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lg\OneDrive\Documents\DC-CodingBootCamp\Assignments\Excel\"/>
    </mc:Choice>
  </mc:AlternateContent>
  <xr:revisionPtr revIDLastSave="0" documentId="13_ncr:1_{B1A3143A-A056-4D07-B514-94235254051E}" xr6:coauthVersionLast="37" xr6:coauthVersionMax="37" xr10:uidLastSave="{00000000-0000-0000-0000-000000000000}"/>
  <bookViews>
    <workbookView xWindow="0" yWindow="0" windowWidth="10800" windowHeight="6930" firstSheet="3" activeTab="3" xr2:uid="{00000000-000D-0000-FFFF-FFFF00000000}"/>
  </bookViews>
  <sheets>
    <sheet name="Category_Analysis" sheetId="2" r:id="rId1"/>
    <sheet name="SubCategory_Analysis" sheetId="3" r:id="rId2"/>
    <sheet name="Date_Created_Conversion" sheetId="4" r:id="rId3"/>
    <sheet name="Sheet1" sheetId="1" r:id="rId4"/>
    <sheet name="Goal Amount_Chances" sheetId="6" r:id="rId5"/>
    <sheet name="Bonus" sheetId="5" r:id="rId6"/>
  </sheets>
  <definedNames>
    <definedName name="_xlnm._FilterDatabase" localSheetId="3" hidden="1">Sheet1!$A$1:$O$4115</definedName>
    <definedName name="Goal">Sheet1!$D$2:$D$4115</definedName>
    <definedName name="Sate">Sheet1!$F$2:$F$4115</definedName>
  </definedNames>
  <calcPr calcId="162913"/>
  <pivotCaches>
    <pivotCache cacheId="0" r:id="rId7"/>
    <pivotCache cacheId="12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" i="4" l="1"/>
  <c r="C18" i="2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D13" i="5"/>
  <c r="F3" i="5"/>
  <c r="F4" i="5"/>
  <c r="F5" i="5"/>
  <c r="F6" i="5"/>
  <c r="F7" i="5"/>
  <c r="F8" i="5"/>
  <c r="F9" i="5"/>
  <c r="F10" i="5"/>
  <c r="F11" i="5"/>
  <c r="F12" i="5"/>
  <c r="F2" i="5"/>
  <c r="E11" i="5"/>
  <c r="D2" i="5"/>
  <c r="C2" i="5"/>
  <c r="D3" i="5"/>
  <c r="C3" i="5"/>
  <c r="D4" i="5"/>
  <c r="C4" i="5"/>
  <c r="D5" i="5"/>
  <c r="C5" i="5"/>
  <c r="D6" i="5"/>
  <c r="C6" i="5"/>
  <c r="D7" i="5"/>
  <c r="C7" i="5"/>
  <c r="D8" i="5"/>
  <c r="C8" i="5"/>
  <c r="D9" i="5"/>
  <c r="C9" i="5"/>
  <c r="D10" i="5"/>
  <c r="C10" i="5"/>
  <c r="D11" i="5"/>
  <c r="C11" i="5"/>
  <c r="D12" i="5"/>
  <c r="C12" i="5"/>
  <c r="C13" i="5"/>
  <c r="B13" i="5"/>
  <c r="B12" i="5"/>
  <c r="E12" i="5" s="1"/>
  <c r="B11" i="5"/>
  <c r="B10" i="5"/>
  <c r="E10" i="5" s="1"/>
  <c r="B9" i="5"/>
  <c r="E9" i="5" s="1"/>
  <c r="B8" i="5"/>
  <c r="E8" i="5" s="1"/>
  <c r="B7" i="5"/>
  <c r="E7" i="5" s="1"/>
  <c r="B6" i="5"/>
  <c r="E6" i="5" s="1"/>
  <c r="B5" i="5"/>
  <c r="E5" i="5" s="1"/>
  <c r="B4" i="5"/>
  <c r="E4" i="5" s="1"/>
  <c r="B3" i="5"/>
  <c r="E3" i="5" s="1"/>
  <c r="E13" i="5" l="1"/>
  <c r="F13" i="5" s="1"/>
  <c r="B2" i="5"/>
  <c r="E2" i="5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<sst xmlns="http://schemas.openxmlformats.org/spreadsheetml/2006/main" count="33065" uniqueCount="8402">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</sst>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9" fontId="1" fillId="0" borderId="1" xfId="1" applyFont="1" applyBorder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pivotButton="1" applyFont="1"/>
    <xf numFmtId="0" fontId="1" fillId="0" borderId="2" xfId="0" applyFont="1" applyFill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1" fillId="0" borderId="1" xfId="0" applyFont="1" applyBorder="1"/>
    <xf numFmtId="9" fontId="0" fillId="0" borderId="0" xfId="1" applyFont="1"/>
    <xf numFmtId="9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4"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[StarterBook-Final.xlsx]Category_Analysis!PivotTable1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Category_Analysis!$B$3:$B$4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7-4F48-A042-6BAA8F10C2D6}"/>
            </c:ext>
          </c:extLst>
        </c:ser>
        <c:ser>
          <c:idx val="1"/>
          <c:order val="1"/>
          <c:tx>
            <c:strRef>
              <c:f>Category_Analysis!$C$3:$C$4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C7-4F48-A042-6BAA8F10C2D6}"/>
            </c:ext>
          </c:extLst>
        </c:ser>
        <c:ser>
          <c:idx val="2"/>
          <c:order val="2"/>
          <c:tx>
            <c:strRef>
              <c:f>Category_Analysis!$D$3:$D$4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C7-4F48-A042-6BAA8F10C2D6}"/>
            </c:ext>
          </c:extLst>
        </c:ser>
        <c:ser>
          <c:idx val="3"/>
          <c:order val="3"/>
          <c:tx>
            <c:strRef>
              <c:f>Category_Analysis!$E$3:$E$4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C7-4F48-A042-6BAA8F10C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661624"/>
        <c:axId val="602660984"/>
      </c:barChart>
      <c:catAx>
        <c:axId val="60266162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60984"/>
        <c:crosses val="autoZero"/>
        <c:auto val="1"/>
        <c:lblAlgn val="ctr"/>
        <c:lblOffset val="100"/>
        <c:noMultiLvlLbl val="0"/>
      </c:catAx>
      <c:valAx>
        <c:axId val="60266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6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[StarterBook-Final.xlsx]SubCategory_Analysis!PivotTable1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SubCategory_Analysis!$B$4:$B$5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3-4EB6-BFB9-F22C41E7BEBD}"/>
            </c:ext>
          </c:extLst>
        </c:ser>
        <c:ser>
          <c:idx val="1"/>
          <c:order val="1"/>
          <c:tx>
            <c:strRef>
              <c:f>SubCategory_Analysis!$C$4:$C$5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33-4EB6-BFB9-F22C41E7BEBD}"/>
            </c:ext>
          </c:extLst>
        </c:ser>
        <c:ser>
          <c:idx val="2"/>
          <c:order val="2"/>
          <c:tx>
            <c:strRef>
              <c:f>SubCategory_Analysis!$D$4:$D$5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33-4EB6-BFB9-F22C41E7BEBD}"/>
            </c:ext>
          </c:extLst>
        </c:ser>
        <c:ser>
          <c:idx val="3"/>
          <c:order val="3"/>
          <c:tx>
            <c:strRef>
              <c:f>SubCategory_Analysis!$E$4:$E$5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SubCategory_Analysis!$A$6:$A$47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SubCategory_Analysis!$E$6:$E$47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33-4EB6-BFB9-F22C41E7B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189944"/>
        <c:axId val="602190264"/>
      </c:barChart>
      <c:catAx>
        <c:axId val="60218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90264"/>
        <c:crosses val="autoZero"/>
        <c:auto val="1"/>
        <c:lblAlgn val="ctr"/>
        <c:lblOffset val="100"/>
        <c:noMultiLvlLbl val="0"/>
      </c:catAx>
      <c:valAx>
        <c:axId val="60219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18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[StarterBook-Final.xlsx]Date_Created_Conversion!PivotTable2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1-4FE6-9865-FEB1ADF9CB39}"/>
            </c:ext>
          </c:extLst>
        </c:ser>
        <c:ser>
          <c:idx val="1"/>
          <c:order val="1"/>
          <c:tx>
            <c:strRef>
              <c:f>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1-4FE6-9865-FEB1ADF9CB39}"/>
            </c:ext>
          </c:extLst>
        </c:ser>
        <c:ser>
          <c:idx val="2"/>
          <c:order val="2"/>
          <c:tx>
            <c:strRef>
              <c:f>Date_Created_Conversion!$D$4:$D$5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1-4FE6-9865-FEB1ADF9CB39}"/>
            </c:ext>
          </c:extLst>
        </c:ser>
        <c:ser>
          <c:idx val="3"/>
          <c:order val="3"/>
          <c:tx>
            <c:strRef>
              <c:f>Date_Created_Conversion!$E$4:$E$5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C1-4FE6-9865-FEB1ADF9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151600"/>
        <c:axId val="436154480"/>
      </c:lineChart>
      <c:catAx>
        <c:axId val="4361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54480"/>
        <c:crosses val="autoZero"/>
        <c:auto val="1"/>
        <c:lblAlgn val="ctr"/>
        <c:lblOffset val="100"/>
        <c:noMultiLvlLbl val="0"/>
      </c:catAx>
      <c:valAx>
        <c:axId val="43615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15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[StarterBook-Final.xlsx]Goal Amount_Chances!PivotTable1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'Goal Amount_Chances'!$B$3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Amount_Chances'!$A$4:$A$16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'Goal Amount_Chances'!$B$4:$B$16</c:f>
              <c:numCache>
                <c:formatCode>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0.40145985401459855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0.2857142857142857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5-4E89-8798-5E22B19E76D2}"/>
            </c:ext>
          </c:extLst>
        </c:ser>
        <c:ser>
          <c:idx val="1"/>
          <c:order val="1"/>
          <c:tx>
            <c:strRef>
              <c:f>'Goal Amount_Chances'!$C$3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Amount_Chances'!$A$4:$A$16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'Goal Amount_Chances'!$C$4:$C$16</c:f>
              <c:numCache>
                <c:formatCode>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0.46715328467153283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0.52380952380952384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5-4E89-8798-5E22B19E76D2}"/>
            </c:ext>
          </c:extLst>
        </c:ser>
        <c:ser>
          <c:idx val="2"/>
          <c:order val="2"/>
          <c:tx>
            <c:strRef>
              <c:f>'Goal Amount_Chances'!$D$3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Amount_Chances'!$A$4:$A$16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'Goal Amount_Chances'!$D$4:$D$16</c:f>
              <c:numCache>
                <c:formatCode>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0.13138686131386862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0.19047619047619047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5-4E89-8798-5E22B19E7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577968"/>
        <c:axId val="361576048"/>
      </c:lineChart>
      <c:catAx>
        <c:axId val="36157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76048"/>
        <c:crosses val="autoZero"/>
        <c:auto val="1"/>
        <c:lblAlgn val="ctr"/>
        <c:lblOffset val="100"/>
        <c:noMultiLvlLbl val="0"/>
      </c:catAx>
      <c:valAx>
        <c:axId val="36157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57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0</xdr:row>
      <xdr:rowOff>50800</xdr:rowOff>
    </xdr:from>
    <xdr:to>
      <xdr:col>18</xdr:col>
      <xdr:colOff>0</xdr:colOff>
      <xdr:row>26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46794F-EF48-4129-9C62-DBC44E899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12700</xdr:rowOff>
    </xdr:from>
    <xdr:to>
      <xdr:col>21</xdr:col>
      <xdr:colOff>228600</xdr:colOff>
      <xdr:row>23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B05F16-8F39-4933-BC61-150C6EAF8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</xdr:colOff>
      <xdr:row>3</xdr:row>
      <xdr:rowOff>0</xdr:rowOff>
    </xdr:from>
    <xdr:to>
      <xdr:col>15</xdr:col>
      <xdr:colOff>603250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312AB-2FF6-4CF5-ABFE-9BBDEAA73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14123</xdr:colOff>
      <xdr:row>1</xdr:row>
      <xdr:rowOff>14113</xdr:rowOff>
    </xdr:from>
    <xdr:to>
      <xdr:col>25</xdr:col>
      <xdr:colOff>204623</xdr:colOff>
      <xdr:row>23</xdr:row>
      <xdr:rowOff>162279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07E33-237B-47EF-A850-D6F9612B7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lg" refreshedDate="43374.977185995369" createdVersion="6" refreshedVersion="6" minRefreshableVersion="3" recordCount="4114" xr:uid="{47C0646F-5B75-4635-94CB-8C02548E8501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lg" refreshedDate="43375.953471875" createdVersion="6" refreshedVersion="6" minRefreshableVersion="3" recordCount="4114" xr:uid="{049E69B2-CC77-4990-BA71-3E1B287A68FA}">
  <cacheSource type="worksheet">
    <worksheetSource ref="A1:S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0" base="17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par="22" base="18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1:26:00" endDate="2017-05-03T11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1:26:00" endDate="2017-05-03T11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elg" refreshedDate="43379.028322800928" createdVersion="6" refreshedVersion="6" minRefreshableVersion="3" recordCount="12" xr:uid="{5E84CD9F-F310-4D14-8B0F-6B25302DA2EB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x v="0"/>
    <x v="0"/>
    <n v="1434931811"/>
    <x v="0"/>
    <x v="0"/>
    <b v="1"/>
    <s v="film &amp; video/television"/>
    <x v="0"/>
    <x v="0"/>
    <s v="television"/>
    <x v="0"/>
    <x v="0"/>
  </r>
  <r>
    <n v="1"/>
    <s v="FannibalFest Fan Convention"/>
    <s v="A Hannibal TV Show Fan Convention and Art Collective"/>
    <x v="1"/>
    <n v="14653"/>
    <x v="0"/>
    <x v="0"/>
    <x v="0"/>
    <x v="1"/>
    <n v="1485872683"/>
    <x v="0"/>
    <x v="1"/>
    <b v="1"/>
    <s v="film &amp; video/television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x v="1"/>
    <x v="2"/>
    <n v="1454691083"/>
    <x v="0"/>
    <x v="2"/>
    <b v="1"/>
    <s v="film &amp; video/television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x v="0"/>
    <x v="3"/>
    <n v="1404822107"/>
    <x v="0"/>
    <x v="3"/>
    <b v="1"/>
    <s v="film &amp; video/television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x v="0"/>
    <x v="4"/>
    <n v="1447963279"/>
    <x v="0"/>
    <x v="4"/>
    <b v="1"/>
    <s v="film &amp; video/television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x v="0"/>
    <x v="5"/>
    <n v="1468362207"/>
    <x v="0"/>
    <x v="5"/>
    <b v="1"/>
    <s v="film &amp; video/television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x v="0"/>
    <x v="6"/>
    <n v="1401846250"/>
    <x v="0"/>
    <x v="6"/>
    <b v="1"/>
    <s v="film &amp; video/television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x v="0"/>
    <x v="7"/>
    <n v="1464224867"/>
    <x v="0"/>
    <x v="7"/>
    <b v="1"/>
    <s v="film &amp; video/television"/>
    <x v="7"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x v="0"/>
    <x v="8"/>
    <n v="1460155212"/>
    <x v="0"/>
    <x v="8"/>
    <b v="1"/>
    <s v="film &amp; video/television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x v="0"/>
    <x v="9"/>
    <n v="1458268144"/>
    <x v="0"/>
    <x v="9"/>
    <b v="1"/>
    <s v="film &amp; video/television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x v="0"/>
    <x v="10"/>
    <n v="1400636279"/>
    <x v="0"/>
    <x v="10"/>
    <b v="1"/>
    <s v="film &amp; video/television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x v="0"/>
    <x v="11"/>
    <n v="1469126462"/>
    <x v="0"/>
    <x v="11"/>
    <b v="1"/>
    <s v="film &amp; video/television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x v="0"/>
    <x v="12"/>
    <n v="1401642425"/>
    <x v="0"/>
    <x v="12"/>
    <b v="1"/>
    <s v="film &amp; video/television"/>
    <x v="12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x v="0"/>
    <x v="13"/>
    <n v="1463588109"/>
    <x v="0"/>
    <x v="13"/>
    <b v="1"/>
    <s v="film &amp; video/television"/>
    <x v="13"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x v="2"/>
    <x v="14"/>
    <n v="1403051888"/>
    <x v="0"/>
    <x v="14"/>
    <b v="1"/>
    <s v="film &amp; video/television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x v="3"/>
    <x v="15"/>
    <n v="1441790658"/>
    <x v="0"/>
    <x v="15"/>
    <b v="1"/>
    <s v="film &amp; video/television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x v="0"/>
    <x v="16"/>
    <n v="1398971211"/>
    <x v="0"/>
    <x v="16"/>
    <b v="1"/>
    <s v="film &amp; video/television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x v="1"/>
    <x v="17"/>
    <n v="1412530422"/>
    <x v="0"/>
    <x v="17"/>
    <b v="1"/>
    <s v="film &amp; video/television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x v="0"/>
    <x v="18"/>
    <n v="1408366856"/>
    <x v="0"/>
    <x v="18"/>
    <b v="1"/>
    <s v="film &amp; video/television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x v="0"/>
    <x v="19"/>
    <n v="1434828934"/>
    <x v="0"/>
    <x v="19"/>
    <b v="1"/>
    <s v="film &amp; video/television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x v="0"/>
    <x v="20"/>
    <n v="1436983912"/>
    <x v="0"/>
    <x v="20"/>
    <b v="1"/>
    <s v="film &amp; video/television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x v="0"/>
    <x v="21"/>
    <n v="1409151789"/>
    <x v="0"/>
    <x v="21"/>
    <b v="1"/>
    <s v="film &amp; video/television"/>
    <x v="21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x v="0"/>
    <x v="22"/>
    <n v="1418766740"/>
    <x v="0"/>
    <x v="22"/>
    <b v="1"/>
    <s v="film &amp; video/television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x v="0"/>
    <x v="23"/>
    <n v="1428086501"/>
    <x v="0"/>
    <x v="23"/>
    <b v="1"/>
    <s v="film &amp; video/television"/>
    <x v="23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x v="0"/>
    <x v="24"/>
    <n v="1439494863"/>
    <x v="0"/>
    <x v="24"/>
    <b v="1"/>
    <s v="film &amp; video/television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x v="0"/>
    <x v="25"/>
    <n v="1447115761"/>
    <x v="0"/>
    <x v="25"/>
    <b v="1"/>
    <s v="film &amp; video/television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x v="0"/>
    <x v="26"/>
    <n v="1404822144"/>
    <x v="0"/>
    <x v="10"/>
    <b v="1"/>
    <s v="film &amp; video/television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x v="4"/>
    <x v="27"/>
    <n v="1413518233"/>
    <x v="0"/>
    <x v="3"/>
    <b v="1"/>
    <s v="film &amp; video/television"/>
    <x v="2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x v="0"/>
    <x v="28"/>
    <n v="1447715284"/>
    <x v="0"/>
    <x v="26"/>
    <b v="1"/>
    <s v="film &amp; video/television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x v="1"/>
    <x v="29"/>
    <n v="1403453368"/>
    <x v="0"/>
    <x v="27"/>
    <b v="1"/>
    <s v="film &amp; video/television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x v="0"/>
    <x v="30"/>
    <n v="1406012515"/>
    <x v="0"/>
    <x v="28"/>
    <b v="1"/>
    <s v="film &amp; video/television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x v="0"/>
    <x v="31"/>
    <n v="1452193234"/>
    <x v="0"/>
    <x v="29"/>
    <b v="1"/>
    <s v="film &amp; video/television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x v="0"/>
    <x v="32"/>
    <n v="1459523017"/>
    <x v="0"/>
    <x v="30"/>
    <b v="1"/>
    <s v="film &amp; video/television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x v="0"/>
    <x v="33"/>
    <n v="1444405901"/>
    <x v="0"/>
    <x v="31"/>
    <b v="1"/>
    <s v="film &amp; video/television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x v="0"/>
    <x v="34"/>
    <n v="1405928601"/>
    <x v="0"/>
    <x v="32"/>
    <b v="1"/>
    <s v="film &amp; video/television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x v="0"/>
    <x v="35"/>
    <n v="1428130814"/>
    <x v="0"/>
    <x v="33"/>
    <b v="1"/>
    <s v="film &amp; video/television"/>
    <x v="3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x v="0"/>
    <x v="36"/>
    <n v="1425540125"/>
    <x v="0"/>
    <x v="34"/>
    <b v="1"/>
    <s v="film &amp; video/television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x v="0"/>
    <x v="37"/>
    <n v="1422463079"/>
    <x v="0"/>
    <x v="35"/>
    <b v="1"/>
    <s v="film &amp; video/television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x v="0"/>
    <x v="38"/>
    <n v="1365643344"/>
    <x v="0"/>
    <x v="36"/>
    <b v="1"/>
    <s v="film &amp; video/television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x v="1"/>
    <x v="39"/>
    <n v="1398388068"/>
    <x v="0"/>
    <x v="37"/>
    <b v="1"/>
    <s v="film &amp; video/television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x v="0"/>
    <x v="40"/>
    <n v="1401426488"/>
    <x v="0"/>
    <x v="38"/>
    <b v="1"/>
    <s v="film &amp; video/television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x v="0"/>
    <x v="41"/>
    <n v="1409924354"/>
    <x v="0"/>
    <x v="10"/>
    <b v="1"/>
    <s v="film &amp; video/television"/>
    <x v="3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x v="0"/>
    <x v="42"/>
    <n v="1417188026"/>
    <x v="0"/>
    <x v="39"/>
    <b v="1"/>
    <s v="film &amp; video/television"/>
    <x v="4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x v="0"/>
    <x v="43"/>
    <n v="1402599486"/>
    <x v="0"/>
    <x v="40"/>
    <b v="1"/>
    <s v="film &amp; video/television"/>
    <x v="4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x v="0"/>
    <x v="44"/>
    <n v="1408760537"/>
    <x v="0"/>
    <x v="41"/>
    <b v="1"/>
    <s v="film &amp; video/television"/>
    <x v="3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x v="0"/>
    <x v="45"/>
    <n v="1459177107"/>
    <x v="0"/>
    <x v="42"/>
    <b v="1"/>
    <s v="film &amp; video/television"/>
    <x v="43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x v="2"/>
    <x v="46"/>
    <n v="1447628974"/>
    <x v="0"/>
    <x v="43"/>
    <b v="1"/>
    <s v="film &amp; video/television"/>
    <x v="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x v="0"/>
    <x v="47"/>
    <n v="1413834007"/>
    <x v="0"/>
    <x v="16"/>
    <b v="1"/>
    <s v="film &amp; video/television"/>
    <x v="4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x v="1"/>
    <x v="48"/>
    <n v="1422534260"/>
    <x v="0"/>
    <x v="44"/>
    <b v="1"/>
    <s v="film &amp; video/television"/>
    <x v="46"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x v="0"/>
    <x v="49"/>
    <n v="1443068045"/>
    <x v="0"/>
    <x v="45"/>
    <b v="1"/>
    <s v="film &amp; video/television"/>
    <x v="31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x v="1"/>
    <x v="50"/>
    <n v="1419271458"/>
    <x v="0"/>
    <x v="19"/>
    <b v="1"/>
    <s v="film &amp; video/television"/>
    <x v="31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x v="0"/>
    <x v="51"/>
    <n v="1436653037"/>
    <x v="0"/>
    <x v="46"/>
    <b v="1"/>
    <s v="film &amp; video/television"/>
    <x v="47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x v="0"/>
    <x v="52"/>
    <n v="1403023846"/>
    <x v="0"/>
    <x v="47"/>
    <b v="1"/>
    <s v="film &amp; video/television"/>
    <x v="48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x v="0"/>
    <x v="53"/>
    <n v="1395407445"/>
    <x v="0"/>
    <x v="27"/>
    <b v="1"/>
    <s v="film &amp; video/television"/>
    <x v="49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x v="0"/>
    <x v="54"/>
    <n v="1448471221"/>
    <x v="0"/>
    <x v="47"/>
    <b v="1"/>
    <s v="film &amp; video/television"/>
    <x v="50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x v="0"/>
    <x v="55"/>
    <n v="1462576516"/>
    <x v="0"/>
    <x v="48"/>
    <b v="1"/>
    <s v="film &amp; video/television"/>
    <x v="51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x v="1"/>
    <x v="56"/>
    <n v="1432559424"/>
    <x v="0"/>
    <x v="49"/>
    <b v="1"/>
    <s v="film &amp; video/television"/>
    <x v="5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x v="0"/>
    <x v="57"/>
    <n v="1427399962"/>
    <x v="0"/>
    <x v="50"/>
    <b v="1"/>
    <s v="film &amp; video/television"/>
    <x v="53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x v="0"/>
    <x v="58"/>
    <n v="1413827572"/>
    <x v="0"/>
    <x v="11"/>
    <b v="1"/>
    <s v="film &amp; video/television"/>
    <x v="5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x v="0"/>
    <x v="59"/>
    <n v="1439530776"/>
    <x v="0"/>
    <x v="51"/>
    <b v="1"/>
    <s v="film &amp; video/television"/>
    <x v="55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x v="1"/>
    <x v="60"/>
    <n v="1393882717"/>
    <x v="0"/>
    <x v="52"/>
    <b v="1"/>
    <s v="film &amp; video/shorts"/>
    <x v="56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x v="0"/>
    <x v="61"/>
    <n v="1368646357"/>
    <x v="0"/>
    <x v="23"/>
    <b v="1"/>
    <s v="film &amp; video/shorts"/>
    <x v="57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x v="0"/>
    <x v="62"/>
    <n v="1360177878"/>
    <x v="0"/>
    <x v="53"/>
    <b v="1"/>
    <s v="film &amp; video/shorts"/>
    <x v="58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x v="0"/>
    <x v="63"/>
    <n v="1386194013"/>
    <x v="0"/>
    <x v="31"/>
    <b v="1"/>
    <s v="film &amp; video/shorts"/>
    <x v="59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x v="0"/>
    <x v="64"/>
    <n v="1370651181"/>
    <x v="0"/>
    <x v="54"/>
    <b v="1"/>
    <s v="film &amp; video/shorts"/>
    <x v="60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x v="5"/>
    <x v="65"/>
    <n v="1405453354"/>
    <x v="0"/>
    <x v="7"/>
    <b v="1"/>
    <s v="film &amp; video/shorts"/>
    <x v="61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x v="0"/>
    <x v="66"/>
    <n v="1466281420"/>
    <x v="0"/>
    <x v="55"/>
    <b v="1"/>
    <s v="film &amp; video/shorts"/>
    <x v="62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x v="0"/>
    <x v="67"/>
    <n v="1339768804"/>
    <x v="0"/>
    <x v="9"/>
    <b v="1"/>
    <s v="film &amp; video/shorts"/>
    <x v="63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x v="1"/>
    <x v="68"/>
    <n v="1390570791"/>
    <x v="0"/>
    <x v="17"/>
    <b v="1"/>
    <s v="film &amp; video/shorts"/>
    <x v="6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x v="0"/>
    <x v="69"/>
    <n v="1314765025"/>
    <x v="0"/>
    <x v="56"/>
    <b v="1"/>
    <s v="film &amp; video/shorts"/>
    <x v="65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x v="0"/>
    <x v="70"/>
    <n v="1309987845"/>
    <x v="0"/>
    <x v="57"/>
    <b v="1"/>
    <s v="film &amp; video/shorts"/>
    <x v="66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x v="0"/>
    <x v="71"/>
    <n v="1333002657"/>
    <x v="0"/>
    <x v="58"/>
    <b v="1"/>
    <s v="film &amp; video/shorts"/>
    <x v="67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x v="0"/>
    <x v="72"/>
    <n v="1351210481"/>
    <x v="0"/>
    <x v="14"/>
    <b v="1"/>
    <s v="film &amp; video/shorts"/>
    <x v="6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x v="0"/>
    <x v="73"/>
    <n v="1297620584"/>
    <x v="0"/>
    <x v="59"/>
    <b v="1"/>
    <s v="film &amp; video/shorts"/>
    <x v="31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x v="3"/>
    <x v="74"/>
    <n v="1450784495"/>
    <x v="0"/>
    <x v="60"/>
    <b v="1"/>
    <s v="film &amp; video/shorts"/>
    <x v="69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x v="0"/>
    <x v="75"/>
    <n v="1364101272"/>
    <x v="0"/>
    <x v="5"/>
    <b v="1"/>
    <s v="film &amp; video/shorts"/>
    <x v="70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x v="0"/>
    <x v="76"/>
    <n v="1319819758"/>
    <x v="0"/>
    <x v="41"/>
    <b v="1"/>
    <s v="film &amp; video/shorts"/>
    <x v="71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x v="0"/>
    <x v="77"/>
    <n v="1332991717"/>
    <x v="0"/>
    <x v="55"/>
    <b v="1"/>
    <s v="film &amp; video/shorts"/>
    <x v="72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x v="3"/>
    <x v="78"/>
    <n v="1471887121"/>
    <x v="0"/>
    <x v="2"/>
    <b v="1"/>
    <s v="film &amp; video/shorts"/>
    <x v="73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x v="1"/>
    <x v="79"/>
    <n v="1395859093"/>
    <x v="0"/>
    <x v="14"/>
    <b v="1"/>
    <s v="film &amp; video/shorts"/>
    <x v="74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x v="0"/>
    <x v="80"/>
    <n v="1383616856"/>
    <x v="0"/>
    <x v="5"/>
    <b v="1"/>
    <s v="film &amp; video/shorts"/>
    <x v="75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x v="0"/>
    <x v="81"/>
    <n v="1341892127"/>
    <x v="0"/>
    <x v="33"/>
    <b v="1"/>
    <s v="film &amp; video/shorts"/>
    <x v="76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x v="0"/>
    <x v="82"/>
    <n v="1315597261"/>
    <x v="0"/>
    <x v="61"/>
    <b v="1"/>
    <s v="film &amp; video/shorts"/>
    <x v="77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x v="1"/>
    <x v="83"/>
    <n v="1423320389"/>
    <x v="0"/>
    <x v="62"/>
    <b v="1"/>
    <s v="film &amp; video/shorts"/>
    <x v="78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x v="0"/>
    <x v="84"/>
    <n v="1302891086"/>
    <x v="0"/>
    <x v="63"/>
    <b v="1"/>
    <s v="film &amp; video/shorts"/>
    <x v="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x v="0"/>
    <x v="85"/>
    <n v="1314154837"/>
    <x v="0"/>
    <x v="64"/>
    <b v="1"/>
    <s v="film &amp; video/shorts"/>
    <x v="79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x v="3"/>
    <x v="86"/>
    <n v="1444828845"/>
    <x v="0"/>
    <x v="57"/>
    <b v="1"/>
    <s v="film &amp; video/shorts"/>
    <x v="80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x v="0"/>
    <x v="87"/>
    <n v="1274705803"/>
    <x v="0"/>
    <x v="20"/>
    <b v="1"/>
    <s v="film &amp; video/shorts"/>
    <x v="81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x v="0"/>
    <x v="88"/>
    <n v="1401205731"/>
    <x v="0"/>
    <x v="65"/>
    <b v="1"/>
    <s v="film &amp; video/shorts"/>
    <x v="82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x v="0"/>
    <x v="89"/>
    <n v="1368036192"/>
    <x v="0"/>
    <x v="66"/>
    <b v="1"/>
    <s v="film &amp; video/shorts"/>
    <x v="83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x v="0"/>
    <x v="90"/>
    <n v="1307862499"/>
    <x v="0"/>
    <x v="38"/>
    <b v="1"/>
    <s v="film &amp; video/shorts"/>
    <x v="84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x v="0"/>
    <x v="91"/>
    <n v="1300354764"/>
    <x v="0"/>
    <x v="67"/>
    <b v="1"/>
    <s v="film &amp; video/shorts"/>
    <x v="43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x v="5"/>
    <x v="92"/>
    <n v="1481949983"/>
    <x v="0"/>
    <x v="68"/>
    <b v="1"/>
    <s v="film &amp; video/shorts"/>
    <x v="85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x v="0"/>
    <x v="93"/>
    <n v="1338928537"/>
    <x v="0"/>
    <x v="41"/>
    <b v="1"/>
    <s v="film &amp; video/shorts"/>
    <x v="86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x v="1"/>
    <x v="94"/>
    <n v="1395162822"/>
    <x v="0"/>
    <x v="8"/>
    <b v="1"/>
    <s v="film &amp; video/shorts"/>
    <x v="8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x v="0"/>
    <x v="95"/>
    <n v="1327622841"/>
    <x v="0"/>
    <x v="64"/>
    <b v="1"/>
    <s v="film &amp; video/shorts"/>
    <x v="8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x v="0"/>
    <x v="96"/>
    <n v="1274889241"/>
    <x v="0"/>
    <x v="69"/>
    <b v="1"/>
    <s v="film &amp; video/shorts"/>
    <x v="8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x v="0"/>
    <x v="97"/>
    <n v="1307848482"/>
    <x v="0"/>
    <x v="22"/>
    <b v="1"/>
    <s v="film &amp; video/shorts"/>
    <x v="90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x v="0"/>
    <x v="98"/>
    <n v="1351796674"/>
    <x v="0"/>
    <x v="65"/>
    <b v="1"/>
    <s v="film &amp; video/shorts"/>
    <x v="90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x v="0"/>
    <x v="99"/>
    <n v="1387834799"/>
    <x v="0"/>
    <x v="70"/>
    <b v="1"/>
    <s v="film &amp; video/shorts"/>
    <x v="91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x v="0"/>
    <x v="100"/>
    <n v="1350324286"/>
    <x v="0"/>
    <x v="55"/>
    <b v="1"/>
    <s v="film &amp; video/shorts"/>
    <x v="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x v="0"/>
    <x v="101"/>
    <n v="1356979110"/>
    <x v="0"/>
    <x v="2"/>
    <b v="1"/>
    <s v="film &amp; video/shorts"/>
    <x v="31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x v="0"/>
    <x v="102"/>
    <n v="1290481733"/>
    <x v="0"/>
    <x v="71"/>
    <b v="1"/>
    <s v="film &amp; video/shorts"/>
    <x v="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x v="1"/>
    <x v="103"/>
    <n v="1392232830"/>
    <x v="0"/>
    <x v="72"/>
    <b v="1"/>
    <s v="film &amp; video/shorts"/>
    <x v="93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x v="0"/>
    <x v="104"/>
    <n v="1299775266"/>
    <x v="0"/>
    <x v="73"/>
    <b v="1"/>
    <s v="film &amp; video/shorts"/>
    <x v="43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x v="0"/>
    <x v="105"/>
    <n v="1461605020"/>
    <x v="0"/>
    <x v="65"/>
    <b v="1"/>
    <s v="film &amp; video/shorts"/>
    <x v="94"/>
    <x v="0"/>
    <s v="shorts"/>
    <x v="105"/>
    <x v="105"/>
  </r>
  <r>
    <n v="106"/>
    <s v="LOST WEEKEND"/>
    <s v="A Boy. A Girl. A Car. A Serial Killer."/>
    <x v="10"/>
    <n v="5025"/>
    <x v="0"/>
    <x v="0"/>
    <x v="0"/>
    <x v="106"/>
    <n v="1332182301"/>
    <x v="0"/>
    <x v="74"/>
    <b v="1"/>
    <s v="film &amp; video/shorts"/>
    <x v="10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x v="0"/>
    <x v="107"/>
    <n v="1301787287"/>
    <x v="0"/>
    <x v="50"/>
    <b v="1"/>
    <s v="film &amp; video/shorts"/>
    <x v="95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x v="0"/>
    <x v="108"/>
    <n v="1364827370"/>
    <x v="0"/>
    <x v="5"/>
    <b v="1"/>
    <s v="film &amp; video/shorts"/>
    <x v="96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x v="0"/>
    <x v="109"/>
    <n v="1296088630"/>
    <x v="0"/>
    <x v="5"/>
    <b v="1"/>
    <s v="film &amp; video/shorts"/>
    <x v="97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x v="0"/>
    <x v="110"/>
    <n v="1381445253"/>
    <x v="0"/>
    <x v="55"/>
    <b v="1"/>
    <s v="film &amp; video/shorts"/>
    <x v="9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x v="2"/>
    <x v="111"/>
    <n v="1430467187"/>
    <x v="0"/>
    <x v="28"/>
    <b v="1"/>
    <s v="film &amp; video/shorts"/>
    <x v="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x v="0"/>
    <x v="112"/>
    <n v="1395277318"/>
    <x v="0"/>
    <x v="75"/>
    <b v="1"/>
    <s v="film &amp; video/shorts"/>
    <x v="87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x v="0"/>
    <x v="113"/>
    <n v="1311963128"/>
    <x v="0"/>
    <x v="76"/>
    <b v="1"/>
    <s v="film &amp; video/shorts"/>
    <x v="10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x v="0"/>
    <x v="114"/>
    <n v="1321252488"/>
    <x v="0"/>
    <x v="2"/>
    <b v="1"/>
    <s v="film &amp; video/shorts"/>
    <x v="101"/>
    <x v="0"/>
    <s v="shorts"/>
    <x v="114"/>
    <x v="114"/>
  </r>
  <r>
    <n v="115"/>
    <s v="The World's Greatest Lover"/>
    <s v="Never judge a book (or a lover) by their cover."/>
    <x v="52"/>
    <n v="632"/>
    <x v="0"/>
    <x v="0"/>
    <x v="0"/>
    <x v="115"/>
    <n v="1326217444"/>
    <x v="0"/>
    <x v="19"/>
    <b v="1"/>
    <s v="film &amp; video/shorts"/>
    <x v="102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x v="0"/>
    <x v="116"/>
    <n v="1298289355"/>
    <x v="0"/>
    <x v="7"/>
    <b v="1"/>
    <s v="film &amp; video/shorts"/>
    <x v="103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x v="0"/>
    <x v="117"/>
    <n v="1268337744"/>
    <x v="0"/>
    <x v="74"/>
    <b v="1"/>
    <s v="film &amp; video/shorts"/>
    <x v="104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x v="0"/>
    <x v="118"/>
    <n v="1309310236"/>
    <x v="0"/>
    <x v="70"/>
    <b v="1"/>
    <s v="film &amp; video/shorts"/>
    <x v="10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x v="0"/>
    <x v="119"/>
    <n v="1310693986"/>
    <x v="0"/>
    <x v="77"/>
    <b v="1"/>
    <s v="film &amp; video/shorts"/>
    <x v="106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x v="6"/>
    <x v="120"/>
    <n v="1472865107"/>
    <x v="0"/>
    <x v="29"/>
    <b v="0"/>
    <s v="film &amp; video/science fiction"/>
    <x v="107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x v="0"/>
    <x v="121"/>
    <n v="1427993710"/>
    <x v="0"/>
    <x v="29"/>
    <b v="0"/>
    <s v="film &amp; video/science fiction"/>
    <x v="108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x v="0"/>
    <x v="122"/>
    <n v="1470910907"/>
    <x v="0"/>
    <x v="78"/>
    <b v="0"/>
    <s v="film &amp; video/science fiction"/>
    <x v="109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x v="0"/>
    <x v="123"/>
    <n v="1411411564"/>
    <x v="0"/>
    <x v="79"/>
    <b v="0"/>
    <s v="film &amp; video/science fiction"/>
    <x v="110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x v="0"/>
    <x v="124"/>
    <n v="1429568242"/>
    <x v="0"/>
    <x v="78"/>
    <b v="0"/>
    <s v="film &amp; video/science fiction"/>
    <x v="109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x v="5"/>
    <x v="125"/>
    <n v="1480981880"/>
    <x v="0"/>
    <x v="79"/>
    <b v="0"/>
    <s v="film &amp; video/science fiction"/>
    <x v="111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x v="0"/>
    <x v="126"/>
    <n v="1431353337"/>
    <x v="0"/>
    <x v="62"/>
    <b v="0"/>
    <s v="film &amp; video/science fiction"/>
    <x v="112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x v="0"/>
    <x v="127"/>
    <n v="1425481141"/>
    <x v="0"/>
    <x v="80"/>
    <b v="0"/>
    <s v="film &amp; video/science fiction"/>
    <x v="113"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x v="0"/>
    <x v="128"/>
    <n v="1473917293"/>
    <x v="0"/>
    <x v="79"/>
    <b v="0"/>
    <s v="film &amp; video/science fiction"/>
    <x v="114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x v="0"/>
    <x v="129"/>
    <n v="1409524183"/>
    <x v="0"/>
    <x v="78"/>
    <b v="0"/>
    <s v="film &amp; video/science fiction"/>
    <x v="109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x v="1"/>
    <x v="130"/>
    <n v="1400536692"/>
    <x v="0"/>
    <x v="78"/>
    <b v="0"/>
    <s v="film &amp; video/science fiction"/>
    <x v="109"/>
    <x v="0"/>
    <s v="science fiction"/>
    <x v="130"/>
    <x v="130"/>
  </r>
  <r>
    <n v="131"/>
    <s v="I (Canceled)"/>
    <s v="I"/>
    <x v="38"/>
    <n v="0"/>
    <x v="1"/>
    <x v="0"/>
    <x v="0"/>
    <x v="131"/>
    <n v="1466453161"/>
    <x v="0"/>
    <x v="78"/>
    <b v="0"/>
    <s v="film &amp; video/science fiction"/>
    <x v="109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x v="0"/>
    <x v="132"/>
    <n v="1411500607"/>
    <x v="0"/>
    <x v="75"/>
    <b v="0"/>
    <s v="film &amp; video/science fiction"/>
    <x v="115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x v="0"/>
    <x v="133"/>
    <n v="1462130584"/>
    <x v="0"/>
    <x v="78"/>
    <b v="0"/>
    <s v="film &amp; video/science fiction"/>
    <x v="109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x v="0"/>
    <x v="134"/>
    <n v="1438811418"/>
    <x v="0"/>
    <x v="78"/>
    <b v="0"/>
    <s v="film &amp; video/science fiction"/>
    <x v="109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x v="0"/>
    <x v="135"/>
    <n v="1401354597"/>
    <x v="0"/>
    <x v="81"/>
    <b v="0"/>
    <s v="film &amp; video/science fiction"/>
    <x v="116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x v="0"/>
    <x v="136"/>
    <n v="1427968234"/>
    <x v="0"/>
    <x v="78"/>
    <b v="0"/>
    <s v="film &amp; video/science fiction"/>
    <x v="109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x v="7"/>
    <x v="137"/>
    <n v="1440337593"/>
    <x v="0"/>
    <x v="78"/>
    <b v="0"/>
    <s v="film &amp; video/science fiction"/>
    <x v="109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x v="0"/>
    <x v="138"/>
    <n v="1435731041"/>
    <x v="0"/>
    <x v="6"/>
    <b v="0"/>
    <s v="film &amp; video/science fiction"/>
    <x v="117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x v="0"/>
    <x v="139"/>
    <n v="1435874772"/>
    <x v="0"/>
    <x v="29"/>
    <b v="0"/>
    <s v="film &amp; video/science fiction"/>
    <x v="31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x v="0"/>
    <x v="140"/>
    <n v="1424234732"/>
    <x v="0"/>
    <x v="78"/>
    <b v="0"/>
    <s v="film &amp; video/science fiction"/>
    <x v="109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x v="0"/>
    <x v="141"/>
    <n v="1429155623"/>
    <x v="0"/>
    <x v="33"/>
    <b v="0"/>
    <s v="film &amp; video/science fiction"/>
    <x v="1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x v="0"/>
    <x v="142"/>
    <n v="1414358778"/>
    <x v="0"/>
    <x v="29"/>
    <b v="0"/>
    <s v="film &amp; video/science fiction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x v="2"/>
    <x v="143"/>
    <n v="1467941542"/>
    <x v="0"/>
    <x v="78"/>
    <b v="0"/>
    <s v="film &amp; video/science fiction"/>
    <x v="109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x v="5"/>
    <x v="144"/>
    <n v="1423765072"/>
    <x v="0"/>
    <x v="77"/>
    <b v="0"/>
    <s v="film &amp; video/science fiction"/>
    <x v="120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x v="0"/>
    <x v="145"/>
    <n v="1436965252"/>
    <x v="0"/>
    <x v="82"/>
    <b v="0"/>
    <s v="film &amp; video/science fiction"/>
    <x v="121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x v="0"/>
    <x v="146"/>
    <n v="1479514998"/>
    <x v="0"/>
    <x v="83"/>
    <b v="0"/>
    <s v="film &amp; video/science fiction"/>
    <x v="122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x v="1"/>
    <x v="147"/>
    <n v="1417026340"/>
    <x v="0"/>
    <x v="78"/>
    <b v="0"/>
    <s v="film &amp; video/science fiction"/>
    <x v="109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x v="0"/>
    <x v="148"/>
    <n v="1453963536"/>
    <x v="0"/>
    <x v="84"/>
    <b v="0"/>
    <s v="film &amp; video/science fiction"/>
    <x v="123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x v="0"/>
    <x v="149"/>
    <n v="1416888470"/>
    <x v="0"/>
    <x v="79"/>
    <b v="0"/>
    <s v="film &amp; video/science fiction"/>
    <x v="12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x v="0"/>
    <x v="150"/>
    <n v="1427428382"/>
    <x v="0"/>
    <x v="85"/>
    <b v="0"/>
    <s v="film &amp; video/science fiction"/>
    <x v="12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x v="2"/>
    <x v="151"/>
    <n v="1429449191"/>
    <x v="0"/>
    <x v="81"/>
    <b v="0"/>
    <s v="film &amp; video/science fiction"/>
    <x v="126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x v="0"/>
    <x v="152"/>
    <n v="1408845100"/>
    <x v="0"/>
    <x v="84"/>
    <b v="0"/>
    <s v="film &amp; video/science fiction"/>
    <x v="127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x v="0"/>
    <x v="153"/>
    <n v="1413900244"/>
    <x v="0"/>
    <x v="73"/>
    <b v="0"/>
    <s v="film &amp; video/science fiction"/>
    <x v="128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x v="0"/>
    <x v="154"/>
    <n v="1429621695"/>
    <x v="0"/>
    <x v="83"/>
    <b v="0"/>
    <s v="film &amp; video/science fiction"/>
    <x v="129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x v="0"/>
    <x v="155"/>
    <n v="1434201935"/>
    <x v="0"/>
    <x v="80"/>
    <b v="0"/>
    <s v="film &amp; video/science fiction"/>
    <x v="13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x v="5"/>
    <x v="156"/>
    <n v="1401850796"/>
    <x v="0"/>
    <x v="41"/>
    <b v="0"/>
    <s v="film &amp; video/science fiction"/>
    <x v="131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x v="0"/>
    <x v="157"/>
    <n v="1453931572"/>
    <x v="0"/>
    <x v="84"/>
    <b v="0"/>
    <s v="film &amp; video/science fiction"/>
    <x v="132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x v="0"/>
    <x v="158"/>
    <n v="1411350628"/>
    <x v="0"/>
    <x v="78"/>
    <b v="0"/>
    <s v="film &amp; video/science fiction"/>
    <x v="109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x v="0"/>
    <x v="159"/>
    <n v="1464085545"/>
    <x v="0"/>
    <x v="29"/>
    <b v="0"/>
    <s v="film &amp; video/science fiction"/>
    <x v="133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x v="0"/>
    <x v="160"/>
    <n v="1434491691"/>
    <x v="0"/>
    <x v="78"/>
    <b v="0"/>
    <s v="film &amp; video/drama"/>
    <x v="109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x v="0"/>
    <x v="161"/>
    <n v="1401726595"/>
    <x v="0"/>
    <x v="29"/>
    <b v="0"/>
    <s v="film &amp; video/drama"/>
    <x v="134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x v="0"/>
    <x v="162"/>
    <n v="1405393356"/>
    <x v="0"/>
    <x v="73"/>
    <b v="0"/>
    <s v="film &amp; video/drama"/>
    <x v="13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x v="0"/>
    <x v="163"/>
    <n v="1440716654"/>
    <x v="0"/>
    <x v="78"/>
    <b v="0"/>
    <s v="film &amp; video/drama"/>
    <x v="109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x v="0"/>
    <x v="164"/>
    <n v="1405966701"/>
    <x v="0"/>
    <x v="63"/>
    <b v="0"/>
    <s v="film &amp; video/drama"/>
    <x v="136"/>
    <x v="0"/>
    <s v="drama"/>
    <x v="164"/>
    <x v="164"/>
  </r>
  <r>
    <n v="165"/>
    <s v="NET"/>
    <s v="A teacher. A boy. The beach and a heatwave that drove them all insane."/>
    <x v="73"/>
    <n v="0"/>
    <x v="2"/>
    <x v="1"/>
    <x v="1"/>
    <x v="165"/>
    <n v="1450021724"/>
    <x v="0"/>
    <x v="78"/>
    <b v="0"/>
    <s v="film &amp; video/drama"/>
    <x v="109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x v="0"/>
    <x v="166"/>
    <n v="1481939362"/>
    <x v="0"/>
    <x v="29"/>
    <b v="0"/>
    <s v="film &amp; video/drama"/>
    <x v="137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x v="0"/>
    <x v="167"/>
    <n v="1433542535"/>
    <x v="0"/>
    <x v="84"/>
    <b v="0"/>
    <s v="film &amp; video/drama"/>
    <x v="134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x v="0"/>
    <x v="168"/>
    <n v="1424203370"/>
    <x v="0"/>
    <x v="83"/>
    <b v="0"/>
    <s v="film &amp; video/drama"/>
    <x v="138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x v="1"/>
    <x v="169"/>
    <n v="1411042059"/>
    <x v="0"/>
    <x v="73"/>
    <b v="0"/>
    <s v="film &amp; video/drama"/>
    <x v="139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x v="0"/>
    <x v="170"/>
    <n v="1438385283"/>
    <x v="0"/>
    <x v="73"/>
    <b v="0"/>
    <s v="film &amp; video/drama"/>
    <x v="140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x v="0"/>
    <x v="171"/>
    <n v="1465791614"/>
    <x v="0"/>
    <x v="29"/>
    <b v="0"/>
    <s v="film &amp; video/drama"/>
    <x v="133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x v="0"/>
    <x v="172"/>
    <n v="1423733323"/>
    <x v="0"/>
    <x v="78"/>
    <b v="0"/>
    <s v="film &amp; video/drama"/>
    <x v="109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x v="1"/>
    <x v="173"/>
    <n v="1422539108"/>
    <x v="0"/>
    <x v="78"/>
    <b v="0"/>
    <s v="film &amp; video/drama"/>
    <x v="109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x v="3"/>
    <x v="174"/>
    <n v="1425924776"/>
    <x v="0"/>
    <x v="78"/>
    <b v="0"/>
    <s v="film &amp; video/drama"/>
    <x v="109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x v="1"/>
    <x v="175"/>
    <n v="1407177611"/>
    <x v="0"/>
    <x v="55"/>
    <b v="0"/>
    <s v="film &amp; video/drama"/>
    <x v="141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x v="0"/>
    <x v="176"/>
    <n v="1436211999"/>
    <x v="0"/>
    <x v="78"/>
    <b v="0"/>
    <s v="film &amp; video/drama"/>
    <x v="109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x v="0"/>
    <x v="177"/>
    <n v="1425690526"/>
    <x v="0"/>
    <x v="63"/>
    <b v="0"/>
    <s v="film &amp; video/drama"/>
    <x v="142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x v="3"/>
    <x v="178"/>
    <n v="1445986545"/>
    <x v="0"/>
    <x v="78"/>
    <b v="0"/>
    <s v="film &amp; video/drama"/>
    <x v="109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x v="0"/>
    <x v="179"/>
    <n v="1454464555"/>
    <x v="0"/>
    <x v="84"/>
    <b v="0"/>
    <s v="film &amp; video/drama"/>
    <x v="143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x v="1"/>
    <x v="180"/>
    <n v="1425512843"/>
    <x v="0"/>
    <x v="62"/>
    <b v="0"/>
    <s v="film &amp; video/drama"/>
    <x v="144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x v="1"/>
    <x v="181"/>
    <n v="1432403295"/>
    <x v="0"/>
    <x v="80"/>
    <b v="0"/>
    <s v="film &amp; video/drama"/>
    <x v="14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x v="0"/>
    <x v="182"/>
    <n v="1481156232"/>
    <x v="0"/>
    <x v="78"/>
    <b v="0"/>
    <s v="film &amp; video/drama"/>
    <x v="109"/>
    <x v="0"/>
    <s v="drama"/>
    <x v="182"/>
    <x v="182"/>
  </r>
  <r>
    <n v="183"/>
    <s v="Three Little Words"/>
    <s v="Don't kill me until I meet my Dad"/>
    <x v="78"/>
    <n v="4482"/>
    <x v="2"/>
    <x v="1"/>
    <x v="1"/>
    <x v="183"/>
    <n v="1414438010"/>
    <x v="0"/>
    <x v="8"/>
    <b v="0"/>
    <s v="film &amp; video/drama"/>
    <x v="146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x v="5"/>
    <x v="184"/>
    <n v="1404586762"/>
    <x v="0"/>
    <x v="84"/>
    <b v="0"/>
    <s v="film &amp; video/drama"/>
    <x v="147"/>
    <x v="0"/>
    <s v="drama"/>
    <x v="184"/>
    <x v="184"/>
  </r>
  <r>
    <n v="185"/>
    <s v="BLANK Short Movie"/>
    <s v="Love has no boundaries!"/>
    <x v="79"/>
    <n v="2200"/>
    <x v="2"/>
    <x v="10"/>
    <x v="8"/>
    <x v="185"/>
    <n v="1468965139"/>
    <x v="0"/>
    <x v="73"/>
    <b v="0"/>
    <s v="film &amp; video/drama"/>
    <x v="148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x v="0"/>
    <x v="186"/>
    <n v="1485977434"/>
    <x v="0"/>
    <x v="78"/>
    <b v="0"/>
    <s v="film &amp; video/drama"/>
    <x v="109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x v="0"/>
    <x v="187"/>
    <n v="1435383457"/>
    <x v="0"/>
    <x v="81"/>
    <b v="0"/>
    <s v="film &amp; video/drama"/>
    <x v="149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x v="0"/>
    <x v="188"/>
    <n v="1407299015"/>
    <x v="0"/>
    <x v="78"/>
    <b v="0"/>
    <s v="film &amp; video/drama"/>
    <x v="109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x v="0"/>
    <x v="189"/>
    <n v="1467736477"/>
    <x v="0"/>
    <x v="81"/>
    <b v="0"/>
    <s v="film &amp; video/drama"/>
    <x v="150"/>
    <x v="0"/>
    <s v="drama"/>
    <x v="189"/>
    <x v="189"/>
  </r>
  <r>
    <n v="190"/>
    <s v="REGIONRAT, the movie"/>
    <s v="Because hope can be a 4 letter word"/>
    <x v="14"/>
    <n v="50"/>
    <x v="2"/>
    <x v="0"/>
    <x v="0"/>
    <x v="190"/>
    <n v="1465227446"/>
    <x v="0"/>
    <x v="29"/>
    <b v="0"/>
    <s v="film &amp; video/drama"/>
    <x v="151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x v="2"/>
    <x v="191"/>
    <n v="1440326138"/>
    <x v="0"/>
    <x v="83"/>
    <b v="0"/>
    <s v="film &amp; video/drama"/>
    <x v="152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x v="0"/>
    <x v="192"/>
    <n v="1410980432"/>
    <x v="0"/>
    <x v="83"/>
    <b v="0"/>
    <s v="film &amp; video/drama"/>
    <x v="153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x v="1"/>
    <x v="193"/>
    <n v="1412029566"/>
    <x v="0"/>
    <x v="78"/>
    <b v="0"/>
    <s v="film &amp; video/drama"/>
    <x v="109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x v="1"/>
    <x v="194"/>
    <n v="1452124531"/>
    <x v="0"/>
    <x v="83"/>
    <b v="0"/>
    <s v="film &amp; video/drama"/>
    <x v="154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x v="0"/>
    <x v="195"/>
    <n v="1431360332"/>
    <x v="0"/>
    <x v="78"/>
    <b v="0"/>
    <s v="film &amp; video/drama"/>
    <x v="109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x v="1"/>
    <x v="196"/>
    <n v="1442062898"/>
    <x v="0"/>
    <x v="10"/>
    <b v="0"/>
    <s v="film &amp; video/drama"/>
    <x v="155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x v="1"/>
    <x v="197"/>
    <n v="1483734100"/>
    <x v="0"/>
    <x v="22"/>
    <b v="0"/>
    <s v="film &amp; video/drama"/>
    <x v="156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x v="0"/>
    <x v="198"/>
    <n v="1409908322"/>
    <x v="0"/>
    <x v="79"/>
    <b v="0"/>
    <s v="film &amp; video/drama"/>
    <x v="15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x v="0"/>
    <x v="199"/>
    <n v="1470106702"/>
    <x v="0"/>
    <x v="78"/>
    <b v="0"/>
    <s v="film &amp; video/drama"/>
    <x v="109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x v="0"/>
    <x v="200"/>
    <n v="1408154403"/>
    <x v="0"/>
    <x v="59"/>
    <b v="0"/>
    <s v="film &amp; video/drama"/>
    <x v="158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x v="0"/>
    <x v="201"/>
    <n v="1421696329"/>
    <x v="0"/>
    <x v="63"/>
    <b v="0"/>
    <s v="film &amp; video/drama"/>
    <x v="159"/>
    <x v="0"/>
    <s v="drama"/>
    <x v="201"/>
    <x v="201"/>
  </r>
  <r>
    <n v="202"/>
    <s v="Modern Gangsters"/>
    <s v="new web series created by jonney terry"/>
    <x v="12"/>
    <n v="0"/>
    <x v="2"/>
    <x v="0"/>
    <x v="0"/>
    <x v="202"/>
    <n v="1441750564"/>
    <x v="0"/>
    <x v="78"/>
    <b v="0"/>
    <s v="film &amp; video/drama"/>
    <x v="109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x v="1"/>
    <x v="203"/>
    <n v="1417378864"/>
    <x v="0"/>
    <x v="22"/>
    <b v="0"/>
    <s v="film &amp; video/drama"/>
    <x v="160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x v="2"/>
    <x v="204"/>
    <n v="1467727203"/>
    <x v="0"/>
    <x v="86"/>
    <b v="0"/>
    <s v="film &amp; video/drama"/>
    <x v="161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x v="0"/>
    <x v="205"/>
    <n v="1441120222"/>
    <x v="0"/>
    <x v="57"/>
    <b v="0"/>
    <s v="film &amp; video/drama"/>
    <x v="162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x v="0"/>
    <x v="206"/>
    <n v="1468627583"/>
    <x v="0"/>
    <x v="78"/>
    <b v="0"/>
    <s v="film &amp; video/drama"/>
    <x v="109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x v="5"/>
    <x v="207"/>
    <n v="1417754638"/>
    <x v="0"/>
    <x v="62"/>
    <b v="0"/>
    <s v="film &amp; video/drama"/>
    <x v="163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x v="2"/>
    <x v="208"/>
    <n v="1416127967"/>
    <x v="0"/>
    <x v="78"/>
    <b v="0"/>
    <s v="film &amp; video/drama"/>
    <x v="109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x v="0"/>
    <x v="209"/>
    <n v="1433974135"/>
    <x v="0"/>
    <x v="78"/>
    <b v="0"/>
    <s v="film &amp; video/drama"/>
    <x v="109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x v="0"/>
    <x v="210"/>
    <n v="1441157592"/>
    <x v="0"/>
    <x v="51"/>
    <b v="0"/>
    <s v="film &amp; video/drama"/>
    <x v="164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x v="0"/>
    <x v="211"/>
    <n v="1440042617"/>
    <x v="0"/>
    <x v="8"/>
    <b v="0"/>
    <s v="film &amp; video/drama"/>
    <x v="165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x v="0"/>
    <x v="212"/>
    <n v="1455656920"/>
    <x v="0"/>
    <x v="29"/>
    <b v="0"/>
    <s v="film &amp; video/drama"/>
    <x v="166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x v="0"/>
    <x v="213"/>
    <n v="1437142547"/>
    <x v="0"/>
    <x v="29"/>
    <b v="0"/>
    <s v="film &amp; video/drama"/>
    <x v="167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x v="0"/>
    <x v="214"/>
    <n v="1420471349"/>
    <x v="0"/>
    <x v="29"/>
    <b v="0"/>
    <s v="film &amp; video/drama"/>
    <x v="168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x v="1"/>
    <x v="215"/>
    <n v="1452058282"/>
    <x v="0"/>
    <x v="29"/>
    <b v="0"/>
    <s v="film &amp; video/drama"/>
    <x v="16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x v="0"/>
    <x v="216"/>
    <n v="1425423637"/>
    <x v="0"/>
    <x v="87"/>
    <b v="0"/>
    <s v="film &amp; video/drama"/>
    <x v="170"/>
    <x v="0"/>
    <s v="drama"/>
    <x v="216"/>
    <x v="216"/>
  </r>
  <r>
    <n v="217"/>
    <s v="Bitch"/>
    <s v="A roadmovie by paw"/>
    <x v="57"/>
    <n v="11943"/>
    <x v="2"/>
    <x v="11"/>
    <x v="9"/>
    <x v="217"/>
    <n v="1417101749"/>
    <x v="0"/>
    <x v="44"/>
    <b v="0"/>
    <s v="film &amp; video/drama"/>
    <x v="171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x v="0"/>
    <x v="218"/>
    <n v="1426518289"/>
    <x v="0"/>
    <x v="29"/>
    <b v="0"/>
    <s v="film &amp; video/drama"/>
    <x v="172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x v="0"/>
    <x v="219"/>
    <n v="1456732225"/>
    <x v="0"/>
    <x v="88"/>
    <b v="0"/>
    <s v="film &amp; video/drama"/>
    <x v="173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x v="0"/>
    <x v="220"/>
    <n v="1436542030"/>
    <x v="0"/>
    <x v="83"/>
    <b v="0"/>
    <s v="film &amp; video/drama"/>
    <x v="174"/>
    <x v="0"/>
    <s v="drama"/>
    <x v="220"/>
    <x v="220"/>
  </r>
  <r>
    <n v="221"/>
    <s v="Archetypes"/>
    <s v="Film about Schizophrenia with Surreal Twists!"/>
    <x v="63"/>
    <n v="0"/>
    <x v="2"/>
    <x v="0"/>
    <x v="0"/>
    <x v="221"/>
    <n v="1422389164"/>
    <x v="0"/>
    <x v="78"/>
    <b v="0"/>
    <s v="film &amp; video/drama"/>
    <x v="109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x v="0"/>
    <x v="222"/>
    <n v="1422383318"/>
    <x v="0"/>
    <x v="84"/>
    <b v="0"/>
    <s v="film &amp; video/drama"/>
    <x v="17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x v="0"/>
    <x v="223"/>
    <n v="1461287350"/>
    <x v="0"/>
    <x v="78"/>
    <b v="0"/>
    <s v="film &amp; video/drama"/>
    <x v="109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x v="2"/>
    <x v="224"/>
    <n v="1431322726"/>
    <x v="0"/>
    <x v="78"/>
    <b v="0"/>
    <s v="film &amp; video/drama"/>
    <x v="109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x v="0"/>
    <x v="225"/>
    <n v="1457564654"/>
    <x v="0"/>
    <x v="78"/>
    <b v="0"/>
    <s v="film &amp; video/drama"/>
    <x v="109"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x v="1"/>
    <x v="226"/>
    <n v="1428854344"/>
    <x v="0"/>
    <x v="84"/>
    <b v="0"/>
    <s v="film &amp; video/drama"/>
    <x v="176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x v="0"/>
    <x v="227"/>
    <n v="1433885241"/>
    <x v="0"/>
    <x v="78"/>
    <b v="0"/>
    <s v="film &amp; video/drama"/>
    <x v="109"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x v="1"/>
    <x v="228"/>
    <n v="1427992105"/>
    <x v="0"/>
    <x v="78"/>
    <b v="0"/>
    <s v="film &amp; video/drama"/>
    <x v="109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x v="3"/>
    <x v="229"/>
    <n v="1452810297"/>
    <x v="0"/>
    <x v="78"/>
    <b v="0"/>
    <s v="film &amp; video/drama"/>
    <x v="109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x v="0"/>
    <x v="230"/>
    <n v="1430851151"/>
    <x v="0"/>
    <x v="84"/>
    <b v="0"/>
    <s v="film &amp; video/drama"/>
    <x v="177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x v="0"/>
    <x v="231"/>
    <n v="1449183651"/>
    <x v="0"/>
    <x v="78"/>
    <b v="0"/>
    <s v="film &amp; video/drama"/>
    <x v="109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x v="1"/>
    <x v="232"/>
    <n v="1422474546"/>
    <x v="0"/>
    <x v="63"/>
    <b v="0"/>
    <s v="film &amp; video/drama"/>
    <x v="178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x v="0"/>
    <x v="233"/>
    <n v="1472593972"/>
    <x v="0"/>
    <x v="78"/>
    <b v="0"/>
    <s v="film &amp; video/drama"/>
    <x v="109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x v="0"/>
    <x v="234"/>
    <n v="1431391859"/>
    <x v="0"/>
    <x v="81"/>
    <b v="0"/>
    <s v="film &amp; video/drama"/>
    <x v="179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x v="0"/>
    <x v="235"/>
    <n v="1433886497"/>
    <x v="0"/>
    <x v="78"/>
    <b v="0"/>
    <s v="film &amp; video/drama"/>
    <x v="109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x v="0"/>
    <x v="236"/>
    <n v="1447380099"/>
    <x v="0"/>
    <x v="78"/>
    <b v="0"/>
    <s v="film &amp; video/drama"/>
    <x v="109"/>
    <x v="0"/>
    <s v="drama"/>
    <x v="236"/>
    <x v="236"/>
  </r>
  <r>
    <n v="237"/>
    <s v="Making The Choice"/>
    <s v="Making The Choice is a christian short film series."/>
    <x v="36"/>
    <n v="50"/>
    <x v="2"/>
    <x v="0"/>
    <x v="0"/>
    <x v="237"/>
    <n v="1452261069"/>
    <x v="0"/>
    <x v="29"/>
    <b v="0"/>
    <s v="film &amp; video/drama"/>
    <x v="119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x v="0"/>
    <x v="238"/>
    <n v="1481324760"/>
    <x v="0"/>
    <x v="78"/>
    <b v="0"/>
    <s v="film &amp; video/drama"/>
    <x v="109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x v="2"/>
    <x v="239"/>
    <n v="1445308730"/>
    <x v="0"/>
    <x v="81"/>
    <b v="0"/>
    <s v="film &amp; video/drama"/>
    <x v="18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x v="0"/>
    <x v="240"/>
    <n v="1363885211"/>
    <x v="1"/>
    <x v="89"/>
    <b v="1"/>
    <s v="film &amp; video/documentary"/>
    <x v="18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x v="0"/>
    <x v="241"/>
    <n v="1415292304"/>
    <x v="1"/>
    <x v="90"/>
    <b v="1"/>
    <s v="film &amp; video/documentary"/>
    <x v="182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x v="0"/>
    <x v="242"/>
    <n v="1321357790"/>
    <x v="1"/>
    <x v="91"/>
    <b v="1"/>
    <s v="film &amp; video/documentary"/>
    <x v="18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x v="0"/>
    <x v="243"/>
    <n v="1390439304"/>
    <x v="1"/>
    <x v="92"/>
    <b v="1"/>
    <s v="film &amp; video/documentary"/>
    <x v="184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x v="0"/>
    <x v="244"/>
    <n v="1265269559"/>
    <x v="1"/>
    <x v="87"/>
    <b v="1"/>
    <s v="film &amp; video/documentary"/>
    <x v="185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x v="0"/>
    <x v="245"/>
    <n v="1342487785"/>
    <x v="1"/>
    <x v="93"/>
    <b v="1"/>
    <s v="film &amp; video/documentary"/>
    <x v="18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x v="0"/>
    <x v="246"/>
    <n v="1288341805"/>
    <x v="1"/>
    <x v="94"/>
    <b v="1"/>
    <s v="film &amp; video/documentary"/>
    <x v="187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x v="0"/>
    <x v="247"/>
    <n v="1284042614"/>
    <x v="1"/>
    <x v="95"/>
    <b v="1"/>
    <s v="film &amp; video/documentary"/>
    <x v="18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x v="0"/>
    <x v="248"/>
    <n v="1322073309"/>
    <x v="1"/>
    <x v="96"/>
    <b v="1"/>
    <s v="film &amp; video/documentary"/>
    <x v="189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x v="0"/>
    <x v="249"/>
    <n v="1275603020"/>
    <x v="1"/>
    <x v="97"/>
    <b v="1"/>
    <s v="film &amp; video/documentary"/>
    <x v="190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x v="0"/>
    <x v="250"/>
    <n v="1367933691"/>
    <x v="1"/>
    <x v="98"/>
    <b v="1"/>
    <s v="film &amp; video/documentary"/>
    <x v="191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x v="0"/>
    <x v="251"/>
    <n v="1334429646"/>
    <x v="1"/>
    <x v="99"/>
    <b v="1"/>
    <s v="film &amp; video/documentary"/>
    <x v="192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x v="0"/>
    <x v="252"/>
    <n v="1269878058"/>
    <x v="1"/>
    <x v="52"/>
    <b v="1"/>
    <s v="film &amp; video/documentary"/>
    <x v="19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x v="0"/>
    <x v="253"/>
    <n v="1326728235"/>
    <x v="1"/>
    <x v="63"/>
    <b v="1"/>
    <s v="film &amp; video/documentary"/>
    <x v="194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x v="0"/>
    <x v="254"/>
    <n v="1442443910"/>
    <x v="1"/>
    <x v="100"/>
    <b v="1"/>
    <s v="film &amp; video/documentary"/>
    <x v="195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x v="0"/>
    <x v="255"/>
    <n v="1297687082"/>
    <x v="1"/>
    <x v="101"/>
    <b v="1"/>
    <s v="film &amp; video/documentary"/>
    <x v="19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x v="0"/>
    <x v="256"/>
    <n v="1360866467"/>
    <x v="1"/>
    <x v="102"/>
    <b v="1"/>
    <s v="film &amp; video/documentary"/>
    <x v="197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x v="0"/>
    <x v="257"/>
    <n v="1461078162"/>
    <x v="1"/>
    <x v="103"/>
    <b v="1"/>
    <s v="film &amp; video/documentary"/>
    <x v="198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x v="0"/>
    <x v="258"/>
    <n v="1305767666"/>
    <x v="1"/>
    <x v="104"/>
    <b v="1"/>
    <s v="film &amp; video/documentary"/>
    <x v="19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x v="0"/>
    <x v="259"/>
    <n v="1425922969"/>
    <x v="1"/>
    <x v="105"/>
    <b v="1"/>
    <s v="film &amp; video/documentary"/>
    <x v="200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x v="0"/>
    <x v="260"/>
    <n v="1275415679"/>
    <x v="1"/>
    <x v="106"/>
    <b v="1"/>
    <s v="film &amp; video/documentary"/>
    <x v="20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x v="0"/>
    <x v="261"/>
    <n v="1334783704"/>
    <x v="1"/>
    <x v="107"/>
    <b v="1"/>
    <s v="film &amp; video/documentary"/>
    <x v="202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x v="0"/>
    <x v="262"/>
    <n v="1294811828"/>
    <x v="1"/>
    <x v="108"/>
    <b v="1"/>
    <s v="film &amp; video/documentary"/>
    <x v="20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x v="0"/>
    <x v="263"/>
    <n v="1346194494"/>
    <x v="1"/>
    <x v="109"/>
    <b v="1"/>
    <s v="film &amp; video/documentary"/>
    <x v="204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x v="0"/>
    <x v="264"/>
    <n v="1334155995"/>
    <x v="1"/>
    <x v="110"/>
    <b v="1"/>
    <s v="film &amp; video/documentary"/>
    <x v="20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x v="0"/>
    <x v="265"/>
    <n v="1269928430"/>
    <x v="1"/>
    <x v="6"/>
    <b v="1"/>
    <s v="film &amp; video/documentary"/>
    <x v="20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x v="0"/>
    <x v="266"/>
    <n v="1264565507"/>
    <x v="1"/>
    <x v="17"/>
    <b v="1"/>
    <s v="film &amp; video/documentary"/>
    <x v="207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x v="1"/>
    <x v="267"/>
    <n v="1401101499"/>
    <x v="1"/>
    <x v="111"/>
    <b v="1"/>
    <s v="film &amp; video/documentary"/>
    <x v="20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x v="0"/>
    <x v="268"/>
    <n v="1316749178"/>
    <x v="1"/>
    <x v="112"/>
    <b v="1"/>
    <s v="film &amp; video/documentary"/>
    <x v="209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x v="2"/>
    <x v="269"/>
    <n v="1485146622"/>
    <x v="1"/>
    <x v="113"/>
    <b v="1"/>
    <s v="film &amp; video/documentary"/>
    <x v="210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x v="0"/>
    <x v="270"/>
    <n v="1301950070"/>
    <x v="1"/>
    <x v="42"/>
    <b v="1"/>
    <s v="film &amp; video/documentary"/>
    <x v="21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x v="0"/>
    <x v="271"/>
    <n v="1386123861"/>
    <x v="1"/>
    <x v="114"/>
    <b v="1"/>
    <s v="film &amp; video/documentary"/>
    <x v="21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x v="0"/>
    <x v="272"/>
    <n v="1267220191"/>
    <x v="1"/>
    <x v="71"/>
    <b v="1"/>
    <s v="film &amp; video/documentary"/>
    <x v="213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x v="0"/>
    <x v="273"/>
    <n v="1307102266"/>
    <x v="1"/>
    <x v="115"/>
    <b v="1"/>
    <s v="film &amp; video/documentary"/>
    <x v="21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x v="0"/>
    <x v="274"/>
    <n v="1330638829"/>
    <x v="1"/>
    <x v="116"/>
    <b v="1"/>
    <s v="film &amp; video/documentary"/>
    <x v="215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x v="0"/>
    <x v="275"/>
    <n v="1349916366"/>
    <x v="1"/>
    <x v="117"/>
    <b v="1"/>
    <s v="film &amp; video/documentary"/>
    <x v="216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x v="0"/>
    <x v="276"/>
    <n v="1330394274"/>
    <x v="1"/>
    <x v="95"/>
    <b v="1"/>
    <s v="film &amp; video/documentary"/>
    <x v="21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x v="0"/>
    <x v="277"/>
    <n v="1429824219"/>
    <x v="1"/>
    <x v="118"/>
    <b v="1"/>
    <s v="film &amp; video/documentary"/>
    <x v="218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x v="0"/>
    <x v="278"/>
    <n v="1347411539"/>
    <x v="1"/>
    <x v="119"/>
    <b v="1"/>
    <s v="film &amp; video/documentary"/>
    <x v="21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x v="0"/>
    <x v="279"/>
    <n v="1485237096"/>
    <x v="1"/>
    <x v="120"/>
    <b v="1"/>
    <s v="film &amp; video/documentary"/>
    <x v="220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x v="0"/>
    <x v="280"/>
    <n v="1397571035"/>
    <x v="1"/>
    <x v="121"/>
    <b v="1"/>
    <s v="film &amp; video/documentary"/>
    <x v="221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x v="0"/>
    <x v="281"/>
    <n v="1242532513"/>
    <x v="1"/>
    <x v="1"/>
    <b v="1"/>
    <s v="film &amp; video/documentary"/>
    <x v="222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x v="0"/>
    <x v="282"/>
    <n v="1263679492"/>
    <x v="1"/>
    <x v="122"/>
    <b v="1"/>
    <s v="film &amp; video/documentary"/>
    <x v="223"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x v="0"/>
    <x v="283"/>
    <n v="1305219744"/>
    <x v="1"/>
    <x v="91"/>
    <b v="1"/>
    <s v="film &amp; video/documentary"/>
    <x v="224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x v="0"/>
    <x v="284"/>
    <n v="1325007780"/>
    <x v="1"/>
    <x v="123"/>
    <b v="1"/>
    <s v="film &amp; video/documentary"/>
    <x v="22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x v="0"/>
    <x v="285"/>
    <n v="1377022128"/>
    <x v="1"/>
    <x v="124"/>
    <b v="1"/>
    <s v="film &amp; video/documentary"/>
    <x v="226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x v="0"/>
    <x v="286"/>
    <n v="1360352124"/>
    <x v="1"/>
    <x v="125"/>
    <b v="1"/>
    <s v="film &amp; video/documentary"/>
    <x v="227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x v="0"/>
    <x v="287"/>
    <n v="1349160018"/>
    <x v="1"/>
    <x v="126"/>
    <b v="1"/>
    <s v="film &amp; video/documentary"/>
    <x v="228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x v="0"/>
    <x v="288"/>
    <n v="1337659393"/>
    <x v="1"/>
    <x v="127"/>
    <b v="1"/>
    <s v="film &amp; video/documentary"/>
    <x v="229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x v="1"/>
    <x v="289"/>
    <n v="1380797834"/>
    <x v="1"/>
    <x v="128"/>
    <b v="1"/>
    <s v="film &amp; video/documentary"/>
    <x v="230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x v="0"/>
    <x v="290"/>
    <n v="1292316697"/>
    <x v="1"/>
    <x v="129"/>
    <b v="1"/>
    <s v="film &amp; video/documentary"/>
    <x v="231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x v="0"/>
    <x v="291"/>
    <n v="1365791246"/>
    <x v="1"/>
    <x v="130"/>
    <b v="1"/>
    <s v="film &amp; video/documentary"/>
    <x v="232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x v="0"/>
    <x v="292"/>
    <n v="1317064599"/>
    <x v="1"/>
    <x v="131"/>
    <b v="1"/>
    <s v="film &amp; video/documentary"/>
    <x v="23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x v="0"/>
    <x v="293"/>
    <n v="1395417714"/>
    <x v="1"/>
    <x v="132"/>
    <b v="1"/>
    <s v="film &amp; video/documentary"/>
    <x v="23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x v="0"/>
    <x v="294"/>
    <n v="1276480894"/>
    <x v="1"/>
    <x v="133"/>
    <b v="1"/>
    <s v="film &amp; video/documentary"/>
    <x v="3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x v="0"/>
    <x v="295"/>
    <n v="1378080409"/>
    <x v="1"/>
    <x v="134"/>
    <b v="1"/>
    <s v="film &amp; video/documentary"/>
    <x v="235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x v="0"/>
    <x v="296"/>
    <n v="1344857083"/>
    <x v="1"/>
    <x v="135"/>
    <b v="1"/>
    <s v="film &amp; video/documentary"/>
    <x v="236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x v="0"/>
    <x v="297"/>
    <n v="1427390901"/>
    <x v="1"/>
    <x v="136"/>
    <b v="1"/>
    <s v="film &amp; video/documentary"/>
    <x v="237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x v="0"/>
    <x v="298"/>
    <n v="1394536048"/>
    <x v="1"/>
    <x v="137"/>
    <b v="1"/>
    <s v="film &amp; video/documentary"/>
    <x v="238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x v="0"/>
    <x v="299"/>
    <n v="1287379460"/>
    <x v="1"/>
    <x v="138"/>
    <b v="1"/>
    <s v="film &amp; video/documentary"/>
    <x v="239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x v="0"/>
    <x v="300"/>
    <n v="1301007738"/>
    <x v="1"/>
    <x v="139"/>
    <b v="1"/>
    <s v="film &amp; video/documentary"/>
    <x v="240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x v="0"/>
    <x v="301"/>
    <n v="1360258935"/>
    <x v="1"/>
    <x v="140"/>
    <b v="1"/>
    <s v="film &amp; video/documentary"/>
    <x v="24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x v="0"/>
    <x v="302"/>
    <n v="1327523638"/>
    <x v="1"/>
    <x v="52"/>
    <b v="1"/>
    <s v="film &amp; video/documentary"/>
    <x v="24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x v="0"/>
    <x v="303"/>
    <n v="1336009346"/>
    <x v="1"/>
    <x v="141"/>
    <b v="1"/>
    <s v="film &amp; video/documentary"/>
    <x v="243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x v="0"/>
    <x v="304"/>
    <n v="1343096197"/>
    <x v="1"/>
    <x v="142"/>
    <b v="1"/>
    <s v="film &amp; video/documentary"/>
    <x v="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x v="0"/>
    <x v="305"/>
    <n v="1328800049"/>
    <x v="1"/>
    <x v="143"/>
    <b v="1"/>
    <s v="film &amp; video/documentary"/>
    <x v="245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x v="0"/>
    <x v="306"/>
    <n v="1362081933"/>
    <x v="1"/>
    <x v="144"/>
    <b v="1"/>
    <s v="film &amp; video/documentary"/>
    <x v="246"/>
    <x v="0"/>
    <s v="documentary"/>
    <x v="306"/>
    <x v="306"/>
  </r>
  <r>
    <n v="307"/>
    <s v="Grammar Revolution"/>
    <s v="Why is grammar important?"/>
    <x v="29"/>
    <n v="24490"/>
    <x v="0"/>
    <x v="0"/>
    <x v="0"/>
    <x v="307"/>
    <n v="1357684801"/>
    <x v="1"/>
    <x v="145"/>
    <b v="1"/>
    <s v="film &amp; video/documentary"/>
    <x v="247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x v="0"/>
    <x v="308"/>
    <n v="1295887210"/>
    <x v="1"/>
    <x v="91"/>
    <b v="1"/>
    <s v="film &amp; video/documentary"/>
    <x v="248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x v="0"/>
    <x v="309"/>
    <n v="1344880934"/>
    <x v="1"/>
    <x v="146"/>
    <b v="1"/>
    <s v="film &amp; video/documentary"/>
    <x v="249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x v="0"/>
    <x v="310"/>
    <n v="1317788623"/>
    <x v="1"/>
    <x v="17"/>
    <b v="1"/>
    <s v="film &amp; video/documentary"/>
    <x v="250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x v="0"/>
    <x v="311"/>
    <n v="1321852592"/>
    <x v="1"/>
    <x v="3"/>
    <b v="1"/>
    <s v="film &amp; video/documentary"/>
    <x v="25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x v="0"/>
    <x v="312"/>
    <n v="1363381432"/>
    <x v="1"/>
    <x v="96"/>
    <b v="1"/>
    <s v="film &amp; video/documentary"/>
    <x v="252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x v="0"/>
    <x v="313"/>
    <n v="1277702894"/>
    <x v="1"/>
    <x v="147"/>
    <b v="1"/>
    <s v="film &amp; video/documentary"/>
    <x v="253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x v="0"/>
    <x v="314"/>
    <n v="1359575988"/>
    <x v="1"/>
    <x v="148"/>
    <b v="1"/>
    <s v="film &amp; video/documentary"/>
    <x v="254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x v="0"/>
    <x v="315"/>
    <n v="1343068334"/>
    <x v="1"/>
    <x v="149"/>
    <b v="1"/>
    <s v="film &amp; video/documentary"/>
    <x v="255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x v="5"/>
    <x v="316"/>
    <n v="1415398197"/>
    <x v="1"/>
    <x v="150"/>
    <b v="1"/>
    <s v="film &amp; video/documentary"/>
    <x v="256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x v="0"/>
    <x v="317"/>
    <n v="1384186483"/>
    <x v="1"/>
    <x v="151"/>
    <b v="1"/>
    <s v="film &amp; video/documentary"/>
    <x v="25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x v="0"/>
    <x v="318"/>
    <n v="1361753751"/>
    <x v="1"/>
    <x v="4"/>
    <b v="1"/>
    <s v="film &amp; video/documentary"/>
    <x v="25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x v="0"/>
    <x v="319"/>
    <n v="1257538029"/>
    <x v="1"/>
    <x v="13"/>
    <b v="1"/>
    <s v="film &amp; video/documentary"/>
    <x v="259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x v="1"/>
    <x v="320"/>
    <n v="1448284433"/>
    <x v="1"/>
    <x v="150"/>
    <b v="1"/>
    <s v="film &amp; video/documentary"/>
    <x v="260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x v="3"/>
    <x v="321"/>
    <n v="1475577786"/>
    <x v="1"/>
    <x v="152"/>
    <b v="1"/>
    <s v="film &amp; video/documentary"/>
    <x v="261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x v="0"/>
    <x v="322"/>
    <n v="1460554848"/>
    <x v="1"/>
    <x v="153"/>
    <b v="1"/>
    <s v="film &amp; video/documentary"/>
    <x v="262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x v="0"/>
    <x v="323"/>
    <n v="1479886966"/>
    <x v="1"/>
    <x v="6"/>
    <b v="1"/>
    <s v="film &amp; video/documentary"/>
    <x v="26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x v="0"/>
    <x v="324"/>
    <n v="1435590108"/>
    <x v="1"/>
    <x v="141"/>
    <b v="1"/>
    <s v="film &amp; video/documentary"/>
    <x v="264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x v="0"/>
    <x v="325"/>
    <n v="1479184233"/>
    <x v="1"/>
    <x v="154"/>
    <b v="1"/>
    <s v="film &amp; video/documentary"/>
    <x v="265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x v="0"/>
    <x v="326"/>
    <n v="1486625606"/>
    <x v="1"/>
    <x v="155"/>
    <b v="1"/>
    <s v="film &amp; video/documentary"/>
    <x v="266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x v="0"/>
    <x v="327"/>
    <n v="1424669929"/>
    <x v="1"/>
    <x v="69"/>
    <b v="1"/>
    <s v="film &amp; video/documentary"/>
    <x v="26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x v="0"/>
    <x v="328"/>
    <n v="1443739388"/>
    <x v="1"/>
    <x v="156"/>
    <b v="1"/>
    <s v="film &amp; video/documentary"/>
    <x v="26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x v="0"/>
    <x v="329"/>
    <n v="1444821127"/>
    <x v="1"/>
    <x v="157"/>
    <b v="1"/>
    <s v="film &amp; video/documentary"/>
    <x v="269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x v="0"/>
    <x v="330"/>
    <n v="1366028563"/>
    <x v="1"/>
    <x v="158"/>
    <b v="1"/>
    <s v="film &amp; video/documentary"/>
    <x v="270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x v="0"/>
    <x v="331"/>
    <n v="1463493434"/>
    <x v="1"/>
    <x v="159"/>
    <b v="1"/>
    <s v="film &amp; video/documentary"/>
    <x v="271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x v="0"/>
    <x v="332"/>
    <n v="1442420377"/>
    <x v="1"/>
    <x v="160"/>
    <b v="1"/>
    <s v="film &amp; video/documentary"/>
    <x v="272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x v="0"/>
    <x v="333"/>
    <n v="1457450191"/>
    <x v="1"/>
    <x v="161"/>
    <b v="1"/>
    <s v="film &amp; video/documentary"/>
    <x v="273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x v="0"/>
    <x v="334"/>
    <n v="1428423757"/>
    <x v="1"/>
    <x v="50"/>
    <b v="1"/>
    <s v="film &amp; video/documentary"/>
    <x v="274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x v="0"/>
    <x v="335"/>
    <n v="1428428515"/>
    <x v="1"/>
    <x v="144"/>
    <b v="1"/>
    <s v="film &amp; video/documentary"/>
    <x v="2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x v="0"/>
    <x v="336"/>
    <n v="1444832318"/>
    <x v="1"/>
    <x v="131"/>
    <b v="1"/>
    <s v="film &amp; video/documentary"/>
    <x v="276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x v="0"/>
    <x v="337"/>
    <n v="1423710308"/>
    <x v="1"/>
    <x v="162"/>
    <b v="1"/>
    <s v="film &amp; video/documentary"/>
    <x v="277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x v="0"/>
    <x v="338"/>
    <n v="1468001290"/>
    <x v="1"/>
    <x v="163"/>
    <b v="1"/>
    <s v="film &amp; video/documentary"/>
    <x v="278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x v="0"/>
    <x v="339"/>
    <n v="1427739268"/>
    <x v="1"/>
    <x v="30"/>
    <b v="1"/>
    <s v="film &amp; video/documentary"/>
    <x v="279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x v="0"/>
    <x v="340"/>
    <n v="1486397007"/>
    <x v="1"/>
    <x v="164"/>
    <b v="1"/>
    <s v="film &amp; video/documentary"/>
    <x v="280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x v="0"/>
    <x v="341"/>
    <n v="1410555998"/>
    <x v="1"/>
    <x v="165"/>
    <b v="1"/>
    <s v="film &amp; video/documentary"/>
    <x v="281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x v="0"/>
    <x v="342"/>
    <n v="1459363465"/>
    <x v="1"/>
    <x v="166"/>
    <b v="1"/>
    <s v="film &amp; video/documentary"/>
    <x v="28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x v="0"/>
    <x v="343"/>
    <n v="1413308545"/>
    <x v="1"/>
    <x v="167"/>
    <b v="1"/>
    <s v="film &amp; video/documentary"/>
    <x v="28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x v="0"/>
    <x v="344"/>
    <n v="1429312694"/>
    <x v="1"/>
    <x v="168"/>
    <b v="1"/>
    <s v="film &amp; video/documentary"/>
    <x v="284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x v="0"/>
    <x v="345"/>
    <n v="1429569590"/>
    <x v="1"/>
    <x v="122"/>
    <b v="1"/>
    <s v="film &amp; video/documentary"/>
    <x v="285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x v="0"/>
    <x v="346"/>
    <n v="1442232021"/>
    <x v="1"/>
    <x v="101"/>
    <b v="1"/>
    <s v="film &amp; video/documentary"/>
    <x v="286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x v="0"/>
    <x v="347"/>
    <n v="1444910009"/>
    <x v="1"/>
    <x v="169"/>
    <b v="1"/>
    <s v="film &amp; video/documentary"/>
    <x v="28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x v="0"/>
    <x v="348"/>
    <n v="1437573916"/>
    <x v="1"/>
    <x v="46"/>
    <b v="1"/>
    <s v="film &amp; video/documentary"/>
    <x v="288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x v="0"/>
    <x v="349"/>
    <n v="1485345508"/>
    <x v="1"/>
    <x v="157"/>
    <b v="1"/>
    <s v="film &amp; video/documentary"/>
    <x v="289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x v="0"/>
    <x v="350"/>
    <n v="1470274509"/>
    <x v="1"/>
    <x v="170"/>
    <b v="1"/>
    <s v="film &amp; video/documentary"/>
    <x v="29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x v="3"/>
    <x v="351"/>
    <n v="1456614554"/>
    <x v="1"/>
    <x v="171"/>
    <b v="1"/>
    <s v="film &amp; video/documentary"/>
    <x v="2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x v="0"/>
    <x v="352"/>
    <n v="1410148868"/>
    <x v="1"/>
    <x v="172"/>
    <b v="1"/>
    <s v="film &amp; video/documentary"/>
    <x v="29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x v="0"/>
    <x v="353"/>
    <n v="1445367619"/>
    <x v="1"/>
    <x v="173"/>
    <b v="1"/>
    <s v="film &amp; video/documentary"/>
    <x v="293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x v="0"/>
    <x v="354"/>
    <n v="1457553121"/>
    <x v="1"/>
    <x v="60"/>
    <b v="1"/>
    <s v="film &amp; video/documentary"/>
    <x v="294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x v="0"/>
    <x v="355"/>
    <n v="1414738994"/>
    <x v="1"/>
    <x v="111"/>
    <b v="1"/>
    <s v="film &amp; video/documentary"/>
    <x v="295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x v="0"/>
    <x v="356"/>
    <n v="1455563793"/>
    <x v="1"/>
    <x v="174"/>
    <b v="1"/>
    <s v="film &amp; video/documentary"/>
    <x v="29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x v="0"/>
    <x v="357"/>
    <n v="1426396797"/>
    <x v="1"/>
    <x v="175"/>
    <b v="1"/>
    <s v="film &amp; video/documentary"/>
    <x v="297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x v="0"/>
    <x v="358"/>
    <n v="1463517521"/>
    <x v="1"/>
    <x v="176"/>
    <b v="1"/>
    <s v="film &amp; video/documentary"/>
    <x v="29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x v="0"/>
    <x v="359"/>
    <n v="1414028490"/>
    <x v="1"/>
    <x v="177"/>
    <b v="1"/>
    <s v="film &amp; video/documentary"/>
    <x v="29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x v="0"/>
    <x v="360"/>
    <n v="1433799180"/>
    <x v="0"/>
    <x v="45"/>
    <b v="1"/>
    <s v="film &amp; video/documentary"/>
    <x v="30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x v="0"/>
    <x v="361"/>
    <n v="1414108906"/>
    <x v="0"/>
    <x v="178"/>
    <b v="1"/>
    <s v="film &amp; video/documentary"/>
    <x v="301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x v="0"/>
    <x v="362"/>
    <n v="1405573391"/>
    <x v="0"/>
    <x v="48"/>
    <b v="1"/>
    <s v="film &amp; video/documentary"/>
    <x v="30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x v="0"/>
    <x v="363"/>
    <n v="1268934736"/>
    <x v="0"/>
    <x v="55"/>
    <b v="1"/>
    <s v="film &amp; video/documentary"/>
    <x v="3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x v="0"/>
    <x v="364"/>
    <n v="1400704672"/>
    <x v="0"/>
    <x v="116"/>
    <b v="1"/>
    <s v="film &amp; video/documentary"/>
    <x v="304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x v="1"/>
    <x v="365"/>
    <n v="1391005999"/>
    <x v="0"/>
    <x v="71"/>
    <b v="1"/>
    <s v="film &amp; video/documentary"/>
    <x v="305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x v="0"/>
    <x v="366"/>
    <n v="1334948518"/>
    <x v="0"/>
    <x v="179"/>
    <b v="1"/>
    <s v="film &amp; video/documentary"/>
    <x v="306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x v="0"/>
    <x v="367"/>
    <n v="1363960278"/>
    <x v="0"/>
    <x v="46"/>
    <b v="1"/>
    <s v="film &amp; video/documentary"/>
    <x v="30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x v="0"/>
    <x v="368"/>
    <n v="1423405922"/>
    <x v="0"/>
    <x v="180"/>
    <b v="1"/>
    <s v="film &amp; video/documentary"/>
    <x v="308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x v="0"/>
    <x v="369"/>
    <n v="1324041269"/>
    <x v="0"/>
    <x v="157"/>
    <b v="1"/>
    <s v="film &amp; video/documentary"/>
    <x v="309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x v="0"/>
    <x v="370"/>
    <n v="1481137500"/>
    <x v="0"/>
    <x v="68"/>
    <b v="1"/>
    <s v="film &amp; video/documentary"/>
    <x v="310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x v="0"/>
    <x v="371"/>
    <n v="1355855139"/>
    <x v="0"/>
    <x v="181"/>
    <b v="1"/>
    <s v="film &amp; video/documentary"/>
    <x v="311"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x v="1"/>
    <x v="372"/>
    <n v="1456408244"/>
    <x v="0"/>
    <x v="82"/>
    <b v="1"/>
    <s v="film &amp; video/documentary"/>
    <x v="31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x v="0"/>
    <x v="373"/>
    <n v="1340056398"/>
    <x v="0"/>
    <x v="30"/>
    <b v="1"/>
    <s v="film &amp; video/documentary"/>
    <x v="313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x v="0"/>
    <x v="374"/>
    <n v="1312320031"/>
    <x v="0"/>
    <x v="49"/>
    <b v="1"/>
    <s v="film &amp; video/documentary"/>
    <x v="314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x v="0"/>
    <x v="375"/>
    <n v="1390088311"/>
    <x v="0"/>
    <x v="25"/>
    <b v="1"/>
    <s v="film &amp; video/documentary"/>
    <x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x v="1"/>
    <x v="376"/>
    <n v="1469443916"/>
    <x v="0"/>
    <x v="53"/>
    <b v="1"/>
    <s v="film &amp; video/documentary"/>
    <x v="315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x v="0"/>
    <x v="377"/>
    <n v="1444888868"/>
    <x v="0"/>
    <x v="182"/>
    <b v="1"/>
    <s v="film &amp; video/documentary"/>
    <x v="316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x v="5"/>
    <x v="378"/>
    <n v="1451655808"/>
    <x v="0"/>
    <x v="183"/>
    <b v="1"/>
    <s v="film &amp; video/documentary"/>
    <x v="317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x v="0"/>
    <x v="379"/>
    <n v="1332174672"/>
    <x v="0"/>
    <x v="184"/>
    <b v="1"/>
    <s v="film &amp; video/documentary"/>
    <x v="318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x v="0"/>
    <x v="380"/>
    <n v="1451409392"/>
    <x v="0"/>
    <x v="72"/>
    <b v="1"/>
    <s v="film &amp; video/documentary"/>
    <x v="319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x v="0"/>
    <x v="381"/>
    <n v="1340642717"/>
    <x v="0"/>
    <x v="140"/>
    <b v="1"/>
    <s v="film &amp; video/documentary"/>
    <x v="320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x v="0"/>
    <x v="382"/>
    <n v="1345741300"/>
    <x v="0"/>
    <x v="19"/>
    <b v="1"/>
    <s v="film &amp; video/documentary"/>
    <x v="32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x v="0"/>
    <x v="383"/>
    <n v="1398480559"/>
    <x v="0"/>
    <x v="53"/>
    <b v="1"/>
    <s v="film &amp; video/documentary"/>
    <x v="32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x v="0"/>
    <x v="384"/>
    <n v="1417977947"/>
    <x v="0"/>
    <x v="185"/>
    <b v="1"/>
    <s v="film &amp; video/documentary"/>
    <x v="32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x v="0"/>
    <x v="385"/>
    <n v="1413986501"/>
    <x v="0"/>
    <x v="186"/>
    <b v="1"/>
    <s v="film &amp; video/documentary"/>
    <x v="32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x v="0"/>
    <x v="386"/>
    <n v="1437950991"/>
    <x v="0"/>
    <x v="62"/>
    <b v="1"/>
    <s v="film &amp; video/documentary"/>
    <x v="325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x v="0"/>
    <x v="387"/>
    <n v="1436976858"/>
    <x v="0"/>
    <x v="187"/>
    <b v="1"/>
    <s v="film &amp; video/documentary"/>
    <x v="326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x v="0"/>
    <x v="388"/>
    <n v="1467078580"/>
    <x v="0"/>
    <x v="26"/>
    <b v="1"/>
    <s v="film &amp; video/documentary"/>
    <x v="327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x v="0"/>
    <x v="389"/>
    <n v="1391477450"/>
    <x v="0"/>
    <x v="188"/>
    <b v="1"/>
    <s v="film &amp; video/documentary"/>
    <x v="328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x v="0"/>
    <x v="390"/>
    <n v="1429318372"/>
    <x v="0"/>
    <x v="25"/>
    <b v="1"/>
    <s v="film &amp; video/documentary"/>
    <x v="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x v="0"/>
    <x v="391"/>
    <n v="1321578051"/>
    <x v="0"/>
    <x v="189"/>
    <b v="1"/>
    <s v="film &amp; video/documentary"/>
    <x v="329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x v="0"/>
    <x v="392"/>
    <n v="1312823571"/>
    <x v="0"/>
    <x v="190"/>
    <b v="1"/>
    <s v="film &amp; video/documentary"/>
    <x v="33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x v="0"/>
    <x v="393"/>
    <n v="1378746052"/>
    <x v="0"/>
    <x v="191"/>
    <b v="1"/>
    <s v="film &amp; video/documentary"/>
    <x v="33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x v="3"/>
    <x v="394"/>
    <n v="1455737882"/>
    <x v="0"/>
    <x v="133"/>
    <b v="1"/>
    <s v="film &amp; video/documentary"/>
    <x v="332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x v="0"/>
    <x v="395"/>
    <n v="1332452960"/>
    <x v="0"/>
    <x v="192"/>
    <b v="1"/>
    <s v="film &amp; video/documentary"/>
    <x v="33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x v="0"/>
    <x v="396"/>
    <n v="1340372006"/>
    <x v="0"/>
    <x v="193"/>
    <b v="1"/>
    <s v="film &amp; video/documentary"/>
    <x v="31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x v="0"/>
    <x v="397"/>
    <n v="1279651084"/>
    <x v="0"/>
    <x v="194"/>
    <b v="1"/>
    <s v="film &amp; video/documentary"/>
    <x v="334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x v="0"/>
    <x v="398"/>
    <n v="1426446126"/>
    <x v="0"/>
    <x v="85"/>
    <b v="1"/>
    <s v="film &amp; video/documentary"/>
    <x v="33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x v="1"/>
    <x v="399"/>
    <n v="1479070867"/>
    <x v="0"/>
    <x v="195"/>
    <b v="1"/>
    <s v="film &amp; video/documentary"/>
    <x v="33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x v="0"/>
    <x v="400"/>
    <n v="1397661347"/>
    <x v="0"/>
    <x v="95"/>
    <b v="1"/>
    <s v="film &amp; video/documentary"/>
    <x v="337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x v="0"/>
    <x v="401"/>
    <n v="1310155970"/>
    <x v="0"/>
    <x v="196"/>
    <b v="1"/>
    <s v="film &amp; video/documentary"/>
    <x v="338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x v="0"/>
    <x v="402"/>
    <n v="1444913817"/>
    <x v="0"/>
    <x v="68"/>
    <b v="1"/>
    <s v="film &amp; video/documentary"/>
    <x v="339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x v="0"/>
    <x v="403"/>
    <n v="1308900441"/>
    <x v="0"/>
    <x v="16"/>
    <b v="1"/>
    <s v="film &amp; video/documentary"/>
    <x v="340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x v="0"/>
    <x v="404"/>
    <n v="1389107062"/>
    <x v="0"/>
    <x v="197"/>
    <b v="1"/>
    <s v="film &amp; video/documentary"/>
    <x v="341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x v="0"/>
    <x v="405"/>
    <n v="1391479339"/>
    <x v="0"/>
    <x v="165"/>
    <b v="1"/>
    <s v="film &amp; video/documentary"/>
    <x v="34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x v="0"/>
    <x v="406"/>
    <n v="1301975637"/>
    <x v="0"/>
    <x v="2"/>
    <b v="1"/>
    <s v="film &amp; video/documentary"/>
    <x v="343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x v="0"/>
    <x v="407"/>
    <n v="1316552050"/>
    <x v="0"/>
    <x v="19"/>
    <b v="1"/>
    <s v="film &amp; video/documentary"/>
    <x v="344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x v="0"/>
    <x v="408"/>
    <n v="1380217190"/>
    <x v="0"/>
    <x v="44"/>
    <b v="1"/>
    <s v="film &amp; video/documentary"/>
    <x v="345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x v="1"/>
    <x v="409"/>
    <n v="1466628144"/>
    <x v="0"/>
    <x v="41"/>
    <b v="1"/>
    <s v="film &amp; video/documentary"/>
    <x v="3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x v="5"/>
    <x v="410"/>
    <n v="1429486397"/>
    <x v="0"/>
    <x v="63"/>
    <b v="1"/>
    <s v="film &amp; video/documentary"/>
    <x v="34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x v="0"/>
    <x v="411"/>
    <n v="1384920804"/>
    <x v="0"/>
    <x v="198"/>
    <b v="1"/>
    <s v="film &amp; video/documentary"/>
    <x v="348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x v="0"/>
    <x v="412"/>
    <n v="1341856178"/>
    <x v="0"/>
    <x v="165"/>
    <b v="1"/>
    <s v="film &amp; video/documentary"/>
    <x v="349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x v="0"/>
    <x v="413"/>
    <n v="1340139811"/>
    <x v="0"/>
    <x v="199"/>
    <b v="1"/>
    <s v="film &amp; video/documentary"/>
    <x v="350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x v="0"/>
    <x v="414"/>
    <n v="1378949465"/>
    <x v="0"/>
    <x v="200"/>
    <b v="1"/>
    <s v="film &amp; video/documentary"/>
    <x v="35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x v="5"/>
    <x v="415"/>
    <n v="1411417602"/>
    <x v="0"/>
    <x v="64"/>
    <b v="1"/>
    <s v="film &amp; video/documentary"/>
    <x v="352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x v="0"/>
    <x v="416"/>
    <n v="1389259831"/>
    <x v="0"/>
    <x v="20"/>
    <b v="1"/>
    <s v="film &amp; video/documentary"/>
    <x v="353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x v="0"/>
    <x v="417"/>
    <n v="1364426260"/>
    <x v="0"/>
    <x v="47"/>
    <b v="1"/>
    <s v="film &amp; video/documentary"/>
    <x v="354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x v="0"/>
    <x v="418"/>
    <n v="1435041997"/>
    <x v="0"/>
    <x v="201"/>
    <b v="1"/>
    <s v="film &amp; video/documentary"/>
    <x v="35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x v="0"/>
    <x v="419"/>
    <n v="1367352787"/>
    <x v="0"/>
    <x v="196"/>
    <b v="1"/>
    <s v="film &amp; video/documentary"/>
    <x v="356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x v="0"/>
    <x v="420"/>
    <n v="1392183631"/>
    <x v="0"/>
    <x v="83"/>
    <b v="0"/>
    <s v="film &amp; video/animation"/>
    <x v="357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x v="0"/>
    <x v="421"/>
    <n v="1434973656"/>
    <x v="0"/>
    <x v="79"/>
    <b v="0"/>
    <s v="film &amp; video/animation"/>
    <x v="358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x v="0"/>
    <x v="422"/>
    <n v="1407824097"/>
    <x v="0"/>
    <x v="8"/>
    <b v="0"/>
    <s v="film &amp; video/animation"/>
    <x v="359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x v="0"/>
    <x v="423"/>
    <n v="1367878430"/>
    <x v="0"/>
    <x v="62"/>
    <b v="0"/>
    <s v="film &amp; video/animation"/>
    <x v="360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x v="0"/>
    <x v="424"/>
    <n v="1327568499"/>
    <x v="0"/>
    <x v="81"/>
    <b v="0"/>
    <s v="film &amp; video/animation"/>
    <x v="36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x v="0"/>
    <x v="425"/>
    <n v="1443472804"/>
    <x v="0"/>
    <x v="84"/>
    <b v="0"/>
    <s v="film &amp; video/animation"/>
    <x v="36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x v="0"/>
    <x v="426"/>
    <n v="1454259914"/>
    <x v="0"/>
    <x v="22"/>
    <b v="0"/>
    <s v="film &amp; video/animation"/>
    <x v="3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x v="0"/>
    <x v="427"/>
    <n v="1444340940"/>
    <x v="0"/>
    <x v="78"/>
    <b v="0"/>
    <s v="film &amp; video/animation"/>
    <x v="109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x v="0"/>
    <x v="428"/>
    <n v="1400523845"/>
    <x v="0"/>
    <x v="62"/>
    <b v="0"/>
    <s v="film &amp; video/animation"/>
    <x v="364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x v="0"/>
    <x v="429"/>
    <n v="1252964282"/>
    <x v="0"/>
    <x v="78"/>
    <b v="0"/>
    <s v="film &amp; video/animation"/>
    <x v="109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x v="0"/>
    <x v="430"/>
    <n v="1377570867"/>
    <x v="0"/>
    <x v="81"/>
    <b v="0"/>
    <s v="film &amp; video/animation"/>
    <x v="36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x v="1"/>
    <x v="431"/>
    <n v="1465160083"/>
    <x v="0"/>
    <x v="22"/>
    <b v="0"/>
    <s v="film &amp; video/animation"/>
    <x v="366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x v="0"/>
    <x v="432"/>
    <n v="1440264381"/>
    <x v="0"/>
    <x v="22"/>
    <b v="0"/>
    <s v="film &amp; video/animation"/>
    <x v="367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x v="0"/>
    <x v="433"/>
    <n v="1439392022"/>
    <x v="0"/>
    <x v="78"/>
    <b v="0"/>
    <s v="film &amp; video/animation"/>
    <x v="109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x v="0"/>
    <x v="434"/>
    <n v="1383076902"/>
    <x v="0"/>
    <x v="84"/>
    <b v="0"/>
    <s v="film &amp; video/animation"/>
    <x v="15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x v="0"/>
    <x v="435"/>
    <n v="1376502980"/>
    <x v="0"/>
    <x v="83"/>
    <b v="0"/>
    <s v="film &amp; video/animation"/>
    <x v="368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x v="0"/>
    <x v="436"/>
    <n v="1372668113"/>
    <x v="0"/>
    <x v="78"/>
    <b v="0"/>
    <s v="film &amp; video/animation"/>
    <x v="109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x v="5"/>
    <x v="437"/>
    <n v="1470728326"/>
    <x v="0"/>
    <x v="78"/>
    <b v="0"/>
    <s v="film &amp; video/animation"/>
    <x v="109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x v="0"/>
    <x v="438"/>
    <n v="1445235358"/>
    <x v="0"/>
    <x v="202"/>
    <b v="0"/>
    <s v="film &amp; video/animation"/>
    <x v="369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x v="0"/>
    <x v="439"/>
    <n v="1412705818"/>
    <x v="0"/>
    <x v="78"/>
    <b v="0"/>
    <s v="film &amp; video/animation"/>
    <x v="109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x v="0"/>
    <x v="440"/>
    <n v="1456270753"/>
    <x v="0"/>
    <x v="29"/>
    <b v="0"/>
    <s v="film &amp; video/animation"/>
    <x v="37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x v="1"/>
    <x v="441"/>
    <n v="1380826996"/>
    <x v="0"/>
    <x v="78"/>
    <b v="0"/>
    <s v="film &amp; video/animation"/>
    <x v="109"/>
    <x v="0"/>
    <s v="animation"/>
    <x v="441"/>
    <x v="441"/>
  </r>
  <r>
    <n v="442"/>
    <s v="The Paranormal Idiot"/>
    <s v="Doomsday is here"/>
    <x v="73"/>
    <n v="6691"/>
    <x v="2"/>
    <x v="0"/>
    <x v="0"/>
    <x v="442"/>
    <n v="1421788783"/>
    <x v="0"/>
    <x v="57"/>
    <b v="0"/>
    <s v="film &amp; video/animation"/>
    <x v="371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x v="5"/>
    <x v="443"/>
    <n v="1389399701"/>
    <x v="0"/>
    <x v="84"/>
    <b v="0"/>
    <s v="film &amp; video/animation"/>
    <x v="370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x v="0"/>
    <x v="444"/>
    <n v="1324158361"/>
    <x v="0"/>
    <x v="29"/>
    <b v="0"/>
    <s v="film &amp; video/animation"/>
    <x v="152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x v="0"/>
    <x v="445"/>
    <n v="1430899375"/>
    <x v="0"/>
    <x v="84"/>
    <b v="0"/>
    <s v="film &amp; video/animation"/>
    <x v="37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x v="0"/>
    <x v="446"/>
    <n v="1422842420"/>
    <x v="0"/>
    <x v="38"/>
    <b v="0"/>
    <s v="film &amp; video/animation"/>
    <x v="373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x v="1"/>
    <x v="447"/>
    <n v="1361884763"/>
    <x v="0"/>
    <x v="29"/>
    <b v="0"/>
    <s v="film &amp; video/animation"/>
    <x v="37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x v="0"/>
    <x v="448"/>
    <n v="1398363095"/>
    <x v="0"/>
    <x v="80"/>
    <b v="0"/>
    <s v="film &amp; video/animation"/>
    <x v="37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x v="1"/>
    <x v="449"/>
    <n v="1379425085"/>
    <x v="0"/>
    <x v="81"/>
    <b v="0"/>
    <s v="film &amp; video/animation"/>
    <x v="376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x v="0"/>
    <x v="450"/>
    <n v="1389825800"/>
    <x v="0"/>
    <x v="63"/>
    <b v="0"/>
    <s v="film &amp; video/animation"/>
    <x v="37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x v="0"/>
    <x v="451"/>
    <n v="1388077791"/>
    <x v="0"/>
    <x v="78"/>
    <b v="0"/>
    <s v="film &amp; video/animation"/>
    <x v="109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x v="0"/>
    <x v="452"/>
    <n v="1428944015"/>
    <x v="0"/>
    <x v="8"/>
    <b v="0"/>
    <s v="film &amp; video/animation"/>
    <x v="378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x v="0"/>
    <x v="453"/>
    <n v="1422992879"/>
    <x v="0"/>
    <x v="84"/>
    <b v="0"/>
    <s v="film &amp; video/animation"/>
    <x v="379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x v="0"/>
    <x v="454"/>
    <n v="1414343571"/>
    <x v="0"/>
    <x v="81"/>
    <b v="0"/>
    <s v="film &amp; video/animation"/>
    <x v="38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x v="0"/>
    <x v="455"/>
    <n v="1330733022"/>
    <x v="0"/>
    <x v="84"/>
    <b v="0"/>
    <s v="film &amp; video/animation"/>
    <x v="381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x v="0"/>
    <x v="456"/>
    <n v="1380559201"/>
    <x v="0"/>
    <x v="83"/>
    <b v="0"/>
    <s v="film &amp; video/animation"/>
    <x v="38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x v="5"/>
    <x v="457"/>
    <n v="1405621512"/>
    <x v="0"/>
    <x v="78"/>
    <b v="0"/>
    <s v="film &amp; video/animation"/>
    <x v="109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x v="1"/>
    <x v="458"/>
    <n v="1365958060"/>
    <x v="0"/>
    <x v="72"/>
    <b v="0"/>
    <s v="film &amp; video/animation"/>
    <x v="38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x v="0"/>
    <x v="459"/>
    <n v="1316013727"/>
    <x v="0"/>
    <x v="29"/>
    <b v="0"/>
    <s v="film &amp; video/animation"/>
    <x v="384"/>
    <x v="0"/>
    <s v="animation"/>
    <x v="459"/>
    <x v="459"/>
  </r>
  <r>
    <n v="460"/>
    <s v="Darwin's Kiss"/>
    <s v="An animated web series about biological evolution gone haywire."/>
    <x v="0"/>
    <n v="25"/>
    <x v="2"/>
    <x v="0"/>
    <x v="0"/>
    <x v="460"/>
    <n v="1398862875"/>
    <x v="0"/>
    <x v="84"/>
    <b v="0"/>
    <s v="film &amp; video/animation"/>
    <x v="38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x v="1"/>
    <x v="461"/>
    <n v="1368476367"/>
    <x v="0"/>
    <x v="78"/>
    <b v="0"/>
    <s v="film &amp; video/animation"/>
    <x v="109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x v="0"/>
    <x v="462"/>
    <n v="1307761341"/>
    <x v="0"/>
    <x v="78"/>
    <b v="0"/>
    <s v="film &amp; video/animation"/>
    <x v="109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x v="0"/>
    <x v="463"/>
    <n v="1311699753"/>
    <x v="0"/>
    <x v="202"/>
    <b v="0"/>
    <s v="film &amp; video/animation"/>
    <x v="386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x v="3"/>
    <x v="464"/>
    <n v="1461874935"/>
    <x v="0"/>
    <x v="29"/>
    <b v="0"/>
    <s v="film &amp; video/animation"/>
    <x v="387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x v="0"/>
    <x v="465"/>
    <n v="1402455174"/>
    <x v="0"/>
    <x v="22"/>
    <b v="0"/>
    <s v="film &amp; video/animation"/>
    <x v="388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x v="0"/>
    <x v="466"/>
    <n v="1344465464"/>
    <x v="0"/>
    <x v="81"/>
    <b v="0"/>
    <s v="film &amp; video/animation"/>
    <x v="389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x v="0"/>
    <x v="467"/>
    <n v="1344961134"/>
    <x v="0"/>
    <x v="70"/>
    <b v="0"/>
    <s v="film &amp; video/animation"/>
    <x v="390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x v="0"/>
    <x v="468"/>
    <n v="1336795283"/>
    <x v="0"/>
    <x v="78"/>
    <b v="0"/>
    <s v="film &amp; video/animation"/>
    <x v="109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x v="1"/>
    <x v="469"/>
    <n v="1404776724"/>
    <x v="0"/>
    <x v="78"/>
    <b v="0"/>
    <s v="film &amp; video/animation"/>
    <x v="109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x v="0"/>
    <x v="470"/>
    <n v="1385524889"/>
    <x v="0"/>
    <x v="84"/>
    <b v="0"/>
    <s v="film &amp; video/animation"/>
    <x v="391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x v="0"/>
    <x v="471"/>
    <n v="1394039979"/>
    <x v="0"/>
    <x v="203"/>
    <b v="0"/>
    <s v="film &amp; video/animation"/>
    <x v="392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x v="0"/>
    <x v="472"/>
    <n v="1406239718"/>
    <x v="0"/>
    <x v="81"/>
    <b v="0"/>
    <s v="film &amp; video/animation"/>
    <x v="393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x v="0"/>
    <x v="473"/>
    <n v="1408380319"/>
    <x v="0"/>
    <x v="25"/>
    <b v="0"/>
    <s v="film &amp; video/animation"/>
    <x v="394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x v="0"/>
    <x v="474"/>
    <n v="1484726029"/>
    <x v="0"/>
    <x v="29"/>
    <b v="0"/>
    <s v="film &amp; video/animation"/>
    <x v="395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x v="0"/>
    <x v="475"/>
    <n v="1428285843"/>
    <x v="0"/>
    <x v="78"/>
    <b v="0"/>
    <s v="film &amp; video/animation"/>
    <x v="109"/>
    <x v="0"/>
    <s v="animation"/>
    <x v="475"/>
    <x v="475"/>
  </r>
  <r>
    <n v="476"/>
    <s v="Sight Word Music Videos"/>
    <s v="Animated Music Videos that teach kids how to read."/>
    <x v="135"/>
    <n v="4906.59"/>
    <x v="2"/>
    <x v="0"/>
    <x v="0"/>
    <x v="476"/>
    <n v="1398727441"/>
    <x v="0"/>
    <x v="204"/>
    <b v="0"/>
    <s v="film &amp; video/animation"/>
    <x v="396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x v="0"/>
    <x v="477"/>
    <n v="1332187334"/>
    <x v="0"/>
    <x v="78"/>
    <b v="0"/>
    <s v="film &amp; video/animation"/>
    <x v="109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x v="0"/>
    <x v="478"/>
    <n v="1425333109"/>
    <x v="0"/>
    <x v="78"/>
    <b v="0"/>
    <s v="film &amp; video/animation"/>
    <x v="109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x v="0"/>
    <x v="479"/>
    <n v="1411379235"/>
    <x v="0"/>
    <x v="165"/>
    <b v="0"/>
    <s v="film &amp; video/animation"/>
    <x v="397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x v="0"/>
    <x v="480"/>
    <n v="1373457615"/>
    <x v="0"/>
    <x v="205"/>
    <b v="0"/>
    <s v="film &amp; video/animation"/>
    <x v="398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x v="0"/>
    <x v="481"/>
    <n v="1347293289"/>
    <x v="0"/>
    <x v="64"/>
    <b v="0"/>
    <s v="film &amp; video/animation"/>
    <x v="39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x v="0"/>
    <x v="482"/>
    <n v="1458336690"/>
    <x v="0"/>
    <x v="29"/>
    <b v="0"/>
    <s v="film &amp; video/animation"/>
    <x v="37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x v="1"/>
    <x v="483"/>
    <n v="1354250672"/>
    <x v="0"/>
    <x v="206"/>
    <b v="0"/>
    <s v="film &amp; video/animation"/>
    <x v="400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x v="1"/>
    <x v="484"/>
    <n v="1443220372"/>
    <x v="0"/>
    <x v="202"/>
    <b v="0"/>
    <s v="film &amp; video/animation"/>
    <x v="401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x v="1"/>
    <x v="485"/>
    <n v="1366200499"/>
    <x v="0"/>
    <x v="207"/>
    <b v="0"/>
    <s v="film &amp; video/animation"/>
    <x v="40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x v="2"/>
    <x v="486"/>
    <n v="1399070239"/>
    <x v="0"/>
    <x v="29"/>
    <b v="0"/>
    <s v="film &amp; video/animation"/>
    <x v="40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x v="5"/>
    <x v="487"/>
    <n v="1477491394"/>
    <x v="0"/>
    <x v="78"/>
    <b v="0"/>
    <s v="film &amp; video/animation"/>
    <x v="109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x v="0"/>
    <x v="488"/>
    <n v="1481332700"/>
    <x v="0"/>
    <x v="78"/>
    <b v="0"/>
    <s v="film &amp; video/animation"/>
    <x v="109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x v="0"/>
    <x v="489"/>
    <n v="1323084816"/>
    <x v="0"/>
    <x v="83"/>
    <b v="0"/>
    <s v="film &amp; video/animation"/>
    <x v="404"/>
    <x v="0"/>
    <s v="animation"/>
    <x v="489"/>
    <x v="489"/>
  </r>
  <r>
    <n v="490"/>
    <s v="PROJECT IS CANCELLED"/>
    <s v="Cancelled"/>
    <x v="28"/>
    <n v="0"/>
    <x v="2"/>
    <x v="0"/>
    <x v="0"/>
    <x v="490"/>
    <n v="1343085285"/>
    <x v="0"/>
    <x v="78"/>
    <b v="0"/>
    <s v="film &amp; video/animation"/>
    <x v="109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x v="0"/>
    <x v="491"/>
    <n v="1451345699"/>
    <x v="0"/>
    <x v="78"/>
    <b v="0"/>
    <s v="film &amp; video/animation"/>
    <x v="109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x v="9"/>
    <x v="492"/>
    <n v="1471135830"/>
    <x v="0"/>
    <x v="78"/>
    <b v="0"/>
    <s v="film &amp; video/animation"/>
    <x v="109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x v="1"/>
    <x v="493"/>
    <n v="1429550738"/>
    <x v="0"/>
    <x v="78"/>
    <b v="0"/>
    <s v="film &amp; video/animation"/>
    <x v="109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x v="0"/>
    <x v="494"/>
    <n v="1402343765"/>
    <x v="0"/>
    <x v="83"/>
    <b v="0"/>
    <s v="film &amp; video/animation"/>
    <x v="405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x v="0"/>
    <x v="495"/>
    <n v="1434484305"/>
    <x v="0"/>
    <x v="78"/>
    <b v="0"/>
    <s v="film &amp; video/animation"/>
    <x v="109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x v="0"/>
    <x v="496"/>
    <n v="1386886874"/>
    <x v="0"/>
    <x v="29"/>
    <b v="0"/>
    <s v="film &amp; video/animation"/>
    <x v="406"/>
    <x v="0"/>
    <s v="animation"/>
    <x v="496"/>
    <x v="496"/>
  </r>
  <r>
    <n v="497"/>
    <s v="Galaxy Probe Kids"/>
    <s v="live-action/animated series pilot."/>
    <x v="140"/>
    <n v="30"/>
    <x v="2"/>
    <x v="0"/>
    <x v="0"/>
    <x v="497"/>
    <n v="1414889665"/>
    <x v="0"/>
    <x v="83"/>
    <b v="0"/>
    <s v="film &amp; video/animation"/>
    <x v="407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x v="0"/>
    <x v="498"/>
    <n v="1321035449"/>
    <x v="0"/>
    <x v="19"/>
    <b v="0"/>
    <s v="film &amp; video/animation"/>
    <x v="408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x v="0"/>
    <x v="499"/>
    <n v="1250630968"/>
    <x v="0"/>
    <x v="55"/>
    <b v="0"/>
    <s v="film &amp; video/animation"/>
    <x v="409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x v="0"/>
    <x v="500"/>
    <n v="1268255751"/>
    <x v="0"/>
    <x v="80"/>
    <b v="0"/>
    <s v="film &amp; video/animation"/>
    <x v="410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x v="0"/>
    <x v="501"/>
    <n v="1307597851"/>
    <x v="0"/>
    <x v="78"/>
    <b v="0"/>
    <s v="film &amp; video/animation"/>
    <x v="109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x v="0"/>
    <x v="502"/>
    <n v="1329484625"/>
    <x v="0"/>
    <x v="80"/>
    <b v="0"/>
    <s v="film &amp; video/animation"/>
    <x v="411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x v="1"/>
    <x v="503"/>
    <n v="1418906303"/>
    <x v="0"/>
    <x v="82"/>
    <b v="0"/>
    <s v="film &amp; video/animation"/>
    <x v="412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x v="0"/>
    <x v="504"/>
    <n v="1328916987"/>
    <x v="0"/>
    <x v="81"/>
    <b v="0"/>
    <s v="film &amp; video/animation"/>
    <x v="413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x v="0"/>
    <x v="505"/>
    <n v="1447122086"/>
    <x v="0"/>
    <x v="25"/>
    <b v="0"/>
    <s v="film &amp; video/animation"/>
    <x v="41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x v="0"/>
    <x v="506"/>
    <n v="1373548520"/>
    <x v="0"/>
    <x v="29"/>
    <b v="0"/>
    <s v="film &amp; video/animation"/>
    <x v="415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x v="0"/>
    <x v="507"/>
    <n v="1346799657"/>
    <x v="0"/>
    <x v="73"/>
    <b v="0"/>
    <s v="film &amp; video/animation"/>
    <x v="416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x v="0"/>
    <x v="508"/>
    <n v="1332808501"/>
    <x v="0"/>
    <x v="83"/>
    <b v="0"/>
    <s v="film &amp; video/animation"/>
    <x v="417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x v="1"/>
    <x v="509"/>
    <n v="1432912170"/>
    <x v="0"/>
    <x v="29"/>
    <b v="0"/>
    <s v="film &amp; video/animation"/>
    <x v="418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x v="0"/>
    <x v="510"/>
    <n v="1454213639"/>
    <x v="0"/>
    <x v="78"/>
    <b v="0"/>
    <s v="film &amp; video/animation"/>
    <x v="109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x v="0"/>
    <x v="511"/>
    <n v="1362640582"/>
    <x v="0"/>
    <x v="81"/>
    <b v="0"/>
    <s v="film &amp; video/animation"/>
    <x v="419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x v="0"/>
    <x v="512"/>
    <n v="1475776127"/>
    <x v="0"/>
    <x v="84"/>
    <b v="0"/>
    <s v="film &amp; video/animation"/>
    <x v="420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x v="0"/>
    <x v="513"/>
    <n v="1467387705"/>
    <x v="0"/>
    <x v="32"/>
    <b v="0"/>
    <s v="film &amp; video/animation"/>
    <x v="421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x v="5"/>
    <x v="514"/>
    <n v="1405003447"/>
    <x v="0"/>
    <x v="83"/>
    <b v="0"/>
    <s v="film &amp; video/animation"/>
    <x v="42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x v="0"/>
    <x v="515"/>
    <n v="1447933601"/>
    <x v="0"/>
    <x v="69"/>
    <b v="0"/>
    <s v="film &amp; video/animation"/>
    <x v="423"/>
    <x v="0"/>
    <s v="animation"/>
    <x v="515"/>
    <x v="515"/>
  </r>
  <r>
    <n v="516"/>
    <s v="Shipmates"/>
    <s v="A big brother style comedy animation series starring famous seafarers"/>
    <x v="10"/>
    <n v="0"/>
    <x v="2"/>
    <x v="1"/>
    <x v="1"/>
    <x v="516"/>
    <n v="1427568080"/>
    <x v="0"/>
    <x v="78"/>
    <b v="0"/>
    <s v="film &amp; video/animation"/>
    <x v="109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x v="0"/>
    <x v="517"/>
    <n v="1483454761"/>
    <x v="0"/>
    <x v="83"/>
    <b v="0"/>
    <s v="film &amp; video/animation"/>
    <x v="42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x v="0"/>
    <x v="518"/>
    <n v="1438958824"/>
    <x v="0"/>
    <x v="78"/>
    <b v="0"/>
    <s v="film &amp; video/animation"/>
    <x v="109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x v="0"/>
    <x v="519"/>
    <n v="1352107421"/>
    <x v="0"/>
    <x v="16"/>
    <b v="0"/>
    <s v="film &amp; video/animation"/>
    <x v="425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x v="1"/>
    <x v="520"/>
    <n v="1447174261"/>
    <x v="0"/>
    <x v="69"/>
    <b v="1"/>
    <s v="theater/plays"/>
    <x v="426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x v="0"/>
    <x v="521"/>
    <n v="1475460819"/>
    <x v="0"/>
    <x v="66"/>
    <b v="1"/>
    <s v="theater/plays"/>
    <x v="427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x v="0"/>
    <x v="522"/>
    <n v="1456793925"/>
    <x v="0"/>
    <x v="162"/>
    <b v="1"/>
    <s v="theater/plays"/>
    <x v="89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x v="0"/>
    <x v="523"/>
    <n v="1440213076"/>
    <x v="0"/>
    <x v="87"/>
    <b v="1"/>
    <s v="theater/plays"/>
    <x v="428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x v="1"/>
    <x v="524"/>
    <n v="1462209169"/>
    <x v="0"/>
    <x v="208"/>
    <b v="1"/>
    <s v="theater/plays"/>
    <x v="4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x v="0"/>
    <x v="525"/>
    <n v="1406713041"/>
    <x v="0"/>
    <x v="8"/>
    <b v="1"/>
    <s v="theater/plays"/>
    <x v="31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x v="1"/>
    <x v="526"/>
    <n v="1436278344"/>
    <x v="0"/>
    <x v="23"/>
    <b v="1"/>
    <s v="theater/plays"/>
    <x v="430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x v="0"/>
    <x v="527"/>
    <n v="1484715366"/>
    <x v="0"/>
    <x v="150"/>
    <b v="1"/>
    <s v="theater/plays"/>
    <x v="431"/>
    <x v="1"/>
    <s v="plays"/>
    <x v="527"/>
    <x v="527"/>
  </r>
  <r>
    <n v="528"/>
    <s v="Devastated No Matter What"/>
    <s v="A Festival Backed Production of a Full-Length Play."/>
    <x v="146"/>
    <n v="1330"/>
    <x v="0"/>
    <x v="0"/>
    <x v="0"/>
    <x v="528"/>
    <n v="1433109907"/>
    <x v="0"/>
    <x v="209"/>
    <b v="1"/>
    <s v="theater/plays"/>
    <x v="432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x v="5"/>
    <x v="529"/>
    <n v="1482281094"/>
    <x v="0"/>
    <x v="59"/>
    <b v="1"/>
    <s v="theater/plays"/>
    <x v="43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x v="0"/>
    <x v="530"/>
    <n v="1433254268"/>
    <x v="0"/>
    <x v="60"/>
    <b v="1"/>
    <s v="theater/plays"/>
    <x v="434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x v="0"/>
    <x v="531"/>
    <n v="1478050429"/>
    <x v="0"/>
    <x v="162"/>
    <b v="1"/>
    <s v="theater/plays"/>
    <x v="31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x v="0"/>
    <x v="532"/>
    <n v="1460506208"/>
    <x v="0"/>
    <x v="210"/>
    <b v="1"/>
    <s v="theater/plays"/>
    <x v="43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x v="1"/>
    <x v="533"/>
    <n v="1461320765"/>
    <x v="0"/>
    <x v="57"/>
    <b v="1"/>
    <s v="theater/plays"/>
    <x v="20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x v="8"/>
    <x v="534"/>
    <n v="1443036470"/>
    <x v="0"/>
    <x v="53"/>
    <b v="1"/>
    <s v="theater/plays"/>
    <x v="436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x v="1"/>
    <x v="535"/>
    <n v="1481115905"/>
    <x v="0"/>
    <x v="211"/>
    <b v="1"/>
    <s v="theater/plays"/>
    <x v="7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x v="1"/>
    <x v="536"/>
    <n v="1435133807"/>
    <x v="0"/>
    <x v="70"/>
    <b v="1"/>
    <s v="theater/plays"/>
    <x v="43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x v="0"/>
    <x v="537"/>
    <n v="1444069591"/>
    <x v="0"/>
    <x v="211"/>
    <b v="1"/>
    <s v="theater/plays"/>
    <x v="1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x v="0"/>
    <x v="538"/>
    <n v="1460574263"/>
    <x v="0"/>
    <x v="65"/>
    <b v="1"/>
    <s v="theater/plays"/>
    <x v="43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x v="1"/>
    <x v="539"/>
    <n v="1465866707"/>
    <x v="0"/>
    <x v="9"/>
    <b v="1"/>
    <s v="theater/plays"/>
    <x v="439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x v="0"/>
    <x v="540"/>
    <n v="1420486606"/>
    <x v="0"/>
    <x v="29"/>
    <b v="0"/>
    <s v="technology/web"/>
    <x v="440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x v="0"/>
    <x v="541"/>
    <n v="1443488834"/>
    <x v="0"/>
    <x v="29"/>
    <b v="0"/>
    <s v="technology/web"/>
    <x v="441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x v="0"/>
    <x v="542"/>
    <n v="1457113316"/>
    <x v="0"/>
    <x v="29"/>
    <b v="0"/>
    <s v="technology/web"/>
    <x v="442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x v="2"/>
    <x v="543"/>
    <n v="1412215962"/>
    <x v="0"/>
    <x v="84"/>
    <b v="0"/>
    <s v="technology/web"/>
    <x v="443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x v="0"/>
    <x v="544"/>
    <n v="1465055160"/>
    <x v="0"/>
    <x v="84"/>
    <b v="0"/>
    <s v="technology/web"/>
    <x v="444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x v="3"/>
    <x v="545"/>
    <n v="1444140789"/>
    <x v="0"/>
    <x v="69"/>
    <b v="0"/>
    <s v="technology/web"/>
    <x v="445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x v="0"/>
    <x v="546"/>
    <n v="1441209715"/>
    <x v="0"/>
    <x v="84"/>
    <b v="0"/>
    <s v="technology/web"/>
    <x v="44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x v="1"/>
    <x v="547"/>
    <n v="1452530564"/>
    <x v="0"/>
    <x v="78"/>
    <b v="0"/>
    <s v="technology/web"/>
    <x v="109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x v="1"/>
    <x v="548"/>
    <n v="1443562848"/>
    <x v="0"/>
    <x v="29"/>
    <b v="0"/>
    <s v="technology/web"/>
    <x v="447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x v="1"/>
    <x v="549"/>
    <n v="1433776622"/>
    <x v="0"/>
    <x v="22"/>
    <b v="0"/>
    <s v="technology/web"/>
    <x v="44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x v="5"/>
    <x v="550"/>
    <n v="1484756245"/>
    <x v="0"/>
    <x v="80"/>
    <b v="0"/>
    <s v="technology/web"/>
    <x v="44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x v="0"/>
    <x v="551"/>
    <n v="1434609424"/>
    <x v="0"/>
    <x v="33"/>
    <b v="0"/>
    <s v="technology/web"/>
    <x v="450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x v="5"/>
    <x v="552"/>
    <n v="1447166896"/>
    <x v="0"/>
    <x v="78"/>
    <b v="0"/>
    <s v="technology/web"/>
    <x v="109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x v="0"/>
    <x v="553"/>
    <n v="1413393391"/>
    <x v="0"/>
    <x v="79"/>
    <b v="0"/>
    <s v="technology/web"/>
    <x v="45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x v="0"/>
    <x v="554"/>
    <n v="1411143972"/>
    <x v="0"/>
    <x v="19"/>
    <b v="0"/>
    <s v="technology/web"/>
    <x v="452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x v="1"/>
    <x v="555"/>
    <n v="1463128143"/>
    <x v="0"/>
    <x v="78"/>
    <b v="0"/>
    <s v="technology/web"/>
    <x v="109"/>
    <x v="2"/>
    <s v="web"/>
    <x v="555"/>
    <x v="555"/>
  </r>
  <r>
    <n v="556"/>
    <s v="Braille Academy"/>
    <s v="An educational platform for learning Unified English Braille Code"/>
    <x v="6"/>
    <n v="200"/>
    <x v="2"/>
    <x v="0"/>
    <x v="0"/>
    <x v="556"/>
    <n v="1449520717"/>
    <x v="0"/>
    <x v="29"/>
    <b v="0"/>
    <s v="technology/web"/>
    <x v="453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x v="3"/>
    <x v="557"/>
    <n v="1478126203"/>
    <x v="0"/>
    <x v="9"/>
    <b v="0"/>
    <s v="technology/web"/>
    <x v="454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x v="0"/>
    <x v="558"/>
    <n v="1424639505"/>
    <x v="0"/>
    <x v="78"/>
    <b v="0"/>
    <s v="technology/web"/>
    <x v="109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x v="0"/>
    <x v="559"/>
    <n v="1447397260"/>
    <x v="0"/>
    <x v="29"/>
    <b v="0"/>
    <s v="technology/web"/>
    <x v="455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x v="5"/>
    <x v="560"/>
    <n v="1416249045"/>
    <x v="0"/>
    <x v="83"/>
    <b v="0"/>
    <s v="technology/web"/>
    <x v="362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x v="0"/>
    <x v="561"/>
    <n v="1442850513"/>
    <x v="0"/>
    <x v="84"/>
    <b v="0"/>
    <s v="technology/web"/>
    <x v="456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x v="3"/>
    <x v="562"/>
    <n v="1479460815"/>
    <x v="0"/>
    <x v="78"/>
    <b v="0"/>
    <s v="technology/web"/>
    <x v="109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x v="2"/>
    <x v="563"/>
    <n v="1421545247"/>
    <x v="0"/>
    <x v="84"/>
    <b v="0"/>
    <s v="technology/web"/>
    <x v="457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x v="3"/>
    <x v="564"/>
    <n v="1455230275"/>
    <x v="0"/>
    <x v="29"/>
    <b v="0"/>
    <s v="technology/web"/>
    <x v="458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x v="1"/>
    <x v="565"/>
    <n v="1433962249"/>
    <x v="0"/>
    <x v="78"/>
    <b v="0"/>
    <s v="technology/web"/>
    <x v="109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x v="0"/>
    <x v="566"/>
    <n v="1465921533"/>
    <x v="0"/>
    <x v="29"/>
    <b v="0"/>
    <s v="technology/web"/>
    <x v="459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x v="0"/>
    <x v="567"/>
    <n v="1417551194"/>
    <x v="0"/>
    <x v="78"/>
    <b v="0"/>
    <s v="technology/web"/>
    <x v="109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x v="4"/>
    <x v="568"/>
    <n v="1449785223"/>
    <x v="0"/>
    <x v="81"/>
    <b v="0"/>
    <s v="technology/web"/>
    <x v="460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x v="5"/>
    <x v="569"/>
    <n v="1449087612"/>
    <x v="0"/>
    <x v="29"/>
    <b v="0"/>
    <s v="technology/web"/>
    <x v="417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x v="0"/>
    <x v="570"/>
    <n v="1453230569"/>
    <x v="0"/>
    <x v="29"/>
    <b v="0"/>
    <s v="technology/web"/>
    <x v="461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x v="0"/>
    <x v="571"/>
    <n v="1436297723"/>
    <x v="0"/>
    <x v="84"/>
    <b v="0"/>
    <s v="technology/web"/>
    <x v="462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x v="0"/>
    <x v="572"/>
    <n v="1444065088"/>
    <x v="0"/>
    <x v="78"/>
    <b v="0"/>
    <s v="technology/web"/>
    <x v="109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x v="0"/>
    <x v="573"/>
    <n v="1416445931"/>
    <x v="0"/>
    <x v="82"/>
    <b v="0"/>
    <s v="technology/web"/>
    <x v="46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x v="1"/>
    <x v="574"/>
    <n v="1474281507"/>
    <x v="0"/>
    <x v="80"/>
    <b v="0"/>
    <s v="technology/web"/>
    <x v="464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x v="3"/>
    <x v="575"/>
    <n v="1431621443"/>
    <x v="0"/>
    <x v="80"/>
    <b v="0"/>
    <s v="technology/web"/>
    <x v="46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x v="0"/>
    <x v="576"/>
    <n v="1422357552"/>
    <x v="0"/>
    <x v="29"/>
    <b v="0"/>
    <s v="technology/web"/>
    <x v="466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x v="0"/>
    <x v="577"/>
    <n v="1458569302"/>
    <x v="0"/>
    <x v="29"/>
    <b v="0"/>
    <s v="technology/web"/>
    <x v="418"/>
    <x v="2"/>
    <s v="web"/>
    <x v="577"/>
    <x v="577"/>
  </r>
  <r>
    <n v="578"/>
    <s v="weBuy Crowdsourced Shopping"/>
    <s v="weBuy trade built on technology and Crowd Sourced Power"/>
    <x v="152"/>
    <n v="14"/>
    <x v="2"/>
    <x v="1"/>
    <x v="1"/>
    <x v="578"/>
    <n v="1439560393"/>
    <x v="0"/>
    <x v="63"/>
    <b v="0"/>
    <s v="technology/web"/>
    <x v="467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x v="0"/>
    <x v="579"/>
    <n v="1416947223"/>
    <x v="0"/>
    <x v="81"/>
    <b v="0"/>
    <s v="technology/web"/>
    <x v="468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x v="0"/>
    <x v="580"/>
    <n v="1471988867"/>
    <x v="0"/>
    <x v="29"/>
    <b v="0"/>
    <s v="technology/web"/>
    <x v="108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x v="0"/>
    <x v="581"/>
    <n v="1435882704"/>
    <x v="0"/>
    <x v="78"/>
    <b v="0"/>
    <s v="technology/web"/>
    <x v="109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x v="0"/>
    <x v="582"/>
    <n v="1424454319"/>
    <x v="0"/>
    <x v="78"/>
    <b v="0"/>
    <s v="technology/web"/>
    <x v="109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x v="0"/>
    <x v="583"/>
    <n v="1424212287"/>
    <x v="0"/>
    <x v="29"/>
    <b v="0"/>
    <s v="technology/web"/>
    <x v="469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x v="0"/>
    <x v="584"/>
    <n v="1423933916"/>
    <x v="0"/>
    <x v="84"/>
    <b v="0"/>
    <s v="technology/web"/>
    <x v="460"/>
    <x v="2"/>
    <s v="web"/>
    <x v="584"/>
    <x v="584"/>
  </r>
  <r>
    <n v="585"/>
    <s v="Link Card"/>
    <s v="SAVE UP TO 40% WHEN YOU SPEND!_x000a__x000a_PRE-ORDER YOUR LINK CARD TODAY"/>
    <x v="7"/>
    <n v="0"/>
    <x v="2"/>
    <x v="1"/>
    <x v="1"/>
    <x v="585"/>
    <n v="1444123377"/>
    <x v="0"/>
    <x v="78"/>
    <b v="0"/>
    <s v="technology/web"/>
    <x v="109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x v="0"/>
    <x v="586"/>
    <n v="1421440207"/>
    <x v="0"/>
    <x v="80"/>
    <b v="0"/>
    <s v="technology/web"/>
    <x v="47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x v="5"/>
    <x v="587"/>
    <n v="1426615833"/>
    <x v="0"/>
    <x v="63"/>
    <b v="0"/>
    <s v="technology/web"/>
    <x v="471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x v="3"/>
    <x v="588"/>
    <n v="1474223286"/>
    <x v="0"/>
    <x v="84"/>
    <b v="0"/>
    <s v="technology/web"/>
    <x v="472"/>
    <x v="2"/>
    <s v="web"/>
    <x v="588"/>
    <x v="588"/>
  </r>
  <r>
    <n v="589"/>
    <s v="Get Neighborly"/>
    <s v="Services closer than you think..."/>
    <x v="51"/>
    <n v="1"/>
    <x v="2"/>
    <x v="0"/>
    <x v="0"/>
    <x v="589"/>
    <n v="1435070699"/>
    <x v="0"/>
    <x v="29"/>
    <b v="0"/>
    <s v="technology/web"/>
    <x v="473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x v="1"/>
    <x v="590"/>
    <n v="1452259131"/>
    <x v="0"/>
    <x v="82"/>
    <b v="0"/>
    <s v="technology/web"/>
    <x v="474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x v="0"/>
    <x v="591"/>
    <n v="1434978130"/>
    <x v="0"/>
    <x v="84"/>
    <b v="0"/>
    <s v="technology/web"/>
    <x v="47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x v="0"/>
    <x v="592"/>
    <n v="1414992860"/>
    <x v="0"/>
    <x v="29"/>
    <b v="0"/>
    <s v="technology/web"/>
    <x v="422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x v="1"/>
    <x v="593"/>
    <n v="1425744945"/>
    <x v="0"/>
    <x v="63"/>
    <b v="0"/>
    <s v="technology/web"/>
    <x v="476"/>
    <x v="2"/>
    <s v="web"/>
    <x v="593"/>
    <x v="593"/>
  </r>
  <r>
    <n v="594"/>
    <s v="Unleashed Fitness"/>
    <s v="Creating a fitness site that will change the fitness game forever!"/>
    <x v="31"/>
    <n v="26"/>
    <x v="2"/>
    <x v="0"/>
    <x v="0"/>
    <x v="594"/>
    <n v="1458240206"/>
    <x v="0"/>
    <x v="84"/>
    <b v="0"/>
    <s v="technology/web"/>
    <x v="477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x v="0"/>
    <x v="595"/>
    <n v="1426815638"/>
    <x v="0"/>
    <x v="22"/>
    <b v="0"/>
    <s v="technology/web"/>
    <x v="478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x v="0"/>
    <x v="596"/>
    <n v="1475530292"/>
    <x v="0"/>
    <x v="84"/>
    <b v="0"/>
    <s v="technology/web"/>
    <x v="479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x v="0"/>
    <x v="597"/>
    <n v="1466787335"/>
    <x v="0"/>
    <x v="84"/>
    <b v="0"/>
    <s v="technology/web"/>
    <x v="48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x v="0"/>
    <x v="598"/>
    <n v="1415145781"/>
    <x v="0"/>
    <x v="63"/>
    <b v="0"/>
    <s v="technology/web"/>
    <x v="481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x v="0"/>
    <x v="599"/>
    <n v="1423769402"/>
    <x v="0"/>
    <x v="84"/>
    <b v="0"/>
    <s v="technology/web"/>
    <x v="482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x v="0"/>
    <x v="600"/>
    <n v="1426014562"/>
    <x v="0"/>
    <x v="29"/>
    <b v="0"/>
    <s v="technology/web"/>
    <x v="172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x v="5"/>
    <x v="601"/>
    <n v="1417034139"/>
    <x v="0"/>
    <x v="79"/>
    <b v="0"/>
    <s v="technology/web"/>
    <x v="48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x v="0"/>
    <x v="602"/>
    <n v="1432062215"/>
    <x v="0"/>
    <x v="78"/>
    <b v="0"/>
    <s v="technology/web"/>
    <x v="109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x v="0"/>
    <x v="603"/>
    <n v="1405437623"/>
    <x v="0"/>
    <x v="62"/>
    <b v="0"/>
    <s v="technology/web"/>
    <x v="48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x v="0"/>
    <x v="604"/>
    <n v="1406595056"/>
    <x v="0"/>
    <x v="78"/>
    <b v="0"/>
    <s v="technology/web"/>
    <x v="109"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x v="0"/>
    <x v="605"/>
    <n v="1436430908"/>
    <x v="0"/>
    <x v="22"/>
    <b v="0"/>
    <s v="technology/web"/>
    <x v="48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x v="3"/>
    <x v="606"/>
    <n v="1428507409"/>
    <x v="0"/>
    <x v="29"/>
    <b v="0"/>
    <s v="technology/web"/>
    <x v="418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x v="0"/>
    <x v="607"/>
    <n v="1445629736"/>
    <x v="0"/>
    <x v="78"/>
    <b v="0"/>
    <s v="technology/web"/>
    <x v="109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x v="0"/>
    <x v="608"/>
    <n v="1431813980"/>
    <x v="0"/>
    <x v="81"/>
    <b v="0"/>
    <s v="technology/web"/>
    <x v="48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x v="1"/>
    <x v="609"/>
    <n v="1446166144"/>
    <x v="0"/>
    <x v="29"/>
    <b v="0"/>
    <s v="technology/web"/>
    <x v="487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x v="0"/>
    <x v="610"/>
    <n v="1427140586"/>
    <x v="0"/>
    <x v="78"/>
    <b v="0"/>
    <s v="technology/web"/>
    <x v="109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x v="3"/>
    <x v="611"/>
    <n v="1448026037"/>
    <x v="0"/>
    <x v="78"/>
    <b v="0"/>
    <s v="technology/web"/>
    <x v="109"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x v="3"/>
    <x v="612"/>
    <n v="1470185146"/>
    <x v="0"/>
    <x v="78"/>
    <b v="0"/>
    <s v="technology/web"/>
    <x v="109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x v="0"/>
    <x v="613"/>
    <n v="1441022120"/>
    <x v="0"/>
    <x v="212"/>
    <b v="0"/>
    <s v="technology/web"/>
    <x v="488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x v="0"/>
    <x v="614"/>
    <n v="1464139740"/>
    <x v="0"/>
    <x v="78"/>
    <b v="0"/>
    <s v="technology/web"/>
    <x v="109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x v="4"/>
    <x v="615"/>
    <n v="1440557759"/>
    <x v="0"/>
    <x v="78"/>
    <b v="0"/>
    <s v="technology/web"/>
    <x v="109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x v="3"/>
    <x v="616"/>
    <n v="1485421307"/>
    <x v="0"/>
    <x v="78"/>
    <b v="0"/>
    <s v="technology/web"/>
    <x v="109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x v="1"/>
    <x v="617"/>
    <n v="1427184843"/>
    <x v="0"/>
    <x v="83"/>
    <b v="0"/>
    <s v="technology/web"/>
    <x v="419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x v="0"/>
    <x v="618"/>
    <n v="1447097203"/>
    <x v="0"/>
    <x v="78"/>
    <b v="0"/>
    <s v="technology/web"/>
    <x v="109"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x v="0"/>
    <x v="619"/>
    <n v="1411745790"/>
    <x v="0"/>
    <x v="29"/>
    <b v="0"/>
    <s v="technology/web"/>
    <x v="489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x v="5"/>
    <x v="620"/>
    <n v="1405098738"/>
    <x v="0"/>
    <x v="29"/>
    <b v="0"/>
    <s v="technology/web"/>
    <x v="46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x v="0"/>
    <x v="621"/>
    <n v="1465342937"/>
    <x v="0"/>
    <x v="83"/>
    <b v="0"/>
    <s v="technology/web"/>
    <x v="49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x v="0"/>
    <x v="622"/>
    <n v="1465670138"/>
    <x v="0"/>
    <x v="82"/>
    <b v="0"/>
    <s v="technology/web"/>
    <x v="491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x v="2"/>
    <x v="623"/>
    <n v="1430179997"/>
    <x v="0"/>
    <x v="78"/>
    <b v="0"/>
    <s v="technology/web"/>
    <x v="109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x v="0"/>
    <x v="624"/>
    <n v="1429055041"/>
    <x v="0"/>
    <x v="78"/>
    <b v="0"/>
    <s v="technology/web"/>
    <x v="109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x v="5"/>
    <x v="625"/>
    <n v="1487971777"/>
    <x v="0"/>
    <x v="78"/>
    <b v="0"/>
    <s v="technology/web"/>
    <x v="109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x v="0"/>
    <x v="626"/>
    <n v="1436793939"/>
    <x v="0"/>
    <x v="70"/>
    <b v="0"/>
    <s v="technology/web"/>
    <x v="492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x v="9"/>
    <x v="627"/>
    <n v="1452842511"/>
    <x v="0"/>
    <x v="29"/>
    <b v="0"/>
    <s v="technology/web"/>
    <x v="459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x v="0"/>
    <x v="628"/>
    <n v="1402677457"/>
    <x v="0"/>
    <x v="78"/>
    <b v="0"/>
    <s v="technology/web"/>
    <x v="109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x v="2"/>
    <x v="629"/>
    <n v="1460647108"/>
    <x v="0"/>
    <x v="83"/>
    <b v="0"/>
    <s v="technology/web"/>
    <x v="49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x v="0"/>
    <x v="630"/>
    <n v="1438959121"/>
    <x v="0"/>
    <x v="29"/>
    <b v="0"/>
    <s v="technology/web"/>
    <x v="494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x v="5"/>
    <x v="631"/>
    <n v="1461954729"/>
    <x v="0"/>
    <x v="82"/>
    <b v="0"/>
    <s v="technology/web"/>
    <x v="495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x v="3"/>
    <x v="632"/>
    <n v="1445874565"/>
    <x v="0"/>
    <x v="78"/>
    <b v="0"/>
    <s v="technology/web"/>
    <x v="109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x v="0"/>
    <x v="633"/>
    <n v="1463469062"/>
    <x v="0"/>
    <x v="20"/>
    <b v="0"/>
    <s v="technology/web"/>
    <x v="496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x v="0"/>
    <x v="634"/>
    <n v="1422397029"/>
    <x v="0"/>
    <x v="29"/>
    <b v="0"/>
    <s v="technology/web"/>
    <x v="459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x v="0"/>
    <x v="635"/>
    <n v="1426212762"/>
    <x v="0"/>
    <x v="29"/>
    <b v="0"/>
    <s v="technology/web"/>
    <x v="168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x v="1"/>
    <x v="636"/>
    <n v="1430996150"/>
    <x v="0"/>
    <x v="29"/>
    <b v="0"/>
    <s v="technology/web"/>
    <x v="418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x v="1"/>
    <x v="637"/>
    <n v="1485558318"/>
    <x v="0"/>
    <x v="78"/>
    <b v="0"/>
    <s v="technology/web"/>
    <x v="109"/>
    <x v="2"/>
    <s v="web"/>
    <x v="637"/>
    <x v="637"/>
  </r>
  <r>
    <n v="638"/>
    <s v="W (Canceled)"/>
    <s v="O0"/>
    <x v="61"/>
    <n v="18"/>
    <x v="1"/>
    <x v="12"/>
    <x v="3"/>
    <x v="638"/>
    <n v="1485267262"/>
    <x v="0"/>
    <x v="79"/>
    <b v="0"/>
    <s v="technology/web"/>
    <x v="497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x v="0"/>
    <x v="639"/>
    <n v="1408024795"/>
    <x v="0"/>
    <x v="29"/>
    <b v="0"/>
    <s v="technology/web"/>
    <x v="498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x v="3"/>
    <x v="640"/>
    <n v="1478685915"/>
    <x v="0"/>
    <x v="84"/>
    <b v="1"/>
    <s v="technology/wearables"/>
    <x v="499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x v="0"/>
    <x v="641"/>
    <n v="1436881248"/>
    <x v="0"/>
    <x v="213"/>
    <b v="1"/>
    <s v="technology/wearables"/>
    <x v="500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x v="3"/>
    <x v="642"/>
    <n v="1436888274"/>
    <x v="0"/>
    <x v="214"/>
    <b v="1"/>
    <s v="technology/wearables"/>
    <x v="5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x v="0"/>
    <x v="643"/>
    <n v="1428333875"/>
    <x v="0"/>
    <x v="215"/>
    <b v="1"/>
    <s v="technology/wearables"/>
    <x v="502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x v="0"/>
    <x v="644"/>
    <n v="1410883139"/>
    <x v="0"/>
    <x v="216"/>
    <b v="1"/>
    <s v="technology/wearables"/>
    <x v="503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x v="0"/>
    <x v="645"/>
    <n v="1468370274"/>
    <x v="0"/>
    <x v="186"/>
    <b v="1"/>
    <s v="technology/wearables"/>
    <x v="50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x v="0"/>
    <x v="646"/>
    <n v="1405196867"/>
    <x v="0"/>
    <x v="74"/>
    <b v="1"/>
    <s v="technology/wearables"/>
    <x v="50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x v="5"/>
    <x v="647"/>
    <n v="1455647149"/>
    <x v="0"/>
    <x v="57"/>
    <b v="1"/>
    <s v="technology/wearables"/>
    <x v="506"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x v="0"/>
    <x v="648"/>
    <n v="1410280708"/>
    <x v="0"/>
    <x v="74"/>
    <b v="1"/>
    <s v="technology/wearables"/>
    <x v="507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x v="0"/>
    <x v="649"/>
    <n v="1409090013"/>
    <x v="0"/>
    <x v="141"/>
    <b v="1"/>
    <s v="technology/wearables"/>
    <x v="508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x v="0"/>
    <x v="650"/>
    <n v="1413766384"/>
    <x v="0"/>
    <x v="53"/>
    <b v="1"/>
    <s v="technology/wearables"/>
    <x v="509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x v="0"/>
    <x v="651"/>
    <n v="1415838311"/>
    <x v="0"/>
    <x v="217"/>
    <b v="1"/>
    <s v="technology/wearables"/>
    <x v="510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x v="0"/>
    <x v="652"/>
    <n v="1478018050"/>
    <x v="0"/>
    <x v="33"/>
    <b v="1"/>
    <s v="technology/wearables"/>
    <x v="511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x v="0"/>
    <x v="653"/>
    <n v="1436885440"/>
    <x v="0"/>
    <x v="218"/>
    <b v="1"/>
    <s v="technology/wearables"/>
    <x v="512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x v="0"/>
    <x v="654"/>
    <n v="1433804313"/>
    <x v="0"/>
    <x v="219"/>
    <b v="1"/>
    <s v="technology/wearables"/>
    <x v="513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x v="0"/>
    <x v="655"/>
    <n v="1423609112"/>
    <x v="0"/>
    <x v="220"/>
    <b v="1"/>
    <s v="technology/wearables"/>
    <x v="5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x v="0"/>
    <x v="656"/>
    <n v="1455736719"/>
    <x v="0"/>
    <x v="45"/>
    <b v="1"/>
    <s v="technology/wearables"/>
    <x v="51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x v="0"/>
    <x v="657"/>
    <n v="1448309872"/>
    <x v="0"/>
    <x v="221"/>
    <b v="1"/>
    <s v="technology/wearables"/>
    <x v="516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x v="0"/>
    <x v="658"/>
    <n v="1435117889"/>
    <x v="0"/>
    <x v="222"/>
    <b v="1"/>
    <s v="technology/wearables"/>
    <x v="517"/>
    <x v="2"/>
    <s v="wearables"/>
    <x v="658"/>
    <x v="658"/>
  </r>
  <r>
    <n v="659"/>
    <s v="Lulu Watch Designs - Apple Watch"/>
    <s v="Sync up your lifestyle"/>
    <x v="9"/>
    <n v="3017"/>
    <x v="0"/>
    <x v="0"/>
    <x v="0"/>
    <x v="659"/>
    <n v="1437747295"/>
    <x v="0"/>
    <x v="64"/>
    <b v="1"/>
    <s v="technology/wearables"/>
    <x v="518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x v="0"/>
    <x v="660"/>
    <n v="1412963279"/>
    <x v="0"/>
    <x v="59"/>
    <b v="0"/>
    <s v="technology/wearables"/>
    <x v="519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x v="0"/>
    <x v="661"/>
    <n v="1474644559"/>
    <x v="0"/>
    <x v="82"/>
    <b v="0"/>
    <s v="technology/wearables"/>
    <x v="520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x v="0"/>
    <x v="662"/>
    <n v="1418812247"/>
    <x v="0"/>
    <x v="80"/>
    <b v="0"/>
    <s v="technology/wearables"/>
    <x v="177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x v="7"/>
    <x v="663"/>
    <n v="1434658456"/>
    <x v="0"/>
    <x v="63"/>
    <b v="0"/>
    <s v="technology/wearables"/>
    <x v="52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x v="0"/>
    <x v="664"/>
    <n v="1426348775"/>
    <x v="0"/>
    <x v="60"/>
    <b v="0"/>
    <s v="technology/wearables"/>
    <x v="522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x v="0"/>
    <x v="665"/>
    <n v="1479143061"/>
    <x v="0"/>
    <x v="8"/>
    <b v="0"/>
    <s v="technology/wearables"/>
    <x v="52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x v="0"/>
    <x v="666"/>
    <n v="1405713498"/>
    <x v="0"/>
    <x v="80"/>
    <b v="0"/>
    <s v="technology/wearables"/>
    <x v="524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x v="3"/>
    <x v="667"/>
    <n v="1474275463"/>
    <x v="0"/>
    <x v="33"/>
    <b v="0"/>
    <s v="technology/wearables"/>
    <x v="52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x v="0"/>
    <x v="668"/>
    <n v="1427486222"/>
    <x v="0"/>
    <x v="20"/>
    <b v="0"/>
    <s v="technology/wearables"/>
    <x v="52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x v="9"/>
    <x v="669"/>
    <n v="1465225258"/>
    <x v="0"/>
    <x v="33"/>
    <b v="0"/>
    <s v="technology/wearables"/>
    <x v="527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x v="3"/>
    <x v="670"/>
    <n v="1463418120"/>
    <x v="0"/>
    <x v="223"/>
    <b v="0"/>
    <s v="technology/wearables"/>
    <x v="52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x v="0"/>
    <x v="671"/>
    <n v="1418315852"/>
    <x v="0"/>
    <x v="41"/>
    <b v="0"/>
    <s v="technology/wearables"/>
    <x v="52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x v="0"/>
    <x v="672"/>
    <n v="1417410964"/>
    <x v="0"/>
    <x v="224"/>
    <b v="0"/>
    <s v="technology/wearables"/>
    <x v="53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x v="0"/>
    <x v="673"/>
    <n v="1405714217"/>
    <x v="0"/>
    <x v="83"/>
    <b v="0"/>
    <s v="technology/wearables"/>
    <x v="531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x v="0"/>
    <x v="674"/>
    <n v="1402627627"/>
    <x v="0"/>
    <x v="84"/>
    <b v="0"/>
    <s v="technology/wearables"/>
    <x v="479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x v="0"/>
    <x v="675"/>
    <n v="1417558804"/>
    <x v="0"/>
    <x v="55"/>
    <b v="0"/>
    <s v="technology/wearables"/>
    <x v="53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x v="5"/>
    <x v="676"/>
    <n v="1420741581"/>
    <x v="0"/>
    <x v="54"/>
    <b v="0"/>
    <s v="technology/wearables"/>
    <x v="53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x v="3"/>
    <x v="677"/>
    <n v="1463218895"/>
    <x v="0"/>
    <x v="93"/>
    <b v="0"/>
    <s v="technology/wearables"/>
    <x v="53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x v="0"/>
    <x v="678"/>
    <n v="1461229338"/>
    <x v="0"/>
    <x v="57"/>
    <b v="0"/>
    <s v="technology/wearables"/>
    <x v="53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x v="0"/>
    <x v="679"/>
    <n v="1467736909"/>
    <x v="0"/>
    <x v="225"/>
    <b v="0"/>
    <s v="technology/wearables"/>
    <x v="536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x v="0"/>
    <x v="680"/>
    <n v="1407931331"/>
    <x v="0"/>
    <x v="135"/>
    <b v="0"/>
    <s v="technology/wearables"/>
    <x v="53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x v="0"/>
    <x v="681"/>
    <n v="1474917604"/>
    <x v="0"/>
    <x v="29"/>
    <b v="0"/>
    <s v="technology/wearables"/>
    <x v="167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x v="0"/>
    <x v="682"/>
    <n v="1486923722"/>
    <x v="0"/>
    <x v="80"/>
    <b v="0"/>
    <s v="technology/wearables"/>
    <x v="538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x v="0"/>
    <x v="683"/>
    <n v="1474493764"/>
    <x v="0"/>
    <x v="83"/>
    <b v="0"/>
    <s v="technology/wearables"/>
    <x v="539"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x v="0"/>
    <x v="684"/>
    <n v="1403176891"/>
    <x v="0"/>
    <x v="125"/>
    <b v="0"/>
    <s v="technology/wearables"/>
    <x v="54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x v="0"/>
    <x v="685"/>
    <n v="1417207672"/>
    <x v="0"/>
    <x v="73"/>
    <b v="0"/>
    <s v="technology/wearables"/>
    <x v="54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x v="3"/>
    <x v="686"/>
    <n v="1436026170"/>
    <x v="0"/>
    <x v="78"/>
    <b v="0"/>
    <s v="technology/wearables"/>
    <x v="109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x v="10"/>
    <x v="687"/>
    <n v="1481133653"/>
    <x v="0"/>
    <x v="79"/>
    <b v="0"/>
    <s v="technology/wearables"/>
    <x v="54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x v="0"/>
    <x v="688"/>
    <n v="1442284253"/>
    <x v="0"/>
    <x v="17"/>
    <b v="0"/>
    <s v="technology/wearables"/>
    <x v="54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x v="0"/>
    <x v="689"/>
    <n v="1478016097"/>
    <x v="0"/>
    <x v="226"/>
    <b v="0"/>
    <s v="technology/wearables"/>
    <x v="5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x v="0"/>
    <x v="690"/>
    <n v="1469718841"/>
    <x v="0"/>
    <x v="69"/>
    <b v="0"/>
    <s v="technology/wearables"/>
    <x v="545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x v="0"/>
    <x v="691"/>
    <n v="1433292046"/>
    <x v="0"/>
    <x v="73"/>
    <b v="0"/>
    <s v="technology/wearables"/>
    <x v="54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x v="1"/>
    <x v="692"/>
    <n v="1479805263"/>
    <x v="0"/>
    <x v="227"/>
    <b v="0"/>
    <s v="technology/wearables"/>
    <x v="547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x v="0"/>
    <x v="693"/>
    <n v="1427829827"/>
    <x v="0"/>
    <x v="228"/>
    <b v="0"/>
    <s v="technology/wearables"/>
    <x v="548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x v="0"/>
    <x v="694"/>
    <n v="1483372559"/>
    <x v="0"/>
    <x v="63"/>
    <b v="0"/>
    <s v="technology/wearables"/>
    <x v="54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x v="0"/>
    <x v="695"/>
    <n v="1412166620"/>
    <x v="0"/>
    <x v="63"/>
    <b v="0"/>
    <s v="technology/wearables"/>
    <x v="550"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x v="3"/>
    <x v="696"/>
    <n v="1403734502"/>
    <x v="0"/>
    <x v="29"/>
    <b v="0"/>
    <s v="technology/wearables"/>
    <x v="55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x v="3"/>
    <x v="697"/>
    <n v="1453206789"/>
    <x v="0"/>
    <x v="229"/>
    <b v="0"/>
    <s v="technology/wearables"/>
    <x v="552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x v="0"/>
    <x v="698"/>
    <n v="1408141245"/>
    <x v="0"/>
    <x v="60"/>
    <b v="0"/>
    <s v="technology/wearables"/>
    <x v="553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x v="0"/>
    <x v="699"/>
    <n v="1381923548"/>
    <x v="0"/>
    <x v="230"/>
    <b v="0"/>
    <s v="technology/wearables"/>
    <x v="554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x v="3"/>
    <x v="700"/>
    <n v="1481473881"/>
    <x v="0"/>
    <x v="162"/>
    <b v="0"/>
    <s v="technology/wearables"/>
    <x v="555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x v="1"/>
    <x v="701"/>
    <n v="1403538880"/>
    <x v="0"/>
    <x v="64"/>
    <b v="0"/>
    <s v="technology/wearables"/>
    <x v="556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x v="0"/>
    <x v="702"/>
    <n v="1477416387"/>
    <x v="0"/>
    <x v="77"/>
    <b v="0"/>
    <s v="technology/wearables"/>
    <x v="557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x v="0"/>
    <x v="703"/>
    <n v="1481150949"/>
    <x v="0"/>
    <x v="63"/>
    <b v="0"/>
    <s v="technology/wearables"/>
    <x v="558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x v="5"/>
    <x v="704"/>
    <n v="1482381468"/>
    <x v="0"/>
    <x v="80"/>
    <b v="0"/>
    <s v="technology/wearables"/>
    <x v="559"/>
    <x v="2"/>
    <s v="wearables"/>
    <x v="704"/>
    <x v="704"/>
  </r>
  <r>
    <n v="705"/>
    <s v="SomnoScope"/>
    <s v="The closest thing ever to the Holy Grail of wearables technology"/>
    <x v="57"/>
    <n v="977"/>
    <x v="2"/>
    <x v="9"/>
    <x v="3"/>
    <x v="705"/>
    <n v="1482407278"/>
    <x v="0"/>
    <x v="81"/>
    <b v="0"/>
    <s v="technology/wearables"/>
    <x v="56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x v="3"/>
    <x v="706"/>
    <n v="1478130783"/>
    <x v="0"/>
    <x v="78"/>
    <b v="0"/>
    <s v="technology/wearables"/>
    <x v="109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x v="1"/>
    <x v="707"/>
    <n v="1479830127"/>
    <x v="0"/>
    <x v="231"/>
    <b v="0"/>
    <s v="technology/wearables"/>
    <x v="56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x v="1"/>
    <x v="708"/>
    <n v="1405432600"/>
    <x v="0"/>
    <x v="232"/>
    <b v="0"/>
    <s v="technology/wearables"/>
    <x v="562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x v="0"/>
    <x v="709"/>
    <n v="1415149159"/>
    <x v="0"/>
    <x v="84"/>
    <b v="0"/>
    <s v="technology/wearables"/>
    <x v="563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x v="5"/>
    <x v="710"/>
    <n v="1405640302"/>
    <x v="0"/>
    <x v="78"/>
    <b v="0"/>
    <s v="technology/wearables"/>
    <x v="109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x v="3"/>
    <x v="711"/>
    <n v="1478257268"/>
    <x v="0"/>
    <x v="233"/>
    <b v="0"/>
    <s v="technology/wearables"/>
    <x v="56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x v="0"/>
    <x v="712"/>
    <n v="1452874832"/>
    <x v="0"/>
    <x v="80"/>
    <b v="0"/>
    <s v="technology/wearables"/>
    <x v="56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x v="3"/>
    <x v="713"/>
    <n v="1462538532"/>
    <x v="0"/>
    <x v="29"/>
    <b v="0"/>
    <s v="technology/wearables"/>
    <x v="566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x v="0"/>
    <x v="714"/>
    <n v="1483124082"/>
    <x v="0"/>
    <x v="33"/>
    <b v="0"/>
    <s v="technology/wearables"/>
    <x v="567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x v="0"/>
    <x v="715"/>
    <n v="1443233440"/>
    <x v="0"/>
    <x v="8"/>
    <b v="0"/>
    <s v="technology/wearables"/>
    <x v="568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x v="0"/>
    <x v="716"/>
    <n v="1414511307"/>
    <x v="0"/>
    <x v="38"/>
    <b v="0"/>
    <s v="technology/wearables"/>
    <x v="569"/>
    <x v="2"/>
    <s v="wearables"/>
    <x v="716"/>
    <x v="716"/>
  </r>
  <r>
    <n v="717"/>
    <s v="cool air belt"/>
    <s v="Cool air flowing under clothing keeps you cool."/>
    <x v="57"/>
    <n v="305"/>
    <x v="2"/>
    <x v="0"/>
    <x v="0"/>
    <x v="717"/>
    <n v="1407357002"/>
    <x v="0"/>
    <x v="80"/>
    <b v="0"/>
    <s v="technology/wearables"/>
    <x v="570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x v="0"/>
    <x v="718"/>
    <n v="1484684247"/>
    <x v="0"/>
    <x v="80"/>
    <b v="0"/>
    <s v="technology/wearables"/>
    <x v="57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x v="0"/>
    <x v="719"/>
    <n v="1454979476"/>
    <x v="0"/>
    <x v="73"/>
    <b v="0"/>
    <s v="technology/wearables"/>
    <x v="572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x v="0"/>
    <x v="720"/>
    <n v="1325432091"/>
    <x v="0"/>
    <x v="14"/>
    <b v="1"/>
    <s v="publishing/nonfiction"/>
    <x v="5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x v="0"/>
    <x v="721"/>
    <n v="1403012607"/>
    <x v="0"/>
    <x v="46"/>
    <b v="1"/>
    <s v="publishing/nonfiction"/>
    <x v="57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x v="0"/>
    <x v="722"/>
    <n v="1331320778"/>
    <x v="0"/>
    <x v="234"/>
    <b v="1"/>
    <s v="publishing/nonfiction"/>
    <x v="575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x v="0"/>
    <x v="723"/>
    <n v="1435606549"/>
    <x v="0"/>
    <x v="61"/>
    <b v="1"/>
    <s v="publishing/nonfiction"/>
    <x v="576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x v="0"/>
    <x v="724"/>
    <n v="1306855163"/>
    <x v="0"/>
    <x v="235"/>
    <b v="1"/>
    <s v="publishing/nonfiction"/>
    <x v="577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x v="0"/>
    <x v="725"/>
    <n v="1447426912"/>
    <x v="0"/>
    <x v="205"/>
    <b v="1"/>
    <s v="publishing/nonfiction"/>
    <x v="28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x v="0"/>
    <x v="726"/>
    <n v="1363136487"/>
    <x v="0"/>
    <x v="2"/>
    <b v="1"/>
    <s v="publishing/nonfiction"/>
    <x v="578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x v="0"/>
    <x v="727"/>
    <n v="1354580949"/>
    <x v="0"/>
    <x v="184"/>
    <b v="1"/>
    <s v="publishing/nonfiction"/>
    <x v="579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x v="0"/>
    <x v="728"/>
    <n v="1310069157"/>
    <x v="0"/>
    <x v="208"/>
    <b v="1"/>
    <s v="publishing/nonfiction"/>
    <x v="580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x v="0"/>
    <x v="729"/>
    <n v="1342844861"/>
    <x v="0"/>
    <x v="148"/>
    <b v="1"/>
    <s v="publishing/nonfiction"/>
    <x v="314"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x v="0"/>
    <x v="730"/>
    <n v="1320688391"/>
    <x v="0"/>
    <x v="236"/>
    <b v="1"/>
    <s v="publishing/nonfiction"/>
    <x v="581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x v="0"/>
    <x v="731"/>
    <n v="1322852747"/>
    <x v="0"/>
    <x v="26"/>
    <b v="1"/>
    <s v="publishing/nonfiction"/>
    <x v="582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x v="1"/>
    <x v="732"/>
    <n v="1375265461"/>
    <x v="0"/>
    <x v="62"/>
    <b v="1"/>
    <s v="publishing/nonfiction"/>
    <x v="583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x v="1"/>
    <x v="733"/>
    <n v="1384941892"/>
    <x v="0"/>
    <x v="39"/>
    <b v="1"/>
    <s v="publishing/nonfiction"/>
    <x v="584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x v="5"/>
    <x v="734"/>
    <n v="1428465420"/>
    <x v="0"/>
    <x v="7"/>
    <b v="1"/>
    <s v="publishing/nonfiction"/>
    <x v="585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x v="0"/>
    <x v="735"/>
    <n v="1414975346"/>
    <x v="0"/>
    <x v="194"/>
    <b v="1"/>
    <s v="publishing/nonfiction"/>
    <x v="586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x v="0"/>
    <x v="736"/>
    <n v="1383327440"/>
    <x v="0"/>
    <x v="52"/>
    <b v="1"/>
    <s v="publishing/nonfiction"/>
    <x v="587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x v="0"/>
    <x v="737"/>
    <n v="1390890987"/>
    <x v="0"/>
    <x v="52"/>
    <b v="1"/>
    <s v="publishing/nonfiction"/>
    <x v="588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x v="0"/>
    <x v="738"/>
    <n v="1414765794"/>
    <x v="0"/>
    <x v="14"/>
    <b v="1"/>
    <s v="publishing/nonfiction"/>
    <x v="58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x v="0"/>
    <x v="739"/>
    <n v="1404907429"/>
    <x v="0"/>
    <x v="237"/>
    <b v="1"/>
    <s v="publishing/nonfiction"/>
    <x v="590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x v="0"/>
    <x v="740"/>
    <n v="1433647882"/>
    <x v="0"/>
    <x v="10"/>
    <b v="1"/>
    <s v="publishing/nonfiction"/>
    <x v="202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x v="0"/>
    <x v="741"/>
    <n v="1367940806"/>
    <x v="0"/>
    <x v="225"/>
    <b v="1"/>
    <s v="publishing/nonfiction"/>
    <x v="59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x v="0"/>
    <x v="742"/>
    <n v="1392847312"/>
    <x v="0"/>
    <x v="23"/>
    <b v="1"/>
    <s v="publishing/nonfiction"/>
    <x v="592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x v="0"/>
    <x v="743"/>
    <n v="1332435685"/>
    <x v="0"/>
    <x v="41"/>
    <b v="1"/>
    <s v="publishing/nonfiction"/>
    <x v="593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x v="0"/>
    <x v="744"/>
    <n v="1352847503"/>
    <x v="0"/>
    <x v="95"/>
    <b v="1"/>
    <s v="publishing/nonfiction"/>
    <x v="59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x v="0"/>
    <x v="745"/>
    <n v="1364996645"/>
    <x v="0"/>
    <x v="142"/>
    <b v="1"/>
    <s v="publishing/nonfiction"/>
    <x v="595"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x v="0"/>
    <x v="746"/>
    <n v="1346806909"/>
    <x v="0"/>
    <x v="174"/>
    <b v="1"/>
    <s v="publishing/nonfiction"/>
    <x v="596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x v="3"/>
    <x v="747"/>
    <n v="1418649019"/>
    <x v="0"/>
    <x v="165"/>
    <b v="1"/>
    <s v="publishing/nonfiction"/>
    <x v="59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x v="0"/>
    <x v="748"/>
    <n v="1405109966"/>
    <x v="0"/>
    <x v="34"/>
    <b v="1"/>
    <s v="publishing/nonfiction"/>
    <x v="598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x v="0"/>
    <x v="749"/>
    <n v="1483050930"/>
    <x v="0"/>
    <x v="238"/>
    <b v="1"/>
    <s v="publishing/nonfiction"/>
    <x v="599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x v="0"/>
    <x v="750"/>
    <n v="1359147872"/>
    <x v="0"/>
    <x v="211"/>
    <b v="1"/>
    <s v="publishing/nonfiction"/>
    <x v="600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x v="0"/>
    <x v="751"/>
    <n v="1308496075"/>
    <x v="0"/>
    <x v="95"/>
    <b v="1"/>
    <s v="publishing/nonfiction"/>
    <x v="23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x v="2"/>
    <x v="752"/>
    <n v="1474884417"/>
    <x v="0"/>
    <x v="217"/>
    <b v="1"/>
    <s v="publishing/nonfiction"/>
    <x v="601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x v="0"/>
    <x v="753"/>
    <n v="1421330991"/>
    <x v="0"/>
    <x v="55"/>
    <b v="1"/>
    <s v="publishing/nonfiction"/>
    <x v="60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x v="0"/>
    <x v="754"/>
    <n v="1354816721"/>
    <x v="0"/>
    <x v="72"/>
    <b v="1"/>
    <s v="publishing/nonfiction"/>
    <x v="6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x v="0"/>
    <x v="755"/>
    <n v="1366381877"/>
    <x v="0"/>
    <x v="32"/>
    <b v="1"/>
    <s v="publishing/nonfiction"/>
    <x v="604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x v="0"/>
    <x v="756"/>
    <n v="1297880659"/>
    <x v="0"/>
    <x v="19"/>
    <b v="1"/>
    <s v="publishing/nonfiction"/>
    <x v="60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x v="0"/>
    <x v="757"/>
    <n v="1353547114"/>
    <x v="0"/>
    <x v="59"/>
    <b v="1"/>
    <s v="publishing/nonfiction"/>
    <x v="606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x v="0"/>
    <x v="758"/>
    <n v="1283976268"/>
    <x v="0"/>
    <x v="10"/>
    <b v="1"/>
    <s v="publishing/nonfiction"/>
    <x v="607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x v="1"/>
    <x v="759"/>
    <n v="1401436539"/>
    <x v="0"/>
    <x v="221"/>
    <b v="1"/>
    <s v="publishing/nonfiction"/>
    <x v="608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x v="0"/>
    <x v="760"/>
    <n v="1477592413"/>
    <x v="0"/>
    <x v="78"/>
    <b v="0"/>
    <s v="publishing/fiction"/>
    <x v="109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x v="0"/>
    <x v="761"/>
    <n v="1388772126"/>
    <x v="0"/>
    <x v="79"/>
    <b v="0"/>
    <s v="publishing/fiction"/>
    <x v="60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x v="10"/>
    <x v="762"/>
    <n v="1479328570"/>
    <x v="0"/>
    <x v="78"/>
    <b v="0"/>
    <s v="publishing/fiction"/>
    <x v="109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x v="1"/>
    <x v="763"/>
    <n v="1373971408"/>
    <x v="0"/>
    <x v="29"/>
    <b v="0"/>
    <s v="publishing/fiction"/>
    <x v="610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x v="0"/>
    <x v="764"/>
    <n v="1439266161"/>
    <x v="0"/>
    <x v="78"/>
    <b v="0"/>
    <s v="publishing/fiction"/>
    <x v="109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x v="0"/>
    <x v="765"/>
    <n v="1411131684"/>
    <x v="0"/>
    <x v="34"/>
    <b v="0"/>
    <s v="publishing/fiction"/>
    <x v="611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x v="5"/>
    <x v="766"/>
    <n v="1421520483"/>
    <x v="0"/>
    <x v="78"/>
    <b v="0"/>
    <s v="publishing/fiction"/>
    <x v="109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x v="0"/>
    <x v="767"/>
    <n v="1429586810"/>
    <x v="0"/>
    <x v="83"/>
    <b v="0"/>
    <s v="publishing/fiction"/>
    <x v="612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x v="0"/>
    <x v="768"/>
    <n v="1384577890"/>
    <x v="0"/>
    <x v="78"/>
    <b v="0"/>
    <s v="publishing/fiction"/>
    <x v="109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x v="0"/>
    <x v="769"/>
    <n v="1385510094"/>
    <x v="0"/>
    <x v="47"/>
    <b v="0"/>
    <s v="publishing/fiction"/>
    <x v="613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x v="0"/>
    <x v="770"/>
    <n v="1358294369"/>
    <x v="0"/>
    <x v="78"/>
    <b v="0"/>
    <s v="publishing/fiction"/>
    <x v="109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x v="0"/>
    <x v="771"/>
    <n v="1449863202"/>
    <x v="0"/>
    <x v="29"/>
    <b v="0"/>
    <s v="publishing/fiction"/>
    <x v="614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x v="0"/>
    <x v="772"/>
    <n v="1252718519"/>
    <x v="0"/>
    <x v="29"/>
    <b v="0"/>
    <s v="publishing/fiction"/>
    <x v="422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x v="1"/>
    <x v="773"/>
    <n v="1428341985"/>
    <x v="0"/>
    <x v="84"/>
    <b v="0"/>
    <s v="publishing/fiction"/>
    <x v="615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x v="0"/>
    <x v="774"/>
    <n v="1390589018"/>
    <x v="0"/>
    <x v="82"/>
    <b v="0"/>
    <s v="publishing/fiction"/>
    <x v="616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x v="0"/>
    <x v="775"/>
    <n v="1321406795"/>
    <x v="0"/>
    <x v="81"/>
    <b v="0"/>
    <s v="publishing/fiction"/>
    <x v="617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x v="0"/>
    <x v="776"/>
    <n v="1441297645"/>
    <x v="0"/>
    <x v="7"/>
    <b v="0"/>
    <s v="publishing/fiction"/>
    <x v="61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x v="0"/>
    <x v="777"/>
    <n v="1372721577"/>
    <x v="0"/>
    <x v="83"/>
    <b v="0"/>
    <s v="publishing/fiction"/>
    <x v="449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x v="0"/>
    <x v="778"/>
    <n v="1396284680"/>
    <x v="0"/>
    <x v="29"/>
    <b v="0"/>
    <s v="publishing/fiction"/>
    <x v="177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x v="0"/>
    <x v="779"/>
    <n v="1284567905"/>
    <x v="0"/>
    <x v="79"/>
    <b v="0"/>
    <s v="publishing/fiction"/>
    <x v="129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x v="0"/>
    <x v="780"/>
    <n v="1301847025"/>
    <x v="0"/>
    <x v="74"/>
    <b v="1"/>
    <s v="music/rock"/>
    <x v="87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x v="0"/>
    <x v="781"/>
    <n v="1368057674"/>
    <x v="0"/>
    <x v="20"/>
    <b v="1"/>
    <s v="music/rock"/>
    <x v="619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x v="0"/>
    <x v="782"/>
    <n v="1343326302"/>
    <x v="0"/>
    <x v="25"/>
    <b v="1"/>
    <s v="music/rock"/>
    <x v="31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x v="0"/>
    <x v="783"/>
    <n v="1332182049"/>
    <x v="0"/>
    <x v="2"/>
    <b v="1"/>
    <s v="music/rock"/>
    <x v="620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x v="0"/>
    <x v="784"/>
    <n v="1391571319"/>
    <x v="0"/>
    <x v="73"/>
    <b v="1"/>
    <s v="music/rock"/>
    <x v="78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x v="0"/>
    <x v="785"/>
    <n v="1359468915"/>
    <x v="0"/>
    <x v="60"/>
    <b v="1"/>
    <s v="music/rock"/>
    <x v="62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x v="0"/>
    <x v="786"/>
    <n v="1331774434"/>
    <x v="0"/>
    <x v="34"/>
    <b v="1"/>
    <s v="music/rock"/>
    <x v="622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x v="0"/>
    <x v="787"/>
    <n v="1380726226"/>
    <x v="0"/>
    <x v="57"/>
    <b v="1"/>
    <s v="music/rock"/>
    <x v="623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x v="0"/>
    <x v="788"/>
    <n v="1338336588"/>
    <x v="0"/>
    <x v="69"/>
    <b v="1"/>
    <s v="music/rock"/>
    <x v="62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x v="0"/>
    <x v="789"/>
    <n v="1357187280"/>
    <x v="0"/>
    <x v="25"/>
    <b v="1"/>
    <s v="music/rock"/>
    <x v="625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x v="0"/>
    <x v="790"/>
    <n v="1357088939"/>
    <x v="0"/>
    <x v="239"/>
    <b v="1"/>
    <s v="music/rock"/>
    <x v="626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x v="0"/>
    <x v="791"/>
    <n v="1381430646"/>
    <x v="0"/>
    <x v="130"/>
    <b v="1"/>
    <s v="music/rock"/>
    <x v="627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x v="0"/>
    <x v="792"/>
    <n v="1381265883"/>
    <x v="0"/>
    <x v="65"/>
    <b v="1"/>
    <s v="music/rock"/>
    <x v="62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x v="0"/>
    <x v="793"/>
    <n v="1371491244"/>
    <x v="0"/>
    <x v="58"/>
    <b v="1"/>
    <s v="music/rock"/>
    <x v="629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x v="0"/>
    <x v="794"/>
    <n v="1310438737"/>
    <x v="0"/>
    <x v="28"/>
    <b v="1"/>
    <s v="music/rock"/>
    <x v="630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x v="0"/>
    <x v="795"/>
    <n v="1330094566"/>
    <x v="0"/>
    <x v="192"/>
    <b v="1"/>
    <s v="music/rock"/>
    <x v="631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x v="0"/>
    <x v="796"/>
    <n v="1376687485"/>
    <x v="0"/>
    <x v="240"/>
    <b v="1"/>
    <s v="music/rock"/>
    <x v="40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x v="0"/>
    <x v="797"/>
    <n v="1332978688"/>
    <x v="0"/>
    <x v="26"/>
    <b v="1"/>
    <s v="music/rock"/>
    <x v="632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x v="0"/>
    <x v="798"/>
    <n v="1409494187"/>
    <x v="0"/>
    <x v="45"/>
    <b v="1"/>
    <s v="music/rock"/>
    <x v="63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x v="0"/>
    <x v="799"/>
    <n v="1332950446"/>
    <x v="0"/>
    <x v="33"/>
    <b v="1"/>
    <s v="music/rock"/>
    <x v="634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x v="1"/>
    <x v="800"/>
    <n v="1407839054"/>
    <x v="0"/>
    <x v="66"/>
    <b v="1"/>
    <s v="music/rock"/>
    <x v="63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x v="0"/>
    <x v="801"/>
    <n v="1306955120"/>
    <x v="0"/>
    <x v="13"/>
    <b v="1"/>
    <s v="music/rock"/>
    <x v="636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x v="0"/>
    <x v="802"/>
    <n v="1343867524"/>
    <x v="0"/>
    <x v="11"/>
    <b v="1"/>
    <s v="music/rock"/>
    <x v="30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x v="0"/>
    <x v="803"/>
    <n v="1304376478"/>
    <x v="0"/>
    <x v="44"/>
    <b v="1"/>
    <s v="music/rock"/>
    <x v="637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x v="0"/>
    <x v="804"/>
    <n v="1309919526"/>
    <x v="0"/>
    <x v="59"/>
    <b v="1"/>
    <s v="music/rock"/>
    <x v="31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x v="0"/>
    <x v="805"/>
    <n v="1306525512"/>
    <x v="0"/>
    <x v="241"/>
    <b v="1"/>
    <s v="music/rock"/>
    <x v="2"/>
    <x v="4"/>
    <s v="rock"/>
    <x v="805"/>
    <x v="805"/>
  </r>
  <r>
    <n v="806"/>
    <s v="Golden Animals NEW Album!"/>
    <s v="Help Golden Animals finish their NEW Album!"/>
    <x v="6"/>
    <n v="8355"/>
    <x v="0"/>
    <x v="0"/>
    <x v="0"/>
    <x v="806"/>
    <n v="1312821339"/>
    <x v="0"/>
    <x v="26"/>
    <b v="1"/>
    <s v="music/rock"/>
    <x v="63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x v="0"/>
    <x v="807"/>
    <n v="1485270311"/>
    <x v="0"/>
    <x v="7"/>
    <b v="1"/>
    <s v="music/rock"/>
    <x v="63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x v="5"/>
    <x v="808"/>
    <n v="1416363886"/>
    <x v="0"/>
    <x v="68"/>
    <b v="1"/>
    <s v="music/rock"/>
    <x v="31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x v="0"/>
    <x v="809"/>
    <n v="1387569630"/>
    <x v="0"/>
    <x v="47"/>
    <b v="1"/>
    <s v="music/rock"/>
    <x v="64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x v="0"/>
    <x v="810"/>
    <n v="1343870462"/>
    <x v="0"/>
    <x v="74"/>
    <b v="1"/>
    <s v="music/rock"/>
    <x v="2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x v="0"/>
    <x v="811"/>
    <n v="1371569202"/>
    <x v="0"/>
    <x v="8"/>
    <b v="1"/>
    <s v="music/rock"/>
    <x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x v="0"/>
    <x v="812"/>
    <n v="1357604752"/>
    <x v="0"/>
    <x v="51"/>
    <b v="1"/>
    <s v="music/rock"/>
    <x v="641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x v="0"/>
    <x v="813"/>
    <n v="1340233365"/>
    <x v="0"/>
    <x v="93"/>
    <b v="1"/>
    <s v="music/rock"/>
    <x v="642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x v="0"/>
    <x v="814"/>
    <n v="1305568201"/>
    <x v="0"/>
    <x v="33"/>
    <b v="1"/>
    <s v="music/rock"/>
    <x v="643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x v="0"/>
    <x v="815"/>
    <n v="1412287303"/>
    <x v="0"/>
    <x v="68"/>
    <b v="1"/>
    <s v="music/rock"/>
    <x v="644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x v="0"/>
    <x v="816"/>
    <n v="1362776043"/>
    <x v="0"/>
    <x v="242"/>
    <b v="1"/>
    <s v="music/rock"/>
    <x v="64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x v="0"/>
    <x v="817"/>
    <n v="1326810211"/>
    <x v="0"/>
    <x v="23"/>
    <b v="1"/>
    <s v="music/rock"/>
    <x v="646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x v="0"/>
    <x v="818"/>
    <n v="1343682681"/>
    <x v="0"/>
    <x v="10"/>
    <b v="1"/>
    <s v="music/rock"/>
    <x v="647"/>
    <x v="4"/>
    <s v="rock"/>
    <x v="818"/>
    <x v="818"/>
  </r>
  <r>
    <n v="819"/>
    <s v="Winter Tour"/>
    <s v="We are touring the Southeast in support of our new EP"/>
    <x v="44"/>
    <n v="435"/>
    <x v="0"/>
    <x v="0"/>
    <x v="0"/>
    <x v="819"/>
    <n v="1386806254"/>
    <x v="0"/>
    <x v="25"/>
    <b v="1"/>
    <s v="music/rock"/>
    <x v="648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x v="0"/>
    <x v="820"/>
    <n v="1399666342"/>
    <x v="0"/>
    <x v="44"/>
    <b v="1"/>
    <s v="music/rock"/>
    <x v="649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x v="0"/>
    <x v="821"/>
    <n v="1427753265"/>
    <x v="0"/>
    <x v="76"/>
    <b v="1"/>
    <s v="music/rock"/>
    <x v="31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x v="0"/>
    <x v="822"/>
    <n v="1346885050"/>
    <x v="0"/>
    <x v="50"/>
    <b v="1"/>
    <s v="music/rock"/>
    <x v="650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x v="0"/>
    <x v="823"/>
    <n v="1424474452"/>
    <x v="0"/>
    <x v="51"/>
    <b v="1"/>
    <s v="music/rock"/>
    <x v="65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x v="0"/>
    <x v="824"/>
    <n v="1268459318"/>
    <x v="0"/>
    <x v="241"/>
    <b v="1"/>
    <s v="music/rock"/>
    <x v="652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x v="0"/>
    <x v="825"/>
    <n v="1349335284"/>
    <x v="0"/>
    <x v="221"/>
    <b v="1"/>
    <s v="music/rock"/>
    <x v="653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x v="0"/>
    <x v="826"/>
    <n v="1330908930"/>
    <x v="0"/>
    <x v="72"/>
    <b v="1"/>
    <s v="music/rock"/>
    <x v="65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x v="0"/>
    <x v="827"/>
    <n v="1326972107"/>
    <x v="0"/>
    <x v="202"/>
    <b v="1"/>
    <s v="music/rock"/>
    <x v="101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x v="0"/>
    <x v="828"/>
    <n v="1339549982"/>
    <x v="0"/>
    <x v="44"/>
    <b v="1"/>
    <s v="music/rock"/>
    <x v="64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x v="1"/>
    <x v="829"/>
    <n v="1463253240"/>
    <x v="0"/>
    <x v="38"/>
    <b v="1"/>
    <s v="music/rock"/>
    <x v="87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x v="0"/>
    <x v="830"/>
    <n v="1361363825"/>
    <x v="0"/>
    <x v="58"/>
    <b v="1"/>
    <s v="music/rock"/>
    <x v="65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x v="0"/>
    <x v="831"/>
    <n v="1332948694"/>
    <x v="0"/>
    <x v="9"/>
    <b v="1"/>
    <s v="music/rock"/>
    <x v="656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x v="0"/>
    <x v="832"/>
    <n v="1321978335"/>
    <x v="0"/>
    <x v="243"/>
    <b v="1"/>
    <s v="music/rock"/>
    <x v="657"/>
    <x v="4"/>
    <s v="rock"/>
    <x v="832"/>
    <x v="832"/>
  </r>
  <r>
    <n v="833"/>
    <s v="Ragman Rolls"/>
    <s v="This is an American rock album."/>
    <x v="12"/>
    <n v="6100"/>
    <x v="0"/>
    <x v="0"/>
    <x v="0"/>
    <x v="833"/>
    <n v="1395349475"/>
    <x v="0"/>
    <x v="14"/>
    <b v="1"/>
    <s v="music/rock"/>
    <x v="65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x v="0"/>
    <x v="834"/>
    <n v="1369770292"/>
    <x v="0"/>
    <x v="11"/>
    <b v="1"/>
    <s v="music/rock"/>
    <x v="659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x v="0"/>
    <x v="835"/>
    <n v="1333709958"/>
    <x v="0"/>
    <x v="244"/>
    <b v="1"/>
    <s v="music/rock"/>
    <x v="660"/>
    <x v="4"/>
    <s v="rock"/>
    <x v="835"/>
    <x v="835"/>
  </r>
  <r>
    <n v="836"/>
    <s v="DESMADRE Full Album + Press Kit"/>
    <s v="An album you can bring home to mom."/>
    <x v="10"/>
    <n v="5046.5200000000004"/>
    <x v="0"/>
    <x v="0"/>
    <x v="0"/>
    <x v="836"/>
    <n v="1378516918"/>
    <x v="0"/>
    <x v="67"/>
    <b v="1"/>
    <s v="music/rock"/>
    <x v="661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x v="0"/>
    <x v="837"/>
    <n v="1396396662"/>
    <x v="0"/>
    <x v="95"/>
    <b v="1"/>
    <s v="music/rock"/>
    <x v="662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x v="0"/>
    <x v="838"/>
    <n v="1324243985"/>
    <x v="0"/>
    <x v="42"/>
    <b v="1"/>
    <s v="music/rock"/>
    <x v="663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x v="0"/>
    <x v="839"/>
    <n v="1345745956"/>
    <x v="0"/>
    <x v="93"/>
    <b v="1"/>
    <s v="music/rock"/>
    <x v="66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x v="0"/>
    <x v="840"/>
    <n v="1472102787"/>
    <x v="0"/>
    <x v="245"/>
    <b v="1"/>
    <s v="music/metal"/>
    <x v="665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x v="0"/>
    <x v="841"/>
    <n v="1413058063"/>
    <x v="1"/>
    <x v="225"/>
    <b v="1"/>
    <s v="music/metal"/>
    <x v="66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x v="5"/>
    <x v="842"/>
    <n v="1378735983"/>
    <x v="1"/>
    <x v="70"/>
    <b v="1"/>
    <s v="music/metal"/>
    <x v="6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x v="0"/>
    <x v="843"/>
    <n v="1479708680"/>
    <x v="0"/>
    <x v="246"/>
    <b v="1"/>
    <s v="music/metal"/>
    <x v="668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x v="0"/>
    <x v="844"/>
    <n v="1411489552"/>
    <x v="1"/>
    <x v="180"/>
    <b v="1"/>
    <s v="music/metal"/>
    <x v="66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x v="0"/>
    <x v="845"/>
    <n v="1469595396"/>
    <x v="0"/>
    <x v="247"/>
    <b v="1"/>
    <s v="music/metal"/>
    <x v="670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x v="1"/>
    <x v="846"/>
    <n v="1393233855"/>
    <x v="0"/>
    <x v="5"/>
    <b v="1"/>
    <s v="music/metal"/>
    <x v="671"/>
    <x v="4"/>
    <s v="metal"/>
    <x v="846"/>
    <x v="846"/>
  </r>
  <r>
    <n v="847"/>
    <s v="CENTROPYMUSIC"/>
    <s v="MUSIC WITH MEANING!  MUSIC THAT MATTERS!!!"/>
    <x v="185"/>
    <n v="10"/>
    <x v="0"/>
    <x v="0"/>
    <x v="0"/>
    <x v="847"/>
    <n v="1433963376"/>
    <x v="0"/>
    <x v="29"/>
    <b v="1"/>
    <s v="music/metal"/>
    <x v="31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x v="0"/>
    <x v="848"/>
    <n v="1426446033"/>
    <x v="0"/>
    <x v="38"/>
    <b v="1"/>
    <s v="music/metal"/>
    <x v="31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x v="0"/>
    <x v="849"/>
    <n v="1424057664"/>
    <x v="0"/>
    <x v="248"/>
    <b v="1"/>
    <s v="music/metal"/>
    <x v="67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x v="0"/>
    <x v="850"/>
    <n v="1458762717"/>
    <x v="0"/>
    <x v="182"/>
    <b v="1"/>
    <s v="music/metal"/>
    <x v="673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x v="3"/>
    <x v="851"/>
    <n v="1464815253"/>
    <x v="0"/>
    <x v="16"/>
    <b v="1"/>
    <s v="music/metal"/>
    <x v="674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x v="0"/>
    <x v="852"/>
    <n v="1476386395"/>
    <x v="0"/>
    <x v="95"/>
    <b v="1"/>
    <s v="music/metal"/>
    <x v="675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x v="0"/>
    <x v="853"/>
    <n v="1421524709"/>
    <x v="0"/>
    <x v="73"/>
    <b v="1"/>
    <s v="music/metal"/>
    <x v="31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x v="0"/>
    <x v="854"/>
    <n v="1480309546"/>
    <x v="0"/>
    <x v="249"/>
    <b v="1"/>
    <s v="music/metal"/>
    <x v="67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x v="0"/>
    <x v="855"/>
    <n v="1466737217"/>
    <x v="0"/>
    <x v="5"/>
    <b v="1"/>
    <s v="music/metal"/>
    <x v="677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x v="3"/>
    <x v="856"/>
    <n v="1472282956"/>
    <x v="0"/>
    <x v="33"/>
    <b v="1"/>
    <s v="music/metal"/>
    <x v="678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x v="3"/>
    <x v="857"/>
    <n v="1444831031"/>
    <x v="0"/>
    <x v="54"/>
    <b v="1"/>
    <s v="music/metal"/>
    <x v="31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x v="1"/>
    <x v="858"/>
    <n v="1426528418"/>
    <x v="0"/>
    <x v="88"/>
    <b v="1"/>
    <s v="music/metal"/>
    <x v="679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x v="0"/>
    <x v="859"/>
    <n v="1430768468"/>
    <x v="0"/>
    <x v="15"/>
    <b v="1"/>
    <s v="music/metal"/>
    <x v="680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x v="0"/>
    <x v="860"/>
    <n v="1382528113"/>
    <x v="0"/>
    <x v="53"/>
    <b v="0"/>
    <s v="music/jazz"/>
    <x v="681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x v="0"/>
    <x v="861"/>
    <n v="1471475404"/>
    <x v="0"/>
    <x v="84"/>
    <b v="0"/>
    <s v="music/jazz"/>
    <x v="682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x v="1"/>
    <x v="862"/>
    <n v="1381583948"/>
    <x v="0"/>
    <x v="80"/>
    <b v="0"/>
    <s v="music/jazz"/>
    <x v="68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x v="0"/>
    <x v="863"/>
    <n v="1326422966"/>
    <x v="0"/>
    <x v="81"/>
    <b v="0"/>
    <s v="music/jazz"/>
    <x v="684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x v="0"/>
    <x v="864"/>
    <n v="1379990038"/>
    <x v="0"/>
    <x v="1"/>
    <b v="0"/>
    <s v="music/jazz"/>
    <x v="68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x v="0"/>
    <x v="865"/>
    <n v="1353177197"/>
    <x v="0"/>
    <x v="84"/>
    <b v="0"/>
    <s v="music/jazz"/>
    <x v="686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x v="0"/>
    <x v="866"/>
    <n v="1421853518"/>
    <x v="0"/>
    <x v="202"/>
    <b v="0"/>
    <s v="music/jazz"/>
    <x v="687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x v="0"/>
    <x v="867"/>
    <n v="1254450706"/>
    <x v="0"/>
    <x v="202"/>
    <b v="0"/>
    <s v="music/jazz"/>
    <x v="68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x v="0"/>
    <x v="868"/>
    <n v="1386463198"/>
    <x v="0"/>
    <x v="29"/>
    <b v="0"/>
    <s v="music/jazz"/>
    <x v="689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x v="0"/>
    <x v="869"/>
    <n v="1362860257"/>
    <x v="0"/>
    <x v="83"/>
    <b v="0"/>
    <s v="music/jazz"/>
    <x v="69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x v="1"/>
    <x v="870"/>
    <n v="1375403523"/>
    <x v="0"/>
    <x v="81"/>
    <b v="0"/>
    <s v="music/jazz"/>
    <x v="69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x v="0"/>
    <x v="871"/>
    <n v="1383139695"/>
    <x v="0"/>
    <x v="8"/>
    <b v="0"/>
    <s v="music/jazz"/>
    <x v="69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x v="0"/>
    <x v="872"/>
    <n v="1295898527"/>
    <x v="0"/>
    <x v="84"/>
    <b v="0"/>
    <s v="music/jazz"/>
    <x v="693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x v="0"/>
    <x v="873"/>
    <n v="1349150440"/>
    <x v="0"/>
    <x v="81"/>
    <b v="0"/>
    <s v="music/jazz"/>
    <x v="694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x v="0"/>
    <x v="874"/>
    <n v="1365084034"/>
    <x v="0"/>
    <x v="64"/>
    <b v="0"/>
    <s v="music/jazz"/>
    <x v="69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x v="0"/>
    <x v="875"/>
    <n v="1441128131"/>
    <x v="0"/>
    <x v="78"/>
    <b v="0"/>
    <s v="music/jazz"/>
    <x v="109"/>
    <x v="4"/>
    <s v="jazz"/>
    <x v="875"/>
    <x v="875"/>
  </r>
  <r>
    <n v="876"/>
    <s v="Sound Of Dobells"/>
    <s v="What was the greatest record shop ever?  DOBELLS!"/>
    <x v="189"/>
    <n v="1286"/>
    <x v="2"/>
    <x v="1"/>
    <x v="1"/>
    <x v="876"/>
    <n v="1357127727"/>
    <x v="0"/>
    <x v="43"/>
    <b v="0"/>
    <s v="music/jazz"/>
    <x v="696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x v="0"/>
    <x v="877"/>
    <n v="1384887360"/>
    <x v="0"/>
    <x v="60"/>
    <b v="0"/>
    <s v="music/jazz"/>
    <x v="69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x v="0"/>
    <x v="878"/>
    <n v="1290490524"/>
    <x v="0"/>
    <x v="84"/>
    <b v="0"/>
    <s v="music/jazz"/>
    <x v="698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x v="0"/>
    <x v="879"/>
    <n v="1336506905"/>
    <x v="0"/>
    <x v="209"/>
    <b v="0"/>
    <s v="music/jazz"/>
    <x v="699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x v="0"/>
    <x v="880"/>
    <n v="1348731738"/>
    <x v="0"/>
    <x v="22"/>
    <b v="0"/>
    <s v="music/indie rock"/>
    <x v="700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x v="0"/>
    <x v="881"/>
    <n v="1322632886"/>
    <x v="0"/>
    <x v="29"/>
    <b v="0"/>
    <s v="music/indie rock"/>
    <x v="417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x v="0"/>
    <x v="882"/>
    <n v="1312490350"/>
    <x v="0"/>
    <x v="25"/>
    <b v="0"/>
    <s v="music/indie rock"/>
    <x v="701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x v="0"/>
    <x v="883"/>
    <n v="1451773635"/>
    <x v="0"/>
    <x v="54"/>
    <b v="0"/>
    <s v="music/indie rock"/>
    <x v="702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x v="0"/>
    <x v="884"/>
    <n v="1331666146"/>
    <x v="0"/>
    <x v="84"/>
    <b v="0"/>
    <s v="music/indie rock"/>
    <x v="46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x v="0"/>
    <x v="885"/>
    <n v="1481322911"/>
    <x v="0"/>
    <x v="64"/>
    <b v="0"/>
    <s v="music/indie rock"/>
    <x v="70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x v="0"/>
    <x v="886"/>
    <n v="1471812813"/>
    <x v="0"/>
    <x v="63"/>
    <b v="0"/>
    <s v="music/indie rock"/>
    <x v="704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x v="0"/>
    <x v="887"/>
    <n v="1335567655"/>
    <x v="0"/>
    <x v="78"/>
    <b v="0"/>
    <s v="music/indie rock"/>
    <x v="109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x v="0"/>
    <x v="888"/>
    <n v="1311789885"/>
    <x v="0"/>
    <x v="80"/>
    <b v="0"/>
    <s v="music/indie rock"/>
    <x v="705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x v="0"/>
    <x v="889"/>
    <n v="1409942943"/>
    <x v="0"/>
    <x v="58"/>
    <b v="0"/>
    <s v="music/indie rock"/>
    <x v="70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x v="0"/>
    <x v="890"/>
    <n v="1382460379"/>
    <x v="0"/>
    <x v="80"/>
    <b v="0"/>
    <s v="music/indie rock"/>
    <x v="707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x v="0"/>
    <x v="891"/>
    <n v="1405989930"/>
    <x v="0"/>
    <x v="82"/>
    <b v="0"/>
    <s v="music/indie rock"/>
    <x v="140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x v="0"/>
    <x v="892"/>
    <n v="1273121283"/>
    <x v="0"/>
    <x v="57"/>
    <b v="0"/>
    <s v="music/indie rock"/>
    <x v="708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x v="0"/>
    <x v="893"/>
    <n v="1425331963"/>
    <x v="0"/>
    <x v="81"/>
    <b v="0"/>
    <s v="music/indie rock"/>
    <x v="70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x v="0"/>
    <x v="894"/>
    <n v="1462577610"/>
    <x v="0"/>
    <x v="28"/>
    <b v="0"/>
    <s v="music/indie rock"/>
    <x v="710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x v="0"/>
    <x v="895"/>
    <n v="1284087829"/>
    <x v="0"/>
    <x v="63"/>
    <b v="0"/>
    <s v="music/indie rock"/>
    <x v="71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x v="0"/>
    <x v="896"/>
    <n v="1438549026"/>
    <x v="0"/>
    <x v="250"/>
    <b v="0"/>
    <s v="music/indie rock"/>
    <x v="142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x v="0"/>
    <x v="897"/>
    <n v="1351528308"/>
    <x v="0"/>
    <x v="78"/>
    <b v="0"/>
    <s v="music/indie rock"/>
    <x v="109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x v="0"/>
    <x v="898"/>
    <n v="1322763110"/>
    <x v="0"/>
    <x v="84"/>
    <b v="0"/>
    <s v="music/indie rock"/>
    <x v="712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x v="0"/>
    <x v="899"/>
    <n v="1302661362"/>
    <x v="0"/>
    <x v="22"/>
    <b v="0"/>
    <s v="music/indie rock"/>
    <x v="713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x v="0"/>
    <x v="900"/>
    <n v="1456777402"/>
    <x v="0"/>
    <x v="84"/>
    <b v="0"/>
    <s v="music/jazz"/>
    <x v="714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x v="901"/>
    <n v="1272050914"/>
    <x v="0"/>
    <x v="78"/>
    <b v="0"/>
    <s v="music/jazz"/>
    <x v="109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x v="0"/>
    <x v="902"/>
    <n v="1404947422"/>
    <x v="0"/>
    <x v="83"/>
    <b v="0"/>
    <s v="music/jazz"/>
    <x v="715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x v="0"/>
    <x v="903"/>
    <n v="1346180780"/>
    <x v="0"/>
    <x v="80"/>
    <b v="0"/>
    <s v="music/jazz"/>
    <x v="416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x v="0"/>
    <x v="904"/>
    <n v="1449194137"/>
    <x v="0"/>
    <x v="83"/>
    <b v="0"/>
    <s v="music/jazz"/>
    <x v="71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x v="0"/>
    <x v="905"/>
    <n v="1290663926"/>
    <x v="0"/>
    <x v="79"/>
    <b v="0"/>
    <s v="music/jazz"/>
    <x v="717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x v="0"/>
    <x v="906"/>
    <n v="1392093190"/>
    <x v="0"/>
    <x v="78"/>
    <b v="0"/>
    <s v="music/jazz"/>
    <x v="109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x v="0"/>
    <x v="907"/>
    <n v="1313123823"/>
    <x v="0"/>
    <x v="78"/>
    <b v="0"/>
    <s v="music/jazz"/>
    <x v="109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x v="0"/>
    <x v="908"/>
    <n v="1276283655"/>
    <x v="0"/>
    <x v="78"/>
    <b v="0"/>
    <s v="music/jazz"/>
    <x v="109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x v="0"/>
    <x v="909"/>
    <n v="1340296440"/>
    <x v="0"/>
    <x v="22"/>
    <b v="0"/>
    <s v="music/jazz"/>
    <x v="14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x v="1"/>
    <x v="910"/>
    <n v="1483362319"/>
    <x v="0"/>
    <x v="81"/>
    <b v="0"/>
    <s v="music/jazz"/>
    <x v="718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x v="0"/>
    <x v="911"/>
    <n v="1388707645"/>
    <x v="0"/>
    <x v="78"/>
    <b v="0"/>
    <s v="music/jazz"/>
    <x v="109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x v="0"/>
    <x v="912"/>
    <n v="1350009447"/>
    <x v="0"/>
    <x v="84"/>
    <b v="0"/>
    <s v="music/jazz"/>
    <x v="719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x v="0"/>
    <x v="913"/>
    <n v="1333596019"/>
    <x v="0"/>
    <x v="54"/>
    <b v="0"/>
    <s v="music/jazz"/>
    <x v="720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x v="0"/>
    <x v="914"/>
    <n v="1343326747"/>
    <x v="0"/>
    <x v="78"/>
    <b v="0"/>
    <s v="music/jazz"/>
    <x v="109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x v="0"/>
    <x v="915"/>
    <n v="1327853914"/>
    <x v="0"/>
    <x v="82"/>
    <b v="0"/>
    <s v="music/jazz"/>
    <x v="721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x v="0"/>
    <x v="916"/>
    <n v="1284409734"/>
    <x v="0"/>
    <x v="78"/>
    <b v="0"/>
    <s v="music/jazz"/>
    <x v="109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x v="0"/>
    <x v="917"/>
    <n v="1402612730"/>
    <x v="0"/>
    <x v="29"/>
    <b v="0"/>
    <s v="music/jazz"/>
    <x v="722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x v="1"/>
    <x v="918"/>
    <n v="1414879161"/>
    <x v="0"/>
    <x v="73"/>
    <b v="0"/>
    <s v="music/jazz"/>
    <x v="723"/>
    <x v="4"/>
    <s v="jazz"/>
    <x v="918"/>
    <x v="918"/>
  </r>
  <r>
    <n v="919"/>
    <s v="Jazz CD:  Out of The Blue"/>
    <s v="Cool jazz with a New Orleans flavor."/>
    <x v="22"/>
    <n v="100"/>
    <x v="2"/>
    <x v="0"/>
    <x v="0"/>
    <x v="919"/>
    <n v="1352906645"/>
    <x v="0"/>
    <x v="29"/>
    <b v="0"/>
    <s v="music/jazz"/>
    <x v="724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x v="0"/>
    <x v="920"/>
    <n v="1381853222"/>
    <x v="0"/>
    <x v="78"/>
    <b v="0"/>
    <s v="music/jazz"/>
    <x v="109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x v="0"/>
    <x v="921"/>
    <n v="1320033976"/>
    <x v="0"/>
    <x v="9"/>
    <b v="0"/>
    <s v="music/jazz"/>
    <x v="72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x v="0"/>
    <x v="922"/>
    <n v="1409143393"/>
    <x v="0"/>
    <x v="209"/>
    <b v="0"/>
    <s v="music/jazz"/>
    <x v="726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x v="0"/>
    <x v="923"/>
    <n v="1414018923"/>
    <x v="0"/>
    <x v="79"/>
    <b v="0"/>
    <s v="music/jazz"/>
    <x v="72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x v="0"/>
    <x v="924"/>
    <n v="1358203069"/>
    <x v="0"/>
    <x v="41"/>
    <b v="0"/>
    <s v="music/jazz"/>
    <x v="72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x v="0"/>
    <x v="925"/>
    <n v="1382994511"/>
    <x v="0"/>
    <x v="81"/>
    <b v="0"/>
    <s v="music/jazz"/>
    <x v="129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x v="0"/>
    <x v="926"/>
    <n v="1276043330"/>
    <x v="0"/>
    <x v="78"/>
    <b v="0"/>
    <s v="music/jazz"/>
    <x v="109"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x v="0"/>
    <x v="927"/>
    <n v="1334432695"/>
    <x v="0"/>
    <x v="78"/>
    <b v="0"/>
    <s v="music/jazz"/>
    <x v="109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x v="0"/>
    <x v="928"/>
    <n v="1348864913"/>
    <x v="0"/>
    <x v="33"/>
    <b v="0"/>
    <s v="music/jazz"/>
    <x v="729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x v="0"/>
    <x v="929"/>
    <n v="1331358169"/>
    <x v="0"/>
    <x v="78"/>
    <b v="0"/>
    <s v="music/jazz"/>
    <x v="109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x v="0"/>
    <x v="930"/>
    <n v="1273874306"/>
    <x v="0"/>
    <x v="81"/>
    <b v="0"/>
    <s v="music/jazz"/>
    <x v="73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x v="1"/>
    <x v="931"/>
    <n v="1392021502"/>
    <x v="0"/>
    <x v="63"/>
    <b v="0"/>
    <s v="music/jazz"/>
    <x v="731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x v="0"/>
    <x v="932"/>
    <n v="1360106145"/>
    <x v="0"/>
    <x v="209"/>
    <b v="0"/>
    <s v="music/jazz"/>
    <x v="732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x v="0"/>
    <x v="933"/>
    <n v="1394683409"/>
    <x v="0"/>
    <x v="84"/>
    <b v="0"/>
    <s v="music/jazz"/>
    <x v="733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x v="5"/>
    <x v="934"/>
    <n v="1396633284"/>
    <x v="0"/>
    <x v="209"/>
    <b v="0"/>
    <s v="music/jazz"/>
    <x v="73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x v="0"/>
    <x v="935"/>
    <n v="1451462429"/>
    <x v="0"/>
    <x v="84"/>
    <b v="0"/>
    <s v="music/jazz"/>
    <x v="73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x v="0"/>
    <x v="936"/>
    <n v="1323131689"/>
    <x v="0"/>
    <x v="78"/>
    <b v="0"/>
    <s v="music/jazz"/>
    <x v="109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x v="0"/>
    <x v="937"/>
    <n v="1380913757"/>
    <x v="0"/>
    <x v="84"/>
    <b v="0"/>
    <s v="music/jazz"/>
    <x v="736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x v="0"/>
    <x v="938"/>
    <n v="1343993448"/>
    <x v="0"/>
    <x v="29"/>
    <b v="0"/>
    <s v="music/jazz"/>
    <x v="737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x v="0"/>
    <x v="939"/>
    <n v="1369246738"/>
    <x v="0"/>
    <x v="84"/>
    <b v="0"/>
    <s v="music/jazz"/>
    <x v="738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x v="0"/>
    <x v="940"/>
    <n v="1435363926"/>
    <x v="0"/>
    <x v="25"/>
    <b v="0"/>
    <s v="technology/wearables"/>
    <x v="73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x v="0"/>
    <x v="941"/>
    <n v="1484101145"/>
    <x v="0"/>
    <x v="162"/>
    <b v="0"/>
    <s v="technology/wearables"/>
    <x v="740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x v="0"/>
    <x v="942"/>
    <n v="1452716060"/>
    <x v="0"/>
    <x v="38"/>
    <b v="0"/>
    <s v="technology/wearables"/>
    <x v="741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x v="0"/>
    <x v="943"/>
    <n v="1477843305"/>
    <x v="0"/>
    <x v="8"/>
    <b v="0"/>
    <s v="technology/wearables"/>
    <x v="74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x v="0"/>
    <x v="944"/>
    <n v="1458050450"/>
    <x v="0"/>
    <x v="93"/>
    <b v="0"/>
    <s v="technology/wearables"/>
    <x v="743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x v="3"/>
    <x v="945"/>
    <n v="1482958626"/>
    <x v="0"/>
    <x v="38"/>
    <b v="0"/>
    <s v="technology/wearables"/>
    <x v="744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x v="0"/>
    <x v="946"/>
    <n v="1470852048"/>
    <x v="0"/>
    <x v="81"/>
    <b v="0"/>
    <s v="technology/wearables"/>
    <x v="74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x v="0"/>
    <x v="947"/>
    <n v="1462128306"/>
    <x v="0"/>
    <x v="78"/>
    <b v="0"/>
    <s v="technology/wearables"/>
    <x v="109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x v="3"/>
    <x v="948"/>
    <n v="1455220364"/>
    <x v="0"/>
    <x v="22"/>
    <b v="0"/>
    <s v="technology/wearables"/>
    <x v="746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x v="3"/>
    <x v="949"/>
    <n v="1450832576"/>
    <x v="0"/>
    <x v="63"/>
    <b v="0"/>
    <s v="technology/wearables"/>
    <x v="747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x v="5"/>
    <x v="950"/>
    <n v="1450461661"/>
    <x v="0"/>
    <x v="54"/>
    <b v="0"/>
    <s v="technology/wearables"/>
    <x v="748"/>
    <x v="2"/>
    <s v="wearables"/>
    <x v="950"/>
    <x v="950"/>
  </r>
  <r>
    <n v="951"/>
    <s v="Smart Harness"/>
    <s v="Revolutionizing the way we walk our dogs!"/>
    <x v="63"/>
    <n v="19195"/>
    <x v="2"/>
    <x v="0"/>
    <x v="0"/>
    <x v="951"/>
    <n v="1461166872"/>
    <x v="0"/>
    <x v="212"/>
    <b v="0"/>
    <s v="technology/wearables"/>
    <x v="749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x v="0"/>
    <x v="952"/>
    <n v="1476888212"/>
    <x v="0"/>
    <x v="193"/>
    <b v="0"/>
    <s v="technology/wearables"/>
    <x v="75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x v="0"/>
    <x v="953"/>
    <n v="1419566199"/>
    <x v="0"/>
    <x v="81"/>
    <b v="0"/>
    <s v="technology/wearables"/>
    <x v="751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x v="0"/>
    <x v="954"/>
    <n v="1436472039"/>
    <x v="0"/>
    <x v="196"/>
    <b v="0"/>
    <s v="technology/wearables"/>
    <x v="752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x v="0"/>
    <x v="955"/>
    <n v="1470294300"/>
    <x v="0"/>
    <x v="251"/>
    <b v="0"/>
    <s v="technology/wearables"/>
    <x v="75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x v="0"/>
    <x v="956"/>
    <n v="1424901359"/>
    <x v="0"/>
    <x v="57"/>
    <b v="0"/>
    <s v="technology/wearables"/>
    <x v="754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x v="0"/>
    <x v="957"/>
    <n v="1476710133"/>
    <x v="0"/>
    <x v="63"/>
    <b v="0"/>
    <s v="technology/wearables"/>
    <x v="75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x v="0"/>
    <x v="958"/>
    <n v="1426792563"/>
    <x v="0"/>
    <x v="57"/>
    <b v="0"/>
    <s v="technology/wearables"/>
    <x v="756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x v="0"/>
    <x v="959"/>
    <n v="1419048665"/>
    <x v="0"/>
    <x v="199"/>
    <b v="0"/>
    <s v="technology/wearables"/>
    <x v="7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x v="0"/>
    <x v="960"/>
    <n v="1485874955"/>
    <x v="0"/>
    <x v="101"/>
    <b v="0"/>
    <s v="technology/wearables"/>
    <x v="75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x v="0"/>
    <x v="961"/>
    <n v="1483634335"/>
    <x v="0"/>
    <x v="238"/>
    <b v="0"/>
    <s v="technology/wearables"/>
    <x v="759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x v="0"/>
    <x v="962"/>
    <n v="1451927153"/>
    <x v="0"/>
    <x v="77"/>
    <b v="0"/>
    <s v="technology/wearables"/>
    <x v="760"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x v="0"/>
    <x v="963"/>
    <n v="1473693319"/>
    <x v="0"/>
    <x v="82"/>
    <b v="0"/>
    <s v="technology/wearables"/>
    <x v="761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x v="5"/>
    <x v="964"/>
    <n v="1437663919"/>
    <x v="0"/>
    <x v="60"/>
    <b v="0"/>
    <s v="technology/wearables"/>
    <x v="762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x v="0"/>
    <x v="965"/>
    <n v="1474676646"/>
    <x v="0"/>
    <x v="79"/>
    <b v="0"/>
    <s v="technology/wearables"/>
    <x v="763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x v="0"/>
    <x v="966"/>
    <n v="1473174932"/>
    <x v="0"/>
    <x v="209"/>
    <b v="0"/>
    <s v="technology/wearables"/>
    <x v="764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x v="0"/>
    <x v="967"/>
    <n v="1456121174"/>
    <x v="0"/>
    <x v="75"/>
    <b v="0"/>
    <s v="technology/wearables"/>
    <x v="765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x v="0"/>
    <x v="968"/>
    <n v="1405542034"/>
    <x v="0"/>
    <x v="80"/>
    <b v="0"/>
    <s v="technology/wearables"/>
    <x v="766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x v="10"/>
    <x v="969"/>
    <n v="1483773407"/>
    <x v="0"/>
    <x v="202"/>
    <b v="0"/>
    <s v="technology/wearables"/>
    <x v="76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x v="5"/>
    <x v="970"/>
    <n v="1481951853"/>
    <x v="0"/>
    <x v="25"/>
    <b v="0"/>
    <s v="technology/wearables"/>
    <x v="768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x v="0"/>
    <x v="971"/>
    <n v="1429290060"/>
    <x v="0"/>
    <x v="81"/>
    <b v="0"/>
    <s v="technology/wearables"/>
    <x v="769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x v="0"/>
    <x v="972"/>
    <n v="1407271598"/>
    <x v="0"/>
    <x v="43"/>
    <b v="0"/>
    <s v="technology/wearables"/>
    <x v="770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x v="0"/>
    <x v="973"/>
    <n v="1441844493"/>
    <x v="0"/>
    <x v="22"/>
    <b v="0"/>
    <s v="technology/wearables"/>
    <x v="771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x v="0"/>
    <x v="974"/>
    <n v="1456336756"/>
    <x v="0"/>
    <x v="83"/>
    <b v="0"/>
    <s v="technology/wearables"/>
    <x v="470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x v="0"/>
    <x v="975"/>
    <n v="1461948185"/>
    <x v="0"/>
    <x v="54"/>
    <b v="0"/>
    <s v="technology/wearables"/>
    <x v="772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x v="2"/>
    <x v="976"/>
    <n v="1435627497"/>
    <x v="0"/>
    <x v="59"/>
    <b v="0"/>
    <s v="technology/wearables"/>
    <x v="773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x v="3"/>
    <x v="977"/>
    <n v="1453502197"/>
    <x v="0"/>
    <x v="8"/>
    <b v="0"/>
    <s v="technology/wearables"/>
    <x v="774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x v="9"/>
    <x v="978"/>
    <n v="1453793101"/>
    <x v="0"/>
    <x v="252"/>
    <b v="0"/>
    <s v="technology/wearables"/>
    <x v="77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x v="0"/>
    <x v="979"/>
    <n v="1463392828"/>
    <x v="0"/>
    <x v="93"/>
    <b v="0"/>
    <s v="technology/wearables"/>
    <x v="776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x v="0"/>
    <x v="980"/>
    <n v="1413495722"/>
    <x v="0"/>
    <x v="162"/>
    <b v="0"/>
    <s v="technology/wearables"/>
    <x v="777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x v="0"/>
    <x v="981"/>
    <n v="1405032222"/>
    <x v="0"/>
    <x v="80"/>
    <b v="0"/>
    <s v="technology/wearables"/>
    <x v="778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x v="0"/>
    <x v="982"/>
    <n v="1472839486"/>
    <x v="0"/>
    <x v="83"/>
    <b v="0"/>
    <s v="technology/wearables"/>
    <x v="779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x v="3"/>
    <x v="983"/>
    <n v="1469289685"/>
    <x v="0"/>
    <x v="122"/>
    <b v="0"/>
    <s v="technology/wearables"/>
    <x v="780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x v="0"/>
    <x v="984"/>
    <n v="1424918808"/>
    <x v="0"/>
    <x v="83"/>
    <b v="0"/>
    <s v="technology/wearables"/>
    <x v="550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x v="3"/>
    <x v="985"/>
    <n v="1449011610"/>
    <x v="0"/>
    <x v="23"/>
    <b v="0"/>
    <s v="technology/wearables"/>
    <x v="781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x v="1"/>
    <x v="986"/>
    <n v="1447698300"/>
    <x v="0"/>
    <x v="23"/>
    <b v="0"/>
    <s v="technology/wearables"/>
    <x v="782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x v="3"/>
    <x v="987"/>
    <n v="1400051050"/>
    <x v="0"/>
    <x v="14"/>
    <b v="0"/>
    <s v="technology/wearables"/>
    <x v="783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x v="3"/>
    <x v="988"/>
    <n v="1472718825"/>
    <x v="0"/>
    <x v="78"/>
    <b v="0"/>
    <s v="technology/wearables"/>
    <x v="109"/>
    <x v="2"/>
    <s v="wearables"/>
    <x v="988"/>
    <x v="988"/>
  </r>
  <r>
    <n v="989"/>
    <s v="Power Rope"/>
    <s v="The most useful phone charger you will ever buy"/>
    <x v="3"/>
    <n v="1677"/>
    <x v="2"/>
    <x v="0"/>
    <x v="0"/>
    <x v="989"/>
    <n v="1472509495"/>
    <x v="0"/>
    <x v="58"/>
    <b v="0"/>
    <s v="technology/wearables"/>
    <x v="784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x v="0"/>
    <x v="990"/>
    <n v="1407178164"/>
    <x v="0"/>
    <x v="84"/>
    <b v="0"/>
    <s v="technology/wearables"/>
    <x v="477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x v="1"/>
    <x v="991"/>
    <n v="1466186988"/>
    <x v="0"/>
    <x v="63"/>
    <b v="0"/>
    <s v="technology/wearables"/>
    <x v="7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x v="0"/>
    <x v="992"/>
    <n v="1457475119"/>
    <x v="0"/>
    <x v="80"/>
    <b v="0"/>
    <s v="technology/wearables"/>
    <x v="786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x v="0"/>
    <x v="993"/>
    <n v="1476054568"/>
    <x v="0"/>
    <x v="193"/>
    <b v="0"/>
    <s v="technology/wearables"/>
    <x v="787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x v="0"/>
    <x v="994"/>
    <n v="1412835530"/>
    <x v="0"/>
    <x v="202"/>
    <b v="0"/>
    <s v="technology/wearables"/>
    <x v="788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x v="0"/>
    <x v="995"/>
    <n v="1415140480"/>
    <x v="0"/>
    <x v="82"/>
    <b v="0"/>
    <s v="technology/wearables"/>
    <x v="789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x v="0"/>
    <x v="996"/>
    <n v="1403902060"/>
    <x v="0"/>
    <x v="81"/>
    <b v="0"/>
    <s v="technology/wearables"/>
    <x v="790"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x v="0"/>
    <x v="997"/>
    <n v="1414549697"/>
    <x v="0"/>
    <x v="22"/>
    <b v="0"/>
    <s v="technology/wearables"/>
    <x v="69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x v="5"/>
    <x v="998"/>
    <n v="1444017801"/>
    <x v="0"/>
    <x v="194"/>
    <b v="0"/>
    <s v="technology/wearables"/>
    <x v="791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x v="5"/>
    <x v="999"/>
    <n v="1413270690"/>
    <x v="0"/>
    <x v="244"/>
    <b v="0"/>
    <s v="technology/wearables"/>
    <x v="7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x v="0"/>
    <x v="1000"/>
    <n v="1484357160"/>
    <x v="0"/>
    <x v="79"/>
    <b v="0"/>
    <s v="technology/wearables"/>
    <x v="793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x v="1"/>
    <x v="1001"/>
    <n v="1481908613"/>
    <x v="0"/>
    <x v="80"/>
    <b v="0"/>
    <s v="technology/wearables"/>
    <x v="87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x v="0"/>
    <x v="1002"/>
    <n v="1447777514"/>
    <x v="0"/>
    <x v="19"/>
    <b v="0"/>
    <s v="technology/wearables"/>
    <x v="794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x v="3"/>
    <x v="1003"/>
    <n v="1487091661"/>
    <x v="0"/>
    <x v="41"/>
    <b v="0"/>
    <s v="technology/wearables"/>
    <x v="795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x v="0"/>
    <x v="1004"/>
    <n v="1453222827"/>
    <x v="0"/>
    <x v="195"/>
    <b v="0"/>
    <s v="technology/wearables"/>
    <x v="79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x v="0"/>
    <x v="1005"/>
    <n v="1443538783"/>
    <x v="0"/>
    <x v="253"/>
    <b v="0"/>
    <s v="technology/wearables"/>
    <x v="797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x v="0"/>
    <x v="1006"/>
    <n v="1417654672"/>
    <x v="0"/>
    <x v="22"/>
    <b v="0"/>
    <s v="technology/wearables"/>
    <x v="798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x v="0"/>
    <x v="1007"/>
    <n v="1478095223"/>
    <x v="0"/>
    <x v="88"/>
    <b v="0"/>
    <s v="technology/wearables"/>
    <x v="799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x v="10"/>
    <x v="1008"/>
    <n v="1480361115"/>
    <x v="0"/>
    <x v="29"/>
    <b v="0"/>
    <s v="technology/wearables"/>
    <x v="8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x v="0"/>
    <x v="1009"/>
    <n v="1463754646"/>
    <x v="0"/>
    <x v="21"/>
    <b v="0"/>
    <s v="technology/wearables"/>
    <x v="801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x v="0"/>
    <x v="1010"/>
    <n v="1468180462"/>
    <x v="0"/>
    <x v="80"/>
    <b v="0"/>
    <s v="technology/wearables"/>
    <x v="802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x v="0"/>
    <x v="1011"/>
    <n v="1415050395"/>
    <x v="0"/>
    <x v="29"/>
    <b v="0"/>
    <s v="technology/wearables"/>
    <x v="80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x v="0"/>
    <x v="1012"/>
    <n v="1481366052"/>
    <x v="0"/>
    <x v="254"/>
    <b v="0"/>
    <s v="technology/wearables"/>
    <x v="804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x v="0"/>
    <x v="1013"/>
    <n v="1449000056"/>
    <x v="0"/>
    <x v="240"/>
    <b v="0"/>
    <s v="technology/wearables"/>
    <x v="805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x v="0"/>
    <x v="1014"/>
    <n v="1415750615"/>
    <x v="0"/>
    <x v="38"/>
    <b v="0"/>
    <s v="technology/wearables"/>
    <x v="80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x v="11"/>
    <x v="1015"/>
    <n v="1445893495"/>
    <x v="0"/>
    <x v="79"/>
    <b v="0"/>
    <s v="technology/wearables"/>
    <x v="129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x v="0"/>
    <x v="1016"/>
    <n v="1456108456"/>
    <x v="0"/>
    <x v="44"/>
    <b v="0"/>
    <s v="technology/wearables"/>
    <x v="807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x v="0"/>
    <x v="1017"/>
    <n v="1444666335"/>
    <x v="0"/>
    <x v="255"/>
    <b v="0"/>
    <s v="technology/wearables"/>
    <x v="808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x v="0"/>
    <x v="1018"/>
    <n v="1465904933"/>
    <x v="0"/>
    <x v="63"/>
    <b v="0"/>
    <s v="technology/wearables"/>
    <x v="80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x v="0"/>
    <x v="1019"/>
    <n v="1420500149"/>
    <x v="0"/>
    <x v="256"/>
    <b v="0"/>
    <s v="technology/wearables"/>
    <x v="81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x v="5"/>
    <x v="1020"/>
    <n v="1430617209"/>
    <x v="0"/>
    <x v="209"/>
    <b v="1"/>
    <s v="music/electronic music"/>
    <x v="811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x v="0"/>
    <x v="1021"/>
    <n v="1443074571"/>
    <x v="1"/>
    <x v="257"/>
    <b v="1"/>
    <s v="music/electronic music"/>
    <x v="812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x v="0"/>
    <x v="1022"/>
    <n v="1429284677"/>
    <x v="1"/>
    <x v="142"/>
    <b v="1"/>
    <s v="music/electronic music"/>
    <x v="81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x v="1"/>
    <x v="1023"/>
    <n v="1432245861"/>
    <x v="0"/>
    <x v="132"/>
    <b v="1"/>
    <s v="music/electronic music"/>
    <x v="814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x v="9"/>
    <x v="1024"/>
    <n v="1451656563"/>
    <x v="1"/>
    <x v="42"/>
    <b v="1"/>
    <s v="music/electronic music"/>
    <x v="815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x v="0"/>
    <x v="1025"/>
    <n v="1423944037"/>
    <x v="1"/>
    <x v="258"/>
    <b v="1"/>
    <s v="music/electronic music"/>
    <x v="81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x v="1"/>
    <x v="1026"/>
    <n v="1456480016"/>
    <x v="1"/>
    <x v="259"/>
    <b v="1"/>
    <s v="music/electronic music"/>
    <x v="81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x v="0"/>
    <x v="1027"/>
    <n v="1411433347"/>
    <x v="1"/>
    <x v="112"/>
    <b v="1"/>
    <s v="music/electronic music"/>
    <x v="818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x v="1"/>
    <x v="1028"/>
    <n v="1484924605"/>
    <x v="1"/>
    <x v="260"/>
    <b v="1"/>
    <s v="music/electronic music"/>
    <x v="819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x v="9"/>
    <x v="1029"/>
    <n v="1423501507"/>
    <x v="0"/>
    <x v="261"/>
    <b v="1"/>
    <s v="music/electronic music"/>
    <x v="820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x v="0"/>
    <x v="1030"/>
    <n v="1472470549"/>
    <x v="0"/>
    <x v="180"/>
    <b v="1"/>
    <s v="music/electronic music"/>
    <x v="821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x v="0"/>
    <x v="1031"/>
    <n v="1447698010"/>
    <x v="0"/>
    <x v="221"/>
    <b v="1"/>
    <s v="music/electronic music"/>
    <x v="202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x v="0"/>
    <x v="1032"/>
    <n v="1464105625"/>
    <x v="0"/>
    <x v="93"/>
    <b v="1"/>
    <s v="music/electronic music"/>
    <x v="82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x v="1"/>
    <x v="1033"/>
    <n v="1479144880"/>
    <x v="0"/>
    <x v="74"/>
    <b v="1"/>
    <s v="music/electronic music"/>
    <x v="823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x v="0"/>
    <x v="1034"/>
    <n v="1467604804"/>
    <x v="0"/>
    <x v="262"/>
    <b v="1"/>
    <s v="music/electronic music"/>
    <x v="824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x v="0"/>
    <x v="1035"/>
    <n v="1421076220"/>
    <x v="0"/>
    <x v="88"/>
    <b v="1"/>
    <s v="music/electronic music"/>
    <x v="82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x v="0"/>
    <x v="1036"/>
    <n v="1354790790"/>
    <x v="0"/>
    <x v="263"/>
    <b v="1"/>
    <s v="music/electronic music"/>
    <x v="82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x v="0"/>
    <x v="1037"/>
    <n v="1429991062"/>
    <x v="0"/>
    <x v="64"/>
    <b v="1"/>
    <s v="music/electronic music"/>
    <x v="42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x v="0"/>
    <x v="1038"/>
    <n v="1455773623"/>
    <x v="0"/>
    <x v="42"/>
    <b v="1"/>
    <s v="music/electronic music"/>
    <x v="82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x v="0"/>
    <x v="1039"/>
    <n v="1479436646"/>
    <x v="0"/>
    <x v="209"/>
    <b v="1"/>
    <s v="music/electronic music"/>
    <x v="828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x v="0"/>
    <x v="1040"/>
    <n v="1469725209"/>
    <x v="0"/>
    <x v="29"/>
    <b v="0"/>
    <s v="journalism/audio"/>
    <x v="385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x v="0"/>
    <x v="1041"/>
    <n v="1405041992"/>
    <x v="0"/>
    <x v="78"/>
    <b v="0"/>
    <s v="journalism/audio"/>
    <x v="109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x v="0"/>
    <x v="1042"/>
    <n v="1406824948"/>
    <x v="0"/>
    <x v="29"/>
    <b v="0"/>
    <s v="journalism/audio"/>
    <x v="82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x v="0"/>
    <x v="1043"/>
    <n v="1429509855"/>
    <x v="0"/>
    <x v="264"/>
    <b v="0"/>
    <s v="journalism/audio"/>
    <x v="830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x v="0"/>
    <x v="1044"/>
    <n v="1420668801"/>
    <x v="0"/>
    <x v="84"/>
    <b v="0"/>
    <s v="journalism/audio"/>
    <x v="831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x v="0"/>
    <x v="1045"/>
    <n v="1406235550"/>
    <x v="0"/>
    <x v="22"/>
    <b v="0"/>
    <s v="journalism/audio"/>
    <x v="832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x v="3"/>
    <x v="1046"/>
    <n v="1447273560"/>
    <x v="0"/>
    <x v="78"/>
    <b v="0"/>
    <s v="journalism/audio"/>
    <x v="109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x v="0"/>
    <x v="1047"/>
    <n v="1412624315"/>
    <x v="0"/>
    <x v="29"/>
    <b v="0"/>
    <s v="journalism/audio"/>
    <x v="833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x v="0"/>
    <x v="1048"/>
    <n v="1471310189"/>
    <x v="0"/>
    <x v="80"/>
    <b v="0"/>
    <s v="journalism/audio"/>
    <x v="834"/>
    <x v="5"/>
    <s v="audio"/>
    <x v="1048"/>
    <x v="1048"/>
  </r>
  <r>
    <n v="1049"/>
    <s v="J1 (Canceled)"/>
    <s v="------"/>
    <x v="14"/>
    <n v="0"/>
    <x v="1"/>
    <x v="0"/>
    <x v="0"/>
    <x v="1049"/>
    <n v="1452680445"/>
    <x v="0"/>
    <x v="78"/>
    <b v="0"/>
    <s v="journalism/audio"/>
    <x v="109"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x v="0"/>
    <x v="1050"/>
    <n v="1439665677"/>
    <x v="0"/>
    <x v="78"/>
    <b v="0"/>
    <s v="journalism/audio"/>
    <x v="109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x v="0"/>
    <x v="1051"/>
    <n v="1406679625"/>
    <x v="0"/>
    <x v="78"/>
    <b v="0"/>
    <s v="journalism/audio"/>
    <x v="109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x v="0"/>
    <x v="1052"/>
    <n v="1461438495"/>
    <x v="0"/>
    <x v="78"/>
    <b v="0"/>
    <s v="journalism/audio"/>
    <x v="109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x v="0"/>
    <x v="1053"/>
    <n v="1486613332"/>
    <x v="0"/>
    <x v="29"/>
    <b v="0"/>
    <s v="journalism/audio"/>
    <x v="46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x v="0"/>
    <x v="1054"/>
    <n v="1405110399"/>
    <x v="0"/>
    <x v="78"/>
    <b v="0"/>
    <s v="journalism/audio"/>
    <x v="109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x v="0"/>
    <x v="1055"/>
    <n v="1454802545"/>
    <x v="0"/>
    <x v="78"/>
    <b v="0"/>
    <s v="journalism/audio"/>
    <x v="109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x v="0"/>
    <x v="1056"/>
    <n v="1424711777"/>
    <x v="0"/>
    <x v="78"/>
    <b v="0"/>
    <s v="journalism/audio"/>
    <x v="109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x v="0"/>
    <x v="1057"/>
    <n v="1478292883"/>
    <x v="0"/>
    <x v="78"/>
    <b v="0"/>
    <s v="journalism/audio"/>
    <x v="109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x v="0"/>
    <x v="1058"/>
    <n v="1423777043"/>
    <x v="0"/>
    <x v="78"/>
    <b v="0"/>
    <s v="journalism/audio"/>
    <x v="109"/>
    <x v="5"/>
    <s v="audio"/>
    <x v="1058"/>
    <x v="1058"/>
  </r>
  <r>
    <n v="1059"/>
    <s v="Voice Over Artist (Canceled)"/>
    <s v="Turning myself into a vocal artist."/>
    <x v="184"/>
    <n v="0"/>
    <x v="1"/>
    <x v="0"/>
    <x v="0"/>
    <x v="1059"/>
    <n v="1423681056"/>
    <x v="0"/>
    <x v="78"/>
    <b v="0"/>
    <s v="journalism/audio"/>
    <x v="109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x v="0"/>
    <x v="1060"/>
    <n v="1426542893"/>
    <x v="0"/>
    <x v="29"/>
    <b v="0"/>
    <s v="journalism/audio"/>
    <x v="46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x v="0"/>
    <x v="1061"/>
    <n v="1456987108"/>
    <x v="0"/>
    <x v="78"/>
    <b v="0"/>
    <s v="journalism/audio"/>
    <x v="109"/>
    <x v="5"/>
    <s v="audio"/>
    <x v="1061"/>
    <x v="1061"/>
  </r>
  <r>
    <n v="1062"/>
    <s v="RETURNING AT A LATER DATE"/>
    <s v="SEE US ON PATREON www.badgirlartwork.com"/>
    <x v="212"/>
    <n v="190"/>
    <x v="1"/>
    <x v="0"/>
    <x v="0"/>
    <x v="1062"/>
    <n v="1467746541"/>
    <x v="0"/>
    <x v="80"/>
    <b v="0"/>
    <s v="journalism/audio"/>
    <x v="83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x v="0"/>
    <x v="1063"/>
    <n v="1470012262"/>
    <x v="0"/>
    <x v="78"/>
    <b v="0"/>
    <s v="journalism/audio"/>
    <x v="109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x v="0"/>
    <x v="1064"/>
    <n v="1369286903"/>
    <x v="0"/>
    <x v="252"/>
    <b v="0"/>
    <s v="games/video games"/>
    <x v="83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x v="2"/>
    <x v="1065"/>
    <n v="1390381722"/>
    <x v="0"/>
    <x v="81"/>
    <b v="0"/>
    <s v="games/video games"/>
    <x v="837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x v="0"/>
    <x v="1066"/>
    <n v="1371769582"/>
    <x v="0"/>
    <x v="265"/>
    <b v="0"/>
    <s v="games/video games"/>
    <x v="838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x v="0"/>
    <x v="1067"/>
    <n v="1385065931"/>
    <x v="0"/>
    <x v="73"/>
    <b v="0"/>
    <s v="games/video games"/>
    <x v="839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x v="0"/>
    <x v="1068"/>
    <n v="1457686464"/>
    <x v="0"/>
    <x v="80"/>
    <b v="0"/>
    <s v="games/video games"/>
    <x v="840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x v="0"/>
    <x v="1069"/>
    <n v="1382679059"/>
    <x v="0"/>
    <x v="64"/>
    <b v="0"/>
    <s v="games/video games"/>
    <x v="841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x v="0"/>
    <x v="1070"/>
    <n v="1347322622"/>
    <x v="0"/>
    <x v="84"/>
    <b v="0"/>
    <s v="games/video games"/>
    <x v="449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x v="8"/>
    <x v="1071"/>
    <n v="1445191493"/>
    <x v="0"/>
    <x v="78"/>
    <b v="0"/>
    <s v="games/video games"/>
    <x v="109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x v="0"/>
    <x v="1072"/>
    <n v="1389038297"/>
    <x v="0"/>
    <x v="80"/>
    <b v="0"/>
    <s v="games/video games"/>
    <x v="842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x v="0"/>
    <x v="1073"/>
    <n v="1316214541"/>
    <x v="0"/>
    <x v="29"/>
    <b v="0"/>
    <s v="games/video games"/>
    <x v="843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x v="0"/>
    <x v="1074"/>
    <n v="1386216545"/>
    <x v="0"/>
    <x v="209"/>
    <b v="0"/>
    <s v="games/video games"/>
    <x v="844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x v="0"/>
    <x v="1075"/>
    <n v="1333748516"/>
    <x v="0"/>
    <x v="83"/>
    <b v="0"/>
    <s v="games/video games"/>
    <x v="684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x v="0"/>
    <x v="1076"/>
    <n v="1405674250"/>
    <x v="0"/>
    <x v="266"/>
    <b v="0"/>
    <s v="games/video games"/>
    <x v="845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x v="0"/>
    <x v="1077"/>
    <n v="1450152011"/>
    <x v="0"/>
    <x v="157"/>
    <b v="0"/>
    <s v="games/video games"/>
    <x v="846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x v="0"/>
    <x v="1078"/>
    <n v="1307421721"/>
    <x v="0"/>
    <x v="81"/>
    <b v="0"/>
    <s v="games/video games"/>
    <x v="847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x v="3"/>
    <x v="1079"/>
    <n v="1461072936"/>
    <x v="0"/>
    <x v="59"/>
    <b v="0"/>
    <s v="games/video games"/>
    <x v="848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x v="0"/>
    <x v="1080"/>
    <n v="1397186333"/>
    <x v="0"/>
    <x v="15"/>
    <b v="0"/>
    <s v="games/video games"/>
    <x v="849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x v="0"/>
    <x v="1081"/>
    <n v="1419891292"/>
    <x v="0"/>
    <x v="80"/>
    <b v="0"/>
    <s v="games/video games"/>
    <x v="85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x v="0"/>
    <x v="1082"/>
    <n v="1342043088"/>
    <x v="0"/>
    <x v="83"/>
    <b v="0"/>
    <s v="games/video games"/>
    <x v="470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x v="5"/>
    <x v="1083"/>
    <n v="1401810583"/>
    <x v="0"/>
    <x v="29"/>
    <b v="0"/>
    <s v="games/video games"/>
    <x v="380"/>
    <x v="6"/>
    <s v="video games"/>
    <x v="1083"/>
    <x v="1083"/>
  </r>
  <r>
    <n v="1084"/>
    <s v="My own channel"/>
    <s v="I want to start my own channel for gaming"/>
    <x v="131"/>
    <n v="0"/>
    <x v="2"/>
    <x v="0"/>
    <x v="0"/>
    <x v="1084"/>
    <n v="1404942804"/>
    <x v="0"/>
    <x v="78"/>
    <b v="0"/>
    <s v="games/video games"/>
    <x v="109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x v="5"/>
    <x v="1085"/>
    <n v="1455379575"/>
    <x v="0"/>
    <x v="82"/>
    <b v="0"/>
    <s v="games/video games"/>
    <x v="851"/>
    <x v="6"/>
    <s v="video games"/>
    <x v="1085"/>
    <x v="1085"/>
  </r>
  <r>
    <n v="1086"/>
    <s v="Cyber Universe Online"/>
    <s v="Humanity's future in the Galaxy"/>
    <x v="102"/>
    <n v="15"/>
    <x v="2"/>
    <x v="0"/>
    <x v="0"/>
    <x v="1086"/>
    <n v="1406321291"/>
    <x v="0"/>
    <x v="84"/>
    <b v="0"/>
    <s v="games/video games"/>
    <x v="852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x v="0"/>
    <x v="1087"/>
    <n v="1400260087"/>
    <x v="0"/>
    <x v="78"/>
    <b v="0"/>
    <s v="games/video games"/>
    <x v="109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x v="0"/>
    <x v="1088"/>
    <n v="1395774667"/>
    <x v="0"/>
    <x v="206"/>
    <b v="0"/>
    <s v="games/video games"/>
    <x v="853"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x v="3"/>
    <x v="1089"/>
    <n v="1432701175"/>
    <x v="0"/>
    <x v="72"/>
    <b v="0"/>
    <s v="games/video games"/>
    <x v="85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x v="2"/>
    <x v="1090"/>
    <n v="1430281653"/>
    <x v="0"/>
    <x v="29"/>
    <b v="0"/>
    <s v="games/video games"/>
    <x v="85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x v="1"/>
    <x v="1091"/>
    <n v="1457725272"/>
    <x v="0"/>
    <x v="84"/>
    <b v="0"/>
    <s v="games/video games"/>
    <x v="856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x v="0"/>
    <x v="1092"/>
    <n v="1354840638"/>
    <x v="0"/>
    <x v="63"/>
    <b v="0"/>
    <s v="games/video games"/>
    <x v="857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x v="5"/>
    <x v="1093"/>
    <n v="1453936937"/>
    <x v="0"/>
    <x v="80"/>
    <b v="0"/>
    <s v="games/video games"/>
    <x v="858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x v="0"/>
    <x v="1094"/>
    <n v="1315588033"/>
    <x v="0"/>
    <x v="74"/>
    <b v="0"/>
    <s v="games/video games"/>
    <x v="859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x v="0"/>
    <x v="1095"/>
    <n v="1375275220"/>
    <x v="0"/>
    <x v="225"/>
    <b v="0"/>
    <s v="games/video games"/>
    <x v="860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x v="0"/>
    <x v="1096"/>
    <n v="1409747154"/>
    <x v="0"/>
    <x v="60"/>
    <b v="0"/>
    <s v="games/video games"/>
    <x v="861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x v="0"/>
    <x v="1097"/>
    <n v="1390330877"/>
    <x v="0"/>
    <x v="63"/>
    <b v="0"/>
    <s v="games/video games"/>
    <x v="862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x v="0"/>
    <x v="1098"/>
    <n v="1394821095"/>
    <x v="0"/>
    <x v="19"/>
    <b v="0"/>
    <s v="games/video games"/>
    <x v="86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x v="1"/>
    <x v="1099"/>
    <n v="1428955468"/>
    <x v="0"/>
    <x v="29"/>
    <b v="0"/>
    <s v="games/video games"/>
    <x v="72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x v="3"/>
    <x v="1100"/>
    <n v="1452825571"/>
    <x v="0"/>
    <x v="73"/>
    <b v="0"/>
    <s v="games/video games"/>
    <x v="453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x v="0"/>
    <x v="1101"/>
    <n v="1466188338"/>
    <x v="0"/>
    <x v="79"/>
    <b v="0"/>
    <s v="games/video games"/>
    <x v="864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x v="0"/>
    <x v="1102"/>
    <n v="1383095125"/>
    <x v="0"/>
    <x v="54"/>
    <b v="0"/>
    <s v="games/video games"/>
    <x v="865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x v="0"/>
    <x v="1103"/>
    <n v="1461043190"/>
    <x v="0"/>
    <x v="41"/>
    <b v="0"/>
    <s v="games/video games"/>
    <x v="86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x v="1"/>
    <x v="1104"/>
    <n v="1399888221"/>
    <x v="0"/>
    <x v="77"/>
    <b v="0"/>
    <s v="games/video games"/>
    <x v="867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x v="0"/>
    <x v="1105"/>
    <n v="1393038927"/>
    <x v="0"/>
    <x v="9"/>
    <b v="0"/>
    <s v="games/video games"/>
    <x v="868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x v="0"/>
    <x v="1106"/>
    <n v="1330969575"/>
    <x v="0"/>
    <x v="63"/>
    <b v="0"/>
    <s v="games/video games"/>
    <x v="869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x v="0"/>
    <x v="1107"/>
    <n v="1403556024"/>
    <x v="0"/>
    <x v="78"/>
    <b v="0"/>
    <s v="games/video games"/>
    <x v="109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x v="0"/>
    <x v="1108"/>
    <n v="1329146235"/>
    <x v="0"/>
    <x v="64"/>
    <b v="0"/>
    <s v="games/video games"/>
    <x v="870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x v="0"/>
    <x v="1109"/>
    <n v="1476900190"/>
    <x v="0"/>
    <x v="83"/>
    <b v="0"/>
    <s v="games/video games"/>
    <x v="871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x v="0"/>
    <x v="1110"/>
    <n v="1352327022"/>
    <x v="0"/>
    <x v="202"/>
    <b v="0"/>
    <s v="games/video games"/>
    <x v="872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x v="0"/>
    <x v="1111"/>
    <n v="1449636790"/>
    <x v="0"/>
    <x v="29"/>
    <b v="0"/>
    <s v="games/video games"/>
    <x v="167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x v="0"/>
    <x v="1112"/>
    <n v="1416507211"/>
    <x v="0"/>
    <x v="267"/>
    <b v="0"/>
    <s v="games/video games"/>
    <x v="87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x v="1"/>
    <x v="1113"/>
    <n v="1405466820"/>
    <x v="0"/>
    <x v="29"/>
    <b v="0"/>
    <s v="games/video games"/>
    <x v="72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x v="1"/>
    <x v="1114"/>
    <n v="1378714687"/>
    <x v="0"/>
    <x v="83"/>
    <b v="0"/>
    <s v="games/video games"/>
    <x v="874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x v="0"/>
    <x v="1115"/>
    <n v="1456764095"/>
    <x v="0"/>
    <x v="80"/>
    <b v="0"/>
    <s v="games/video games"/>
    <x v="87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x v="0"/>
    <x v="1116"/>
    <n v="1334089208"/>
    <x v="0"/>
    <x v="73"/>
    <b v="0"/>
    <s v="games/video games"/>
    <x v="876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x v="3"/>
    <x v="1117"/>
    <n v="1448461313"/>
    <x v="0"/>
    <x v="22"/>
    <b v="0"/>
    <s v="games/video games"/>
    <x v="87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x v="2"/>
    <x v="1118"/>
    <n v="1394078379"/>
    <x v="0"/>
    <x v="83"/>
    <b v="0"/>
    <s v="games/video games"/>
    <x v="878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x v="0"/>
    <x v="1119"/>
    <n v="1395687664"/>
    <x v="0"/>
    <x v="29"/>
    <b v="0"/>
    <s v="games/video games"/>
    <x v="879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x v="0"/>
    <x v="1120"/>
    <n v="1315947400"/>
    <x v="0"/>
    <x v="78"/>
    <b v="0"/>
    <s v="games/video games"/>
    <x v="109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x v="0"/>
    <x v="1121"/>
    <n v="1455315916"/>
    <x v="0"/>
    <x v="81"/>
    <b v="0"/>
    <s v="games/video games"/>
    <x v="8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x v="1"/>
    <x v="1122"/>
    <n v="1368723225"/>
    <x v="0"/>
    <x v="78"/>
    <b v="0"/>
    <s v="games/video games"/>
    <x v="109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x v="0"/>
    <x v="1123"/>
    <n v="1395318848"/>
    <x v="0"/>
    <x v="83"/>
    <b v="0"/>
    <s v="games/video games"/>
    <x v="881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x v="0"/>
    <x v="1124"/>
    <n v="1427817651"/>
    <x v="0"/>
    <x v="63"/>
    <b v="0"/>
    <s v="games/mobile games"/>
    <x v="882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x v="1"/>
    <x v="1125"/>
    <n v="1438009130"/>
    <x v="0"/>
    <x v="78"/>
    <b v="0"/>
    <s v="games/mobile games"/>
    <x v="109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x v="0"/>
    <x v="1126"/>
    <n v="1465890694"/>
    <x v="0"/>
    <x v="84"/>
    <b v="0"/>
    <s v="games/mobile games"/>
    <x v="72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x v="0"/>
    <x v="1127"/>
    <n v="1413318600"/>
    <x v="0"/>
    <x v="23"/>
    <b v="0"/>
    <s v="games/mobile games"/>
    <x v="883"/>
    <x v="6"/>
    <s v="mobile games"/>
    <x v="1127"/>
    <x v="1127"/>
  </r>
  <r>
    <n v="1128"/>
    <s v="Flying Turds"/>
    <s v="#havingfunFTW"/>
    <x v="28"/>
    <n v="1"/>
    <x v="2"/>
    <x v="1"/>
    <x v="1"/>
    <x v="1128"/>
    <n v="1404833717"/>
    <x v="0"/>
    <x v="29"/>
    <b v="0"/>
    <s v="games/mobile games"/>
    <x v="37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x v="0"/>
    <x v="1129"/>
    <n v="1462515693"/>
    <x v="0"/>
    <x v="84"/>
    <b v="0"/>
    <s v="games/mobile games"/>
    <x v="884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x v="0"/>
    <x v="1130"/>
    <n v="1411775700"/>
    <x v="0"/>
    <x v="83"/>
    <b v="0"/>
    <s v="games/mobile games"/>
    <x v="881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x v="2"/>
    <x v="1131"/>
    <n v="1448401668"/>
    <x v="0"/>
    <x v="78"/>
    <b v="0"/>
    <s v="games/mobile games"/>
    <x v="109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x v="5"/>
    <x v="1132"/>
    <n v="1480646771"/>
    <x v="0"/>
    <x v="62"/>
    <b v="0"/>
    <s v="games/mobile games"/>
    <x v="885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x v="1"/>
    <x v="1133"/>
    <n v="1404207981"/>
    <x v="0"/>
    <x v="29"/>
    <b v="0"/>
    <s v="games/mobile games"/>
    <x v="886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x v="2"/>
    <x v="1134"/>
    <n v="1416034228"/>
    <x v="0"/>
    <x v="29"/>
    <b v="0"/>
    <s v="games/mobile games"/>
    <x v="524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x v="3"/>
    <x v="1135"/>
    <n v="1467935094"/>
    <x v="0"/>
    <x v="29"/>
    <b v="0"/>
    <s v="games/mobile games"/>
    <x v="152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x v="3"/>
    <x v="1136"/>
    <n v="1447949229"/>
    <x v="0"/>
    <x v="79"/>
    <b v="0"/>
    <s v="games/mobile games"/>
    <x v="887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x v="0"/>
    <x v="1137"/>
    <n v="1458848421"/>
    <x v="0"/>
    <x v="70"/>
    <b v="0"/>
    <s v="games/mobile games"/>
    <x v="888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x v="0"/>
    <x v="1138"/>
    <n v="1483307131"/>
    <x v="0"/>
    <x v="80"/>
    <b v="0"/>
    <s v="games/mobile games"/>
    <x v="737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x v="0"/>
    <x v="1139"/>
    <n v="1417508426"/>
    <x v="0"/>
    <x v="29"/>
    <b v="0"/>
    <s v="games/mobile games"/>
    <x v="889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x v="1"/>
    <x v="1140"/>
    <n v="1436267121"/>
    <x v="0"/>
    <x v="78"/>
    <b v="0"/>
    <s v="games/mobile games"/>
    <x v="109"/>
    <x v="6"/>
    <s v="mobile games"/>
    <x v="1140"/>
    <x v="1140"/>
  </r>
  <r>
    <n v="1141"/>
    <s v="Arena Z - Zombie Survival"/>
    <s v="I think this will be a great game!"/>
    <x v="2"/>
    <n v="0"/>
    <x v="2"/>
    <x v="12"/>
    <x v="3"/>
    <x v="1141"/>
    <n v="1433868450"/>
    <x v="0"/>
    <x v="78"/>
    <b v="0"/>
    <s v="games/mobile games"/>
    <x v="109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x v="0"/>
    <x v="1142"/>
    <n v="1421539727"/>
    <x v="0"/>
    <x v="78"/>
    <b v="0"/>
    <s v="games/mobile games"/>
    <x v="109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x v="0"/>
    <x v="1143"/>
    <n v="1447735126"/>
    <x v="0"/>
    <x v="22"/>
    <b v="0"/>
    <s v="games/mobile games"/>
    <x v="890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x v="0"/>
    <x v="1144"/>
    <n v="1427689320"/>
    <x v="0"/>
    <x v="78"/>
    <b v="0"/>
    <s v="food/food trucks"/>
    <x v="109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x v="0"/>
    <x v="1145"/>
    <n v="1407088592"/>
    <x v="0"/>
    <x v="29"/>
    <b v="0"/>
    <s v="food/food trucks"/>
    <x v="415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x v="0"/>
    <x v="1146"/>
    <n v="1395787973"/>
    <x v="0"/>
    <x v="8"/>
    <b v="0"/>
    <s v="food/food trucks"/>
    <x v="891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x v="5"/>
    <x v="1147"/>
    <n v="1408576783"/>
    <x v="0"/>
    <x v="78"/>
    <b v="0"/>
    <s v="food/food trucks"/>
    <x v="109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x v="0"/>
    <x v="1148"/>
    <n v="1477973181"/>
    <x v="0"/>
    <x v="83"/>
    <b v="0"/>
    <s v="food/food trucks"/>
    <x v="892"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x v="0"/>
    <x v="1149"/>
    <n v="1463504566"/>
    <x v="0"/>
    <x v="84"/>
    <b v="0"/>
    <s v="food/food trucks"/>
    <x v="840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x v="0"/>
    <x v="1150"/>
    <n v="1447109675"/>
    <x v="0"/>
    <x v="79"/>
    <b v="0"/>
    <s v="food/food trucks"/>
    <x v="893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x v="0"/>
    <x v="1151"/>
    <n v="1439000863"/>
    <x v="0"/>
    <x v="78"/>
    <b v="0"/>
    <s v="food/food trucks"/>
    <x v="109"/>
    <x v="7"/>
    <s v="food trucks"/>
    <x v="1151"/>
    <x v="1151"/>
  </r>
  <r>
    <n v="1152"/>
    <s v="Peruvian King Food Truck"/>
    <s v="Peruvian food truck with an LA twist."/>
    <x v="194"/>
    <n v="911"/>
    <x v="2"/>
    <x v="0"/>
    <x v="0"/>
    <x v="1152"/>
    <n v="1429117312"/>
    <x v="0"/>
    <x v="41"/>
    <b v="0"/>
    <s v="food/food trucks"/>
    <x v="89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x v="0"/>
    <x v="1153"/>
    <n v="1432055305"/>
    <x v="0"/>
    <x v="29"/>
    <b v="0"/>
    <s v="food/food trucks"/>
    <x v="895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x v="0"/>
    <x v="1154"/>
    <n v="1438915006"/>
    <x v="0"/>
    <x v="83"/>
    <b v="0"/>
    <s v="food/food trucks"/>
    <x v="896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x v="0"/>
    <x v="1155"/>
    <n v="1405448408"/>
    <x v="0"/>
    <x v="22"/>
    <b v="0"/>
    <s v="food/food trucks"/>
    <x v="897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x v="0"/>
    <x v="1156"/>
    <n v="1422150162"/>
    <x v="0"/>
    <x v="78"/>
    <b v="0"/>
    <s v="food/food trucks"/>
    <x v="109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x v="0"/>
    <x v="1157"/>
    <n v="1412607880"/>
    <x v="0"/>
    <x v="83"/>
    <b v="0"/>
    <s v="food/food trucks"/>
    <x v="898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x v="0"/>
    <x v="1158"/>
    <n v="1415499128"/>
    <x v="0"/>
    <x v="83"/>
    <b v="0"/>
    <s v="food/food trucks"/>
    <x v="899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x v="0"/>
    <x v="1159"/>
    <n v="1433006765"/>
    <x v="0"/>
    <x v="78"/>
    <b v="0"/>
    <s v="food/food trucks"/>
    <x v="109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x v="0"/>
    <x v="1160"/>
    <n v="1424922186"/>
    <x v="0"/>
    <x v="10"/>
    <b v="0"/>
    <s v="food/food trucks"/>
    <x v="900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x v="0"/>
    <x v="1161"/>
    <n v="1430233589"/>
    <x v="0"/>
    <x v="78"/>
    <b v="0"/>
    <s v="food/food trucks"/>
    <x v="109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x v="0"/>
    <x v="1162"/>
    <n v="1408983864"/>
    <x v="0"/>
    <x v="84"/>
    <b v="0"/>
    <s v="food/food trucks"/>
    <x v="901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x v="0"/>
    <x v="1163"/>
    <n v="1405012920"/>
    <x v="0"/>
    <x v="78"/>
    <b v="0"/>
    <s v="food/food trucks"/>
    <x v="109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x v="0"/>
    <x v="1164"/>
    <n v="1463678582"/>
    <x v="0"/>
    <x v="78"/>
    <b v="0"/>
    <s v="food/food trucks"/>
    <x v="109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x v="0"/>
    <x v="1165"/>
    <n v="1401685730"/>
    <x v="0"/>
    <x v="20"/>
    <b v="0"/>
    <s v="food/food trucks"/>
    <x v="90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x v="0"/>
    <x v="1166"/>
    <n v="1432640342"/>
    <x v="0"/>
    <x v="22"/>
    <b v="0"/>
    <s v="food/food trucks"/>
    <x v="903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x v="0"/>
    <x v="1167"/>
    <n v="1407865095"/>
    <x v="0"/>
    <x v="38"/>
    <b v="0"/>
    <s v="food/food trucks"/>
    <x v="904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x v="0"/>
    <x v="1168"/>
    <n v="1471915065"/>
    <x v="0"/>
    <x v="83"/>
    <b v="0"/>
    <s v="food/food trucks"/>
    <x v="905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x v="0"/>
    <x v="1169"/>
    <n v="1422001763"/>
    <x v="0"/>
    <x v="83"/>
    <b v="0"/>
    <s v="food/food trucks"/>
    <x v="90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x v="1"/>
    <x v="1170"/>
    <n v="1430429171"/>
    <x v="0"/>
    <x v="84"/>
    <b v="0"/>
    <s v="food/food trucks"/>
    <x v="177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x v="0"/>
    <x v="1171"/>
    <n v="1414351127"/>
    <x v="0"/>
    <x v="29"/>
    <b v="0"/>
    <s v="food/food trucks"/>
    <x v="370"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x v="0"/>
    <x v="1172"/>
    <n v="1405959752"/>
    <x v="0"/>
    <x v="78"/>
    <b v="0"/>
    <s v="food/food trucks"/>
    <x v="109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x v="0"/>
    <x v="1173"/>
    <n v="1435552057"/>
    <x v="0"/>
    <x v="29"/>
    <b v="0"/>
    <s v="food/food trucks"/>
    <x v="907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x v="0"/>
    <x v="1174"/>
    <n v="1460146327"/>
    <x v="0"/>
    <x v="10"/>
    <b v="0"/>
    <s v="food/food trucks"/>
    <x v="90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x v="0"/>
    <x v="1175"/>
    <n v="1434389339"/>
    <x v="0"/>
    <x v="82"/>
    <b v="0"/>
    <s v="food/food trucks"/>
    <x v="909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x v="2"/>
    <x v="1176"/>
    <n v="1484094498"/>
    <x v="0"/>
    <x v="29"/>
    <b v="0"/>
    <s v="food/food trucks"/>
    <x v="9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x v="1"/>
    <x v="1177"/>
    <n v="1410796296"/>
    <x v="0"/>
    <x v="78"/>
    <b v="0"/>
    <s v="food/food trucks"/>
    <x v="109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x v="0"/>
    <x v="1178"/>
    <n v="1405633452"/>
    <x v="0"/>
    <x v="29"/>
    <b v="0"/>
    <s v="food/food trucks"/>
    <x v="44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x v="5"/>
    <x v="1179"/>
    <n v="1443460627"/>
    <x v="0"/>
    <x v="81"/>
    <b v="0"/>
    <s v="food/food trucks"/>
    <x v="911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x v="0"/>
    <x v="1180"/>
    <n v="1400786514"/>
    <x v="0"/>
    <x v="268"/>
    <b v="0"/>
    <s v="food/food trucks"/>
    <x v="912"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x v="0"/>
    <x v="1181"/>
    <n v="1422605321"/>
    <x v="0"/>
    <x v="83"/>
    <b v="0"/>
    <s v="food/food trucks"/>
    <x v="168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x v="0"/>
    <x v="1182"/>
    <n v="1482609088"/>
    <x v="0"/>
    <x v="80"/>
    <b v="0"/>
    <s v="food/food trucks"/>
    <x v="913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x v="0"/>
    <x v="1183"/>
    <n v="1476391223"/>
    <x v="0"/>
    <x v="83"/>
    <b v="0"/>
    <s v="food/food trucks"/>
    <x v="914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x v="1"/>
    <x v="1184"/>
    <n v="1483712611"/>
    <x v="0"/>
    <x v="269"/>
    <b v="1"/>
    <s v="photography/photobooks"/>
    <x v="91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x v="0"/>
    <x v="1185"/>
    <n v="1430945149"/>
    <x v="0"/>
    <x v="112"/>
    <b v="1"/>
    <s v="photography/photobooks"/>
    <x v="916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x v="1"/>
    <x v="1186"/>
    <n v="1430340195"/>
    <x v="0"/>
    <x v="252"/>
    <b v="1"/>
    <s v="photography/photobooks"/>
    <x v="589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x v="0"/>
    <x v="1187"/>
    <n v="1429133323"/>
    <x v="0"/>
    <x v="16"/>
    <b v="1"/>
    <s v="photography/photobooks"/>
    <x v="917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x v="5"/>
    <x v="1188"/>
    <n v="1481129340"/>
    <x v="0"/>
    <x v="268"/>
    <b v="1"/>
    <s v="photography/photobooks"/>
    <x v="91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x v="0"/>
    <x v="1189"/>
    <n v="1465428595"/>
    <x v="0"/>
    <x v="48"/>
    <b v="1"/>
    <s v="photography/photobooks"/>
    <x v="91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x v="0"/>
    <x v="1190"/>
    <n v="1406908725"/>
    <x v="0"/>
    <x v="62"/>
    <b v="1"/>
    <s v="photography/photobooks"/>
    <x v="92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x v="0"/>
    <x v="1191"/>
    <n v="1455892160"/>
    <x v="0"/>
    <x v="51"/>
    <b v="1"/>
    <s v="photography/photobooks"/>
    <x v="921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x v="1"/>
    <x v="1192"/>
    <n v="1484222978"/>
    <x v="0"/>
    <x v="41"/>
    <b v="1"/>
    <s v="photography/photobooks"/>
    <x v="92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x v="0"/>
    <x v="1193"/>
    <n v="1455043053"/>
    <x v="0"/>
    <x v="270"/>
    <b v="1"/>
    <s v="photography/photobooks"/>
    <x v="92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x v="3"/>
    <x v="1194"/>
    <n v="1425901379"/>
    <x v="0"/>
    <x v="271"/>
    <b v="1"/>
    <s v="photography/photobooks"/>
    <x v="92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x v="3"/>
    <x v="1195"/>
    <n v="1445415653"/>
    <x v="0"/>
    <x v="203"/>
    <b v="1"/>
    <s v="photography/photobooks"/>
    <x v="920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x v="1"/>
    <x v="1196"/>
    <n v="1447875539"/>
    <x v="0"/>
    <x v="272"/>
    <b v="1"/>
    <s v="photography/photobooks"/>
    <x v="9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x v="0"/>
    <x v="1197"/>
    <n v="1463155034"/>
    <x v="0"/>
    <x v="100"/>
    <b v="1"/>
    <s v="photography/photobooks"/>
    <x v="926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x v="0"/>
    <x v="1198"/>
    <n v="1448463086"/>
    <x v="0"/>
    <x v="157"/>
    <b v="1"/>
    <s v="photography/photobooks"/>
    <x v="927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x v="1"/>
    <x v="1199"/>
    <n v="1433615400"/>
    <x v="0"/>
    <x v="82"/>
    <b v="1"/>
    <s v="photography/photobooks"/>
    <x v="928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x v="0"/>
    <x v="1200"/>
    <n v="1427369256"/>
    <x v="0"/>
    <x v="273"/>
    <b v="1"/>
    <s v="photography/photobooks"/>
    <x v="92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x v="1"/>
    <x v="1201"/>
    <n v="1466001246"/>
    <x v="0"/>
    <x v="112"/>
    <b v="1"/>
    <s v="photography/photobooks"/>
    <x v="930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x v="2"/>
    <x v="1202"/>
    <n v="1432796154"/>
    <x v="0"/>
    <x v="197"/>
    <b v="1"/>
    <s v="photography/photobooks"/>
    <x v="93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x v="0"/>
    <x v="1203"/>
    <n v="1430491527"/>
    <x v="0"/>
    <x v="21"/>
    <b v="1"/>
    <s v="photography/photobooks"/>
    <x v="932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x v="0"/>
    <x v="1204"/>
    <n v="1445363833"/>
    <x v="0"/>
    <x v="7"/>
    <b v="1"/>
    <s v="photography/photobooks"/>
    <x v="933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x v="3"/>
    <x v="1205"/>
    <n v="1431605351"/>
    <x v="0"/>
    <x v="95"/>
    <b v="1"/>
    <s v="photography/photobooks"/>
    <x v="934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x v="3"/>
    <x v="1206"/>
    <n v="1486406253"/>
    <x v="0"/>
    <x v="58"/>
    <b v="1"/>
    <s v="photography/photobooks"/>
    <x v="935"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x v="3"/>
    <x v="1207"/>
    <n v="1456827573"/>
    <x v="0"/>
    <x v="261"/>
    <b v="1"/>
    <s v="photography/photobooks"/>
    <x v="936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x v="0"/>
    <x v="1208"/>
    <n v="1456246864"/>
    <x v="0"/>
    <x v="11"/>
    <b v="1"/>
    <s v="photography/photobooks"/>
    <x v="93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x v="0"/>
    <x v="1209"/>
    <n v="1485461905"/>
    <x v="0"/>
    <x v="67"/>
    <b v="1"/>
    <s v="photography/photobooks"/>
    <x v="938"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x v="9"/>
    <x v="1210"/>
    <n v="1431124572"/>
    <x v="0"/>
    <x v="273"/>
    <b v="1"/>
    <s v="photography/photobooks"/>
    <x v="939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x v="5"/>
    <x v="1211"/>
    <n v="1464209261"/>
    <x v="0"/>
    <x v="79"/>
    <b v="1"/>
    <s v="photography/photobooks"/>
    <x v="94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x v="0"/>
    <x v="1212"/>
    <n v="1447195695"/>
    <x v="0"/>
    <x v="183"/>
    <b v="1"/>
    <s v="photography/photobooks"/>
    <x v="941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x v="1"/>
    <x v="1213"/>
    <n v="1482862100"/>
    <x v="0"/>
    <x v="52"/>
    <b v="1"/>
    <s v="photography/photobooks"/>
    <x v="94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x v="0"/>
    <x v="1214"/>
    <n v="1428696605"/>
    <x v="0"/>
    <x v="20"/>
    <b v="1"/>
    <s v="photography/photobooks"/>
    <x v="943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x v="0"/>
    <x v="1215"/>
    <n v="1398895756"/>
    <x v="0"/>
    <x v="274"/>
    <b v="1"/>
    <s v="photography/photobooks"/>
    <x v="944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x v="0"/>
    <x v="1216"/>
    <n v="1441032457"/>
    <x v="0"/>
    <x v="147"/>
    <b v="1"/>
    <s v="photography/photobooks"/>
    <x v="945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x v="0"/>
    <x v="1217"/>
    <n v="1465932340"/>
    <x v="0"/>
    <x v="275"/>
    <b v="1"/>
    <s v="photography/photobooks"/>
    <x v="946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x v="0"/>
    <x v="1218"/>
    <n v="1443714800"/>
    <x v="0"/>
    <x v="30"/>
    <b v="1"/>
    <s v="photography/photobooks"/>
    <x v="947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x v="0"/>
    <x v="1219"/>
    <n v="1474369513"/>
    <x v="0"/>
    <x v="35"/>
    <b v="1"/>
    <s v="photography/photobooks"/>
    <x v="948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x v="3"/>
    <x v="1220"/>
    <n v="1437923112"/>
    <x v="0"/>
    <x v="205"/>
    <b v="1"/>
    <s v="photography/photobooks"/>
    <x v="949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x v="1"/>
    <x v="1221"/>
    <n v="1478431488"/>
    <x v="0"/>
    <x v="273"/>
    <b v="1"/>
    <s v="photography/photobooks"/>
    <x v="950"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x v="5"/>
    <x v="1222"/>
    <n v="1456852647"/>
    <x v="0"/>
    <x v="276"/>
    <b v="1"/>
    <s v="photography/photobooks"/>
    <x v="951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x v="0"/>
    <x v="1223"/>
    <n v="1476159309"/>
    <x v="0"/>
    <x v="277"/>
    <b v="1"/>
    <s v="photography/photobooks"/>
    <x v="952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x v="0"/>
    <x v="1224"/>
    <n v="1396876302"/>
    <x v="0"/>
    <x v="59"/>
    <b v="0"/>
    <s v="music/world music"/>
    <x v="953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x v="0"/>
    <x v="1225"/>
    <n v="1377294278"/>
    <x v="0"/>
    <x v="83"/>
    <b v="0"/>
    <s v="music/world music"/>
    <x v="95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x v="0"/>
    <x v="1226"/>
    <n v="1395089981"/>
    <x v="0"/>
    <x v="244"/>
    <b v="0"/>
    <s v="music/world music"/>
    <x v="95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x v="0"/>
    <x v="1227"/>
    <n v="1404770616"/>
    <x v="0"/>
    <x v="78"/>
    <b v="0"/>
    <s v="music/world music"/>
    <x v="109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x v="0"/>
    <x v="1228"/>
    <n v="1312047008"/>
    <x v="0"/>
    <x v="54"/>
    <b v="0"/>
    <s v="music/world music"/>
    <x v="956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x v="0"/>
    <x v="1229"/>
    <n v="1331982127"/>
    <x v="0"/>
    <x v="29"/>
    <b v="0"/>
    <s v="music/world music"/>
    <x v="957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x v="0"/>
    <x v="1230"/>
    <n v="1295997630"/>
    <x v="0"/>
    <x v="78"/>
    <b v="0"/>
    <s v="music/world music"/>
    <x v="109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x v="0"/>
    <x v="1231"/>
    <n v="1436394968"/>
    <x v="0"/>
    <x v="78"/>
    <b v="0"/>
    <s v="music/world music"/>
    <x v="109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x v="0"/>
    <x v="1232"/>
    <n v="1377030070"/>
    <x v="0"/>
    <x v="29"/>
    <b v="0"/>
    <s v="music/world music"/>
    <x v="417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x v="0"/>
    <x v="1233"/>
    <n v="1328049974"/>
    <x v="0"/>
    <x v="79"/>
    <b v="0"/>
    <s v="music/world music"/>
    <x v="95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x v="1"/>
    <x v="1234"/>
    <n v="1420311342"/>
    <x v="0"/>
    <x v="78"/>
    <b v="0"/>
    <s v="music/world music"/>
    <x v="109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x v="0"/>
    <x v="1235"/>
    <n v="1383621299"/>
    <x v="0"/>
    <x v="79"/>
    <b v="0"/>
    <s v="music/world music"/>
    <x v="959"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x v="0"/>
    <x v="1236"/>
    <n v="1342801164"/>
    <x v="0"/>
    <x v="78"/>
    <b v="0"/>
    <s v="music/world music"/>
    <x v="109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x v="0"/>
    <x v="1237"/>
    <n v="1344062865"/>
    <x v="0"/>
    <x v="78"/>
    <b v="0"/>
    <s v="music/world music"/>
    <x v="109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x v="0"/>
    <x v="1238"/>
    <n v="1310049536"/>
    <x v="0"/>
    <x v="83"/>
    <b v="0"/>
    <s v="music/world music"/>
    <x v="960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x v="0"/>
    <x v="1239"/>
    <n v="1323212767"/>
    <x v="0"/>
    <x v="78"/>
    <b v="0"/>
    <s v="music/world music"/>
    <x v="109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x v="0"/>
    <x v="1240"/>
    <n v="1368579457"/>
    <x v="0"/>
    <x v="22"/>
    <b v="0"/>
    <s v="music/world music"/>
    <x v="961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x v="0"/>
    <x v="1241"/>
    <n v="1413057980"/>
    <x v="0"/>
    <x v="69"/>
    <b v="0"/>
    <s v="music/world music"/>
    <x v="9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x v="0"/>
    <x v="1242"/>
    <n v="1314417502"/>
    <x v="0"/>
    <x v="29"/>
    <b v="0"/>
    <s v="music/world music"/>
    <x v="963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x v="0"/>
    <x v="1243"/>
    <n v="1304888771"/>
    <x v="0"/>
    <x v="44"/>
    <b v="0"/>
    <s v="music/world music"/>
    <x v="96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x v="0"/>
    <x v="1244"/>
    <n v="1363981723"/>
    <x v="1"/>
    <x v="43"/>
    <b v="1"/>
    <s v="music/rock"/>
    <x v="96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x v="0"/>
    <x v="1245"/>
    <n v="1400163834"/>
    <x v="1"/>
    <x v="57"/>
    <b v="1"/>
    <s v="music/rock"/>
    <x v="96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x v="0"/>
    <x v="1246"/>
    <n v="1319245349"/>
    <x v="1"/>
    <x v="162"/>
    <b v="1"/>
    <s v="music/rock"/>
    <x v="967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x v="0"/>
    <x v="1247"/>
    <n v="1365231655"/>
    <x v="1"/>
    <x v="133"/>
    <b v="1"/>
    <s v="music/rock"/>
    <x v="968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x v="0"/>
    <x v="1248"/>
    <n v="1399563953"/>
    <x v="1"/>
    <x v="211"/>
    <b v="1"/>
    <s v="music/rock"/>
    <x v="96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x v="0"/>
    <x v="1249"/>
    <n v="1339091211"/>
    <x v="1"/>
    <x v="75"/>
    <b v="1"/>
    <s v="music/rock"/>
    <x v="97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x v="0"/>
    <x v="1250"/>
    <n v="1406129131"/>
    <x v="1"/>
    <x v="278"/>
    <b v="1"/>
    <s v="music/rock"/>
    <x v="971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x v="0"/>
    <x v="1251"/>
    <n v="1311795167"/>
    <x v="1"/>
    <x v="142"/>
    <b v="1"/>
    <s v="music/rock"/>
    <x v="97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x v="0"/>
    <x v="1252"/>
    <n v="1380238969"/>
    <x v="1"/>
    <x v="261"/>
    <b v="1"/>
    <s v="music/rock"/>
    <x v="97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x v="0"/>
    <x v="1253"/>
    <n v="1407178107"/>
    <x v="1"/>
    <x v="279"/>
    <b v="1"/>
    <s v="music/rock"/>
    <x v="974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x v="0"/>
    <x v="1254"/>
    <n v="1288968886"/>
    <x v="1"/>
    <x v="261"/>
    <b v="1"/>
    <s v="music/rock"/>
    <x v="975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x v="0"/>
    <x v="1255"/>
    <n v="1383337052"/>
    <x v="1"/>
    <x v="280"/>
    <b v="1"/>
    <s v="music/rock"/>
    <x v="97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x v="0"/>
    <x v="1256"/>
    <n v="1326492231"/>
    <x v="1"/>
    <x v="281"/>
    <b v="1"/>
    <s v="music/rock"/>
    <x v="977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x v="0"/>
    <x v="1257"/>
    <n v="1297562590"/>
    <x v="1"/>
    <x v="282"/>
    <b v="1"/>
    <s v="music/rock"/>
    <x v="978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x v="0"/>
    <x v="1258"/>
    <n v="1375368012"/>
    <x v="1"/>
    <x v="283"/>
    <b v="1"/>
    <s v="music/rock"/>
    <x v="979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x v="0"/>
    <x v="1259"/>
    <n v="1399504664"/>
    <x v="1"/>
    <x v="93"/>
    <b v="1"/>
    <s v="music/rock"/>
    <x v="98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x v="0"/>
    <x v="1260"/>
    <n v="1390853620"/>
    <x v="1"/>
    <x v="142"/>
    <b v="1"/>
    <s v="music/rock"/>
    <x v="981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x v="0"/>
    <x v="1261"/>
    <n v="1388391227"/>
    <x v="1"/>
    <x v="47"/>
    <b v="1"/>
    <s v="music/rock"/>
    <x v="98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x v="5"/>
    <x v="1262"/>
    <n v="1389982692"/>
    <x v="1"/>
    <x v="217"/>
    <b v="1"/>
    <s v="music/rock"/>
    <x v="983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x v="0"/>
    <x v="1263"/>
    <n v="1393034470"/>
    <x v="1"/>
    <x v="14"/>
    <b v="1"/>
    <s v="music/rock"/>
    <x v="98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x v="0"/>
    <x v="1264"/>
    <n v="1380556483"/>
    <x v="1"/>
    <x v="69"/>
    <b v="1"/>
    <s v="music/rock"/>
    <x v="98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x v="0"/>
    <x v="1265"/>
    <n v="1287071015"/>
    <x v="1"/>
    <x v="36"/>
    <b v="1"/>
    <s v="music/rock"/>
    <x v="986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x v="0"/>
    <x v="1266"/>
    <n v="1386882145"/>
    <x v="1"/>
    <x v="133"/>
    <b v="1"/>
    <s v="music/rock"/>
    <x v="987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x v="0"/>
    <x v="1267"/>
    <n v="1372082558"/>
    <x v="1"/>
    <x v="180"/>
    <b v="1"/>
    <s v="music/rock"/>
    <x v="972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x v="0"/>
    <x v="1268"/>
    <n v="1377116247"/>
    <x v="1"/>
    <x v="0"/>
    <b v="1"/>
    <s v="music/rock"/>
    <x v="988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x v="0"/>
    <x v="1269"/>
    <n v="1458157512"/>
    <x v="1"/>
    <x v="190"/>
    <b v="1"/>
    <s v="music/rock"/>
    <x v="989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x v="0"/>
    <x v="1270"/>
    <n v="1327523642"/>
    <x v="1"/>
    <x v="39"/>
    <b v="1"/>
    <s v="music/rock"/>
    <x v="990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x v="0"/>
    <x v="1271"/>
    <n v="1381767859"/>
    <x v="1"/>
    <x v="162"/>
    <b v="1"/>
    <s v="music/rock"/>
    <x v="97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x v="0"/>
    <x v="1272"/>
    <n v="1270576379"/>
    <x v="1"/>
    <x v="33"/>
    <b v="1"/>
    <s v="music/rock"/>
    <x v="93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x v="5"/>
    <x v="1273"/>
    <n v="1406914291"/>
    <x v="1"/>
    <x v="241"/>
    <b v="1"/>
    <s v="music/rock"/>
    <x v="99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x v="0"/>
    <x v="1274"/>
    <n v="1343320425"/>
    <x v="1"/>
    <x v="284"/>
    <b v="1"/>
    <s v="music/rock"/>
    <x v="992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x v="0"/>
    <x v="1275"/>
    <n v="1372884587"/>
    <x v="1"/>
    <x v="285"/>
    <b v="1"/>
    <s v="music/rock"/>
    <x v="993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x v="0"/>
    <x v="1276"/>
    <n v="1247504047"/>
    <x v="1"/>
    <x v="32"/>
    <b v="1"/>
    <s v="music/rock"/>
    <x v="99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x v="0"/>
    <x v="1277"/>
    <n v="1343741347"/>
    <x v="1"/>
    <x v="286"/>
    <b v="1"/>
    <s v="music/rock"/>
    <x v="995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x v="0"/>
    <x v="1278"/>
    <n v="1401196766"/>
    <x v="1"/>
    <x v="245"/>
    <b v="1"/>
    <s v="music/rock"/>
    <x v="996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x v="0"/>
    <x v="1279"/>
    <n v="1392171770"/>
    <x v="1"/>
    <x v="143"/>
    <b v="1"/>
    <s v="music/rock"/>
    <x v="997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x v="0"/>
    <x v="1280"/>
    <n v="1291227054"/>
    <x v="1"/>
    <x v="208"/>
    <b v="1"/>
    <s v="music/rock"/>
    <x v="9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x v="0"/>
    <x v="1281"/>
    <n v="1373305836"/>
    <x v="1"/>
    <x v="142"/>
    <b v="1"/>
    <s v="music/rock"/>
    <x v="592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x v="0"/>
    <x v="1282"/>
    <n v="1383909855"/>
    <x v="1"/>
    <x v="220"/>
    <b v="1"/>
    <s v="music/rock"/>
    <x v="999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x v="0"/>
    <x v="1283"/>
    <n v="1360948389"/>
    <x v="1"/>
    <x v="19"/>
    <b v="1"/>
    <s v="music/rock"/>
    <x v="1000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x v="0"/>
    <x v="1284"/>
    <n v="1481175482"/>
    <x v="0"/>
    <x v="162"/>
    <b v="1"/>
    <s v="theater/plays"/>
    <x v="50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x v="1"/>
    <x v="1285"/>
    <n v="1433512775"/>
    <x v="0"/>
    <x v="287"/>
    <b v="1"/>
    <s v="theater/plays"/>
    <x v="1001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x v="1"/>
    <x v="1286"/>
    <n v="1423041227"/>
    <x v="0"/>
    <x v="9"/>
    <b v="1"/>
    <s v="theater/plays"/>
    <x v="1002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x v="1"/>
    <x v="1287"/>
    <n v="1428936856"/>
    <x v="0"/>
    <x v="20"/>
    <b v="1"/>
    <s v="theater/plays"/>
    <x v="1003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x v="0"/>
    <x v="1288"/>
    <n v="1468122163"/>
    <x v="0"/>
    <x v="42"/>
    <b v="1"/>
    <s v="theater/plays"/>
    <x v="1004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x v="0"/>
    <x v="1289"/>
    <n v="1480907645"/>
    <x v="0"/>
    <x v="47"/>
    <b v="1"/>
    <s v="theater/plays"/>
    <x v="1005"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x v="0"/>
    <x v="1290"/>
    <n v="1427121931"/>
    <x v="0"/>
    <x v="48"/>
    <b v="1"/>
    <s v="theater/plays"/>
    <x v="1006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x v="0"/>
    <x v="1291"/>
    <n v="1425224391"/>
    <x v="0"/>
    <x v="288"/>
    <b v="1"/>
    <s v="theater/plays"/>
    <x v="945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x v="1"/>
    <x v="1292"/>
    <n v="1441822828"/>
    <x v="0"/>
    <x v="47"/>
    <b v="1"/>
    <s v="theater/plays"/>
    <x v="1007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x v="0"/>
    <x v="1293"/>
    <n v="1444927771"/>
    <x v="0"/>
    <x v="148"/>
    <b v="1"/>
    <s v="theater/plays"/>
    <x v="1008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x v="1"/>
    <x v="1294"/>
    <n v="1443696797"/>
    <x v="0"/>
    <x v="19"/>
    <b v="1"/>
    <s v="theater/plays"/>
    <x v="1009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x v="1"/>
    <x v="1295"/>
    <n v="1435585497"/>
    <x v="0"/>
    <x v="31"/>
    <b v="1"/>
    <s v="theater/plays"/>
    <x v="101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x v="1"/>
    <x v="1296"/>
    <n v="1456189973"/>
    <x v="0"/>
    <x v="23"/>
    <b v="1"/>
    <s v="theater/plays"/>
    <x v="1011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x v="0"/>
    <x v="1297"/>
    <n v="1459533358"/>
    <x v="0"/>
    <x v="146"/>
    <b v="1"/>
    <s v="theater/plays"/>
    <x v="1012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x v="1"/>
    <x v="1298"/>
    <n v="1459268432"/>
    <x v="0"/>
    <x v="51"/>
    <b v="1"/>
    <s v="theater/plays"/>
    <x v="1013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x v="0"/>
    <x v="1299"/>
    <n v="1434310359"/>
    <x v="0"/>
    <x v="58"/>
    <b v="1"/>
    <s v="theater/plays"/>
    <x v="1014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x v="0"/>
    <x v="1300"/>
    <n v="1461427938"/>
    <x v="0"/>
    <x v="54"/>
    <b v="1"/>
    <s v="theater/plays"/>
    <x v="920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x v="0"/>
    <x v="1301"/>
    <n v="1436551178"/>
    <x v="0"/>
    <x v="60"/>
    <b v="1"/>
    <s v="theater/plays"/>
    <x v="1015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x v="0"/>
    <x v="1302"/>
    <n v="1477963411"/>
    <x v="0"/>
    <x v="133"/>
    <b v="1"/>
    <s v="theater/plays"/>
    <x v="31"/>
    <x v="1"/>
    <s v="plays"/>
    <x v="1302"/>
    <x v="1302"/>
  </r>
  <r>
    <n v="1303"/>
    <s v="Forward Arena Theatre Company: Summer Season"/>
    <s v="Groundbreaking queer theatre."/>
    <x v="8"/>
    <n v="4559.13"/>
    <x v="0"/>
    <x v="1"/>
    <x v="1"/>
    <x v="1303"/>
    <n v="1468578920"/>
    <x v="0"/>
    <x v="52"/>
    <b v="1"/>
    <s v="theater/plays"/>
    <x v="1016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x v="1"/>
    <x v="1304"/>
    <n v="1484196005"/>
    <x v="0"/>
    <x v="201"/>
    <b v="0"/>
    <s v="technology/wearables"/>
    <x v="1017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x v="0"/>
    <x v="1305"/>
    <n v="1466611108"/>
    <x v="0"/>
    <x v="48"/>
    <b v="0"/>
    <s v="technology/wearables"/>
    <x v="1018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x v="0"/>
    <x v="1306"/>
    <n v="1415098734"/>
    <x v="0"/>
    <x v="289"/>
    <b v="0"/>
    <s v="technology/wearables"/>
    <x v="1019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x v="0"/>
    <x v="1307"/>
    <n v="1453118679"/>
    <x v="0"/>
    <x v="43"/>
    <b v="0"/>
    <s v="technology/wearables"/>
    <x v="1020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x v="0"/>
    <x v="1308"/>
    <n v="1472481812"/>
    <x v="0"/>
    <x v="44"/>
    <b v="0"/>
    <s v="technology/wearables"/>
    <x v="1021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x v="0"/>
    <x v="1309"/>
    <n v="1441919468"/>
    <x v="0"/>
    <x v="2"/>
    <b v="0"/>
    <s v="technology/wearables"/>
    <x v="1022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x v="0"/>
    <x v="1310"/>
    <n v="1467734450"/>
    <x v="0"/>
    <x v="54"/>
    <b v="0"/>
    <s v="technology/wearables"/>
    <x v="1023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x v="0"/>
    <x v="1311"/>
    <n v="1477509319"/>
    <x v="0"/>
    <x v="61"/>
    <b v="0"/>
    <s v="technology/wearables"/>
    <x v="1024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x v="0"/>
    <x v="1312"/>
    <n v="1426783922"/>
    <x v="0"/>
    <x v="29"/>
    <b v="0"/>
    <s v="technology/wearables"/>
    <x v="1025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x v="0"/>
    <x v="1313"/>
    <n v="1454432514"/>
    <x v="0"/>
    <x v="259"/>
    <b v="0"/>
    <s v="technology/wearables"/>
    <x v="102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x v="0"/>
    <x v="1314"/>
    <n v="1471881860"/>
    <x v="0"/>
    <x v="202"/>
    <b v="0"/>
    <s v="technology/wearables"/>
    <x v="102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x v="0"/>
    <x v="1315"/>
    <n v="1443700648"/>
    <x v="0"/>
    <x v="290"/>
    <b v="0"/>
    <s v="technology/wearables"/>
    <x v="1028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x v="0"/>
    <x v="1316"/>
    <n v="1453676709"/>
    <x v="0"/>
    <x v="29"/>
    <b v="0"/>
    <s v="technology/wearables"/>
    <x v="1029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x v="7"/>
    <x v="1317"/>
    <n v="1464586746"/>
    <x v="0"/>
    <x v="10"/>
    <b v="0"/>
    <s v="technology/wearables"/>
    <x v="1030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x v="0"/>
    <x v="1318"/>
    <n v="1418346172"/>
    <x v="0"/>
    <x v="125"/>
    <b v="0"/>
    <s v="technology/wearables"/>
    <x v="103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x v="1"/>
    <x v="1319"/>
    <n v="1403810965"/>
    <x v="0"/>
    <x v="82"/>
    <b v="0"/>
    <s v="technology/wearables"/>
    <x v="1032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x v="3"/>
    <x v="1320"/>
    <n v="1480610046"/>
    <x v="0"/>
    <x v="83"/>
    <b v="0"/>
    <s v="technology/wearables"/>
    <x v="103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x v="9"/>
    <x v="1321"/>
    <n v="1479923937"/>
    <x v="0"/>
    <x v="63"/>
    <b v="0"/>
    <s v="technology/wearables"/>
    <x v="1034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x v="1"/>
    <x v="1322"/>
    <n v="1429631125"/>
    <x v="0"/>
    <x v="80"/>
    <b v="0"/>
    <s v="technology/wearables"/>
    <x v="103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x v="0"/>
    <x v="1323"/>
    <n v="1458665146"/>
    <x v="0"/>
    <x v="34"/>
    <b v="0"/>
    <s v="technology/wearables"/>
    <x v="1036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x v="0"/>
    <x v="1324"/>
    <n v="1473779552"/>
    <x v="0"/>
    <x v="240"/>
    <b v="0"/>
    <s v="technology/wearables"/>
    <x v="103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x v="0"/>
    <x v="1325"/>
    <n v="1480471435"/>
    <x v="0"/>
    <x v="22"/>
    <b v="0"/>
    <s v="technology/wearables"/>
    <x v="103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x v="0"/>
    <x v="1326"/>
    <n v="1417460428"/>
    <x v="0"/>
    <x v="202"/>
    <b v="0"/>
    <s v="technology/wearables"/>
    <x v="103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x v="0"/>
    <x v="1327"/>
    <n v="1430324235"/>
    <x v="0"/>
    <x v="14"/>
    <b v="0"/>
    <s v="technology/wearables"/>
    <x v="104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x v="0"/>
    <x v="1328"/>
    <n v="1472570734"/>
    <x v="0"/>
    <x v="41"/>
    <b v="0"/>
    <s v="technology/wearables"/>
    <x v="1041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x v="0"/>
    <x v="1329"/>
    <n v="1414041545"/>
    <x v="0"/>
    <x v="82"/>
    <b v="0"/>
    <s v="technology/wearables"/>
    <x v="1042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x v="0"/>
    <x v="1330"/>
    <n v="1464763109"/>
    <x v="0"/>
    <x v="133"/>
    <b v="0"/>
    <s v="technology/wearables"/>
    <x v="104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x v="0"/>
    <x v="1331"/>
    <n v="1468843554"/>
    <x v="0"/>
    <x v="69"/>
    <b v="0"/>
    <s v="technology/wearables"/>
    <x v="104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x v="11"/>
    <x v="1332"/>
    <n v="1482888408"/>
    <x v="0"/>
    <x v="78"/>
    <b v="0"/>
    <s v="technology/wearables"/>
    <x v="109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x v="2"/>
    <x v="1333"/>
    <n v="1402886025"/>
    <x v="0"/>
    <x v="78"/>
    <b v="0"/>
    <s v="technology/wearables"/>
    <x v="109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x v="0"/>
    <x v="1334"/>
    <n v="1455129287"/>
    <x v="0"/>
    <x v="222"/>
    <b v="0"/>
    <s v="technology/wearables"/>
    <x v="10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x v="0"/>
    <x v="1335"/>
    <n v="1446762502"/>
    <x v="0"/>
    <x v="38"/>
    <b v="0"/>
    <s v="technology/wearables"/>
    <x v="104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x v="0"/>
    <x v="1336"/>
    <n v="1415825028"/>
    <x v="0"/>
    <x v="291"/>
    <b v="0"/>
    <s v="technology/wearables"/>
    <x v="104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x v="0"/>
    <x v="1337"/>
    <n v="1485957079"/>
    <x v="0"/>
    <x v="205"/>
    <b v="0"/>
    <s v="technology/wearables"/>
    <x v="104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x v="0"/>
    <x v="1338"/>
    <n v="1435951033"/>
    <x v="0"/>
    <x v="41"/>
    <b v="0"/>
    <s v="technology/wearables"/>
    <x v="1049"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x v="0"/>
    <x v="1339"/>
    <n v="1414164715"/>
    <x v="0"/>
    <x v="77"/>
    <b v="0"/>
    <s v="technology/wearables"/>
    <x v="1050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x v="0"/>
    <x v="1340"/>
    <n v="1405520253"/>
    <x v="0"/>
    <x v="78"/>
    <b v="0"/>
    <s v="technology/wearables"/>
    <x v="109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x v="1"/>
    <x v="1341"/>
    <n v="1472569117"/>
    <x v="0"/>
    <x v="67"/>
    <b v="0"/>
    <s v="technology/wearables"/>
    <x v="105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x v="0"/>
    <x v="1342"/>
    <n v="1434569739"/>
    <x v="0"/>
    <x v="29"/>
    <b v="0"/>
    <s v="technology/wearables"/>
    <x v="418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x v="0"/>
    <x v="1343"/>
    <n v="1466512683"/>
    <x v="0"/>
    <x v="292"/>
    <b v="0"/>
    <s v="technology/wearables"/>
    <x v="105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x v="5"/>
    <x v="1344"/>
    <n v="1464807439"/>
    <x v="0"/>
    <x v="237"/>
    <b v="1"/>
    <s v="publishing/nonfiction"/>
    <x v="105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x v="0"/>
    <x v="1345"/>
    <n v="1402342359"/>
    <x v="0"/>
    <x v="63"/>
    <b v="1"/>
    <s v="publishing/nonfiction"/>
    <x v="10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x v="0"/>
    <x v="1346"/>
    <n v="1369705751"/>
    <x v="0"/>
    <x v="184"/>
    <b v="1"/>
    <s v="publishing/nonfiction"/>
    <x v="105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x v="0"/>
    <x v="1347"/>
    <n v="1423149525"/>
    <x v="0"/>
    <x v="162"/>
    <b v="1"/>
    <s v="publishing/nonfiction"/>
    <x v="105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x v="0"/>
    <x v="1348"/>
    <n v="1416485333"/>
    <x v="0"/>
    <x v="55"/>
    <b v="1"/>
    <s v="publishing/nonfiction"/>
    <x v="1057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x v="5"/>
    <x v="1349"/>
    <n v="1447055935"/>
    <x v="0"/>
    <x v="293"/>
    <b v="1"/>
    <s v="publishing/nonfiction"/>
    <x v="1058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x v="0"/>
    <x v="1350"/>
    <n v="1448497134"/>
    <x v="0"/>
    <x v="76"/>
    <b v="1"/>
    <s v="publishing/nonfiction"/>
    <x v="1059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x v="0"/>
    <x v="1351"/>
    <n v="1452707144"/>
    <x v="0"/>
    <x v="148"/>
    <b v="1"/>
    <s v="publishing/nonfiction"/>
    <x v="106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x v="0"/>
    <x v="1352"/>
    <n v="1436968366"/>
    <x v="0"/>
    <x v="294"/>
    <b v="1"/>
    <s v="publishing/nonfiction"/>
    <x v="106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x v="0"/>
    <x v="1353"/>
    <n v="1359946188"/>
    <x v="0"/>
    <x v="288"/>
    <b v="1"/>
    <s v="publishing/nonfiction"/>
    <x v="106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x v="1"/>
    <x v="1354"/>
    <n v="1463080979"/>
    <x v="0"/>
    <x v="31"/>
    <b v="1"/>
    <s v="publishing/nonfiction"/>
    <x v="106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x v="1"/>
    <x v="1355"/>
    <n v="1351663605"/>
    <x v="0"/>
    <x v="212"/>
    <b v="1"/>
    <s v="publishing/nonfiction"/>
    <x v="106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x v="0"/>
    <x v="1356"/>
    <n v="1370393760"/>
    <x v="0"/>
    <x v="45"/>
    <b v="1"/>
    <s v="publishing/nonfiction"/>
    <x v="1065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x v="0"/>
    <x v="1357"/>
    <n v="1359587137"/>
    <x v="0"/>
    <x v="71"/>
    <b v="1"/>
    <s v="publishing/nonfiction"/>
    <x v="1066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x v="0"/>
    <x v="1358"/>
    <n v="1306417323"/>
    <x v="0"/>
    <x v="72"/>
    <b v="1"/>
    <s v="publishing/nonfiction"/>
    <x v="106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x v="0"/>
    <x v="1359"/>
    <n v="1304623990"/>
    <x v="0"/>
    <x v="10"/>
    <b v="1"/>
    <s v="publishing/nonfiction"/>
    <x v="1068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x v="0"/>
    <x v="1360"/>
    <n v="1341524220"/>
    <x v="0"/>
    <x v="75"/>
    <b v="1"/>
    <s v="publishing/nonfiction"/>
    <x v="106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x v="1"/>
    <x v="1361"/>
    <n v="1400778772"/>
    <x v="0"/>
    <x v="295"/>
    <b v="1"/>
    <s v="publishing/nonfiction"/>
    <x v="1070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x v="0"/>
    <x v="1362"/>
    <n v="1373408731"/>
    <x v="0"/>
    <x v="20"/>
    <b v="1"/>
    <s v="publishing/nonfiction"/>
    <x v="107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x v="0"/>
    <x v="1363"/>
    <n v="1453925727"/>
    <x v="0"/>
    <x v="81"/>
    <b v="1"/>
    <s v="publishing/nonfiction"/>
    <x v="31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x v="7"/>
    <x v="1364"/>
    <n v="1415464906"/>
    <x v="0"/>
    <x v="296"/>
    <b v="1"/>
    <s v="music/rock"/>
    <x v="107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x v="0"/>
    <x v="1365"/>
    <n v="1423935352"/>
    <x v="0"/>
    <x v="297"/>
    <b v="1"/>
    <s v="music/rock"/>
    <x v="1073"/>
    <x v="4"/>
    <s v="rock"/>
    <x v="1365"/>
    <x v="1365"/>
  </r>
  <r>
    <n v="1366"/>
    <s v="Kick It! A Tribute to the A.K.s"/>
    <s v="A musical memorial for Alexi Petersen."/>
    <x v="51"/>
    <n v="9486.69"/>
    <x v="0"/>
    <x v="0"/>
    <x v="0"/>
    <x v="1366"/>
    <n v="1413158063"/>
    <x v="0"/>
    <x v="206"/>
    <b v="1"/>
    <s v="music/rock"/>
    <x v="107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x v="0"/>
    <x v="1367"/>
    <n v="1444867450"/>
    <x v="0"/>
    <x v="240"/>
    <b v="1"/>
    <s v="music/rock"/>
    <x v="107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x v="0"/>
    <x v="1368"/>
    <n v="1432269294"/>
    <x v="0"/>
    <x v="45"/>
    <b v="1"/>
    <s v="music/rock"/>
    <x v="107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x v="0"/>
    <x v="1369"/>
    <n v="1394633746"/>
    <x v="0"/>
    <x v="298"/>
    <b v="1"/>
    <s v="music/rock"/>
    <x v="1077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x v="0"/>
    <x v="1370"/>
    <n v="1380585890"/>
    <x v="0"/>
    <x v="9"/>
    <b v="1"/>
    <s v="music/rock"/>
    <x v="10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x v="0"/>
    <x v="1371"/>
    <n v="1428430342"/>
    <x v="0"/>
    <x v="16"/>
    <b v="1"/>
    <s v="music/rock"/>
    <x v="1079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x v="0"/>
    <x v="1372"/>
    <n v="1339523132"/>
    <x v="0"/>
    <x v="38"/>
    <b v="1"/>
    <s v="music/rock"/>
    <x v="1014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x v="0"/>
    <x v="1373"/>
    <n v="1480546233"/>
    <x v="0"/>
    <x v="47"/>
    <b v="1"/>
    <s v="music/rock"/>
    <x v="1080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x v="0"/>
    <x v="1374"/>
    <n v="1456285988"/>
    <x v="0"/>
    <x v="36"/>
    <b v="1"/>
    <s v="music/rock"/>
    <x v="1081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x v="3"/>
    <x v="1375"/>
    <n v="1481852119"/>
    <x v="0"/>
    <x v="280"/>
    <b v="1"/>
    <s v="music/rock"/>
    <x v="1082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x v="1"/>
    <x v="1376"/>
    <n v="1478189006"/>
    <x v="0"/>
    <x v="129"/>
    <b v="1"/>
    <s v="music/rock"/>
    <x v="1083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x v="0"/>
    <x v="1377"/>
    <n v="1484198170"/>
    <x v="0"/>
    <x v="162"/>
    <b v="1"/>
    <s v="music/rock"/>
    <x v="1084"/>
    <x v="4"/>
    <s v="rock"/>
    <x v="1377"/>
    <x v="1377"/>
  </r>
  <r>
    <n v="1378"/>
    <s v="SIX BY SEVEN"/>
    <s v="A psychedelic post rock masterpiece!"/>
    <x v="13"/>
    <n v="4067"/>
    <x v="0"/>
    <x v="1"/>
    <x v="1"/>
    <x v="1378"/>
    <n v="1468779210"/>
    <x v="0"/>
    <x v="182"/>
    <b v="1"/>
    <s v="music/rock"/>
    <x v="1085"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x v="0"/>
    <x v="1379"/>
    <n v="1430912876"/>
    <x v="0"/>
    <x v="299"/>
    <b v="1"/>
    <s v="music/rock"/>
    <x v="1086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x v="0"/>
    <x v="1380"/>
    <n v="1431886706"/>
    <x v="0"/>
    <x v="81"/>
    <b v="1"/>
    <s v="music/rock"/>
    <x v="1087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x v="0"/>
    <x v="1381"/>
    <n v="1480396125"/>
    <x v="0"/>
    <x v="196"/>
    <b v="1"/>
    <s v="music/rock"/>
    <x v="108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x v="0"/>
    <x v="1382"/>
    <n v="1365275536"/>
    <x v="0"/>
    <x v="265"/>
    <b v="1"/>
    <s v="music/rock"/>
    <x v="1089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x v="5"/>
    <x v="1383"/>
    <n v="1480729678"/>
    <x v="0"/>
    <x v="251"/>
    <b v="1"/>
    <s v="music/rock"/>
    <x v="109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x v="0"/>
    <x v="1384"/>
    <n v="1433525922"/>
    <x v="0"/>
    <x v="287"/>
    <b v="1"/>
    <s v="music/rock"/>
    <x v="1091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x v="3"/>
    <x v="1385"/>
    <n v="1457109121"/>
    <x v="0"/>
    <x v="179"/>
    <b v="1"/>
    <s v="music/rock"/>
    <x v="1092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x v="0"/>
    <x v="1386"/>
    <n v="1435591889"/>
    <x v="0"/>
    <x v="25"/>
    <b v="1"/>
    <s v="music/rock"/>
    <x v="109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x v="0"/>
    <x v="1387"/>
    <n v="1430604395"/>
    <x v="0"/>
    <x v="76"/>
    <b v="1"/>
    <s v="music/rock"/>
    <x v="1094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x v="0"/>
    <x v="1388"/>
    <n v="1474469117"/>
    <x v="0"/>
    <x v="300"/>
    <b v="1"/>
    <s v="music/rock"/>
    <x v="1095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x v="1"/>
    <x v="1389"/>
    <n v="1468495957"/>
    <x v="0"/>
    <x v="69"/>
    <b v="1"/>
    <s v="music/rock"/>
    <x v="663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x v="0"/>
    <x v="1390"/>
    <n v="1427224606"/>
    <x v="0"/>
    <x v="10"/>
    <b v="1"/>
    <s v="music/rock"/>
    <x v="1096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x v="0"/>
    <x v="1391"/>
    <n v="1436369818"/>
    <x v="0"/>
    <x v="62"/>
    <b v="1"/>
    <s v="music/rock"/>
    <x v="109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x v="0"/>
    <x v="1392"/>
    <n v="1454298186"/>
    <x v="0"/>
    <x v="201"/>
    <b v="1"/>
    <s v="music/rock"/>
    <x v="1098"/>
    <x v="4"/>
    <s v="rock"/>
    <x v="1392"/>
    <x v="1392"/>
  </r>
  <r>
    <n v="1393"/>
    <s v="WolfHunt | Social Commentary Rock Project"/>
    <s v="Rock n' Roll tales of our times"/>
    <x v="3"/>
    <n v="10235"/>
    <x v="0"/>
    <x v="0"/>
    <x v="0"/>
    <x v="1393"/>
    <n v="1467476523"/>
    <x v="0"/>
    <x v="47"/>
    <b v="1"/>
    <s v="music/rock"/>
    <x v="10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x v="0"/>
    <x v="1394"/>
    <n v="1484623726"/>
    <x v="0"/>
    <x v="57"/>
    <b v="1"/>
    <s v="music/rock"/>
    <x v="1100"/>
    <x v="4"/>
    <s v="rock"/>
    <x v="1394"/>
    <x v="1394"/>
  </r>
  <r>
    <n v="1395"/>
    <s v="Quiet Oaks Full Length Album"/>
    <s v="Help Quiet Oaks record their debut album!!!"/>
    <x v="8"/>
    <n v="3916"/>
    <x v="0"/>
    <x v="0"/>
    <x v="0"/>
    <x v="1395"/>
    <n v="1481838481"/>
    <x v="0"/>
    <x v="141"/>
    <b v="1"/>
    <s v="music/rock"/>
    <x v="110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x v="0"/>
    <x v="1396"/>
    <n v="1421279882"/>
    <x v="0"/>
    <x v="196"/>
    <b v="1"/>
    <s v="music/rock"/>
    <x v="1102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x v="0"/>
    <x v="1397"/>
    <n v="1475013710"/>
    <x v="0"/>
    <x v="150"/>
    <b v="1"/>
    <s v="music/rock"/>
    <x v="1103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x v="0"/>
    <x v="1398"/>
    <n v="1465160334"/>
    <x v="0"/>
    <x v="71"/>
    <b v="1"/>
    <s v="music/rock"/>
    <x v="110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x v="0"/>
    <x v="1399"/>
    <n v="1410048373"/>
    <x v="0"/>
    <x v="192"/>
    <b v="1"/>
    <s v="music/rock"/>
    <x v="1105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x v="1"/>
    <x v="1400"/>
    <n v="1462695073"/>
    <x v="0"/>
    <x v="69"/>
    <b v="1"/>
    <s v="music/rock"/>
    <x v="1106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x v="0"/>
    <x v="1401"/>
    <n v="1367798074"/>
    <x v="0"/>
    <x v="301"/>
    <b v="1"/>
    <s v="music/rock"/>
    <x v="1107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x v="1"/>
    <x v="1402"/>
    <n v="1425259011"/>
    <x v="0"/>
    <x v="116"/>
    <b v="1"/>
    <s v="music/rock"/>
    <x v="1108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x v="0"/>
    <x v="1403"/>
    <n v="1372210235"/>
    <x v="0"/>
    <x v="36"/>
    <b v="1"/>
    <s v="music/rock"/>
    <x v="1109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x v="1"/>
    <x v="1404"/>
    <n v="1422447285"/>
    <x v="1"/>
    <x v="81"/>
    <b v="0"/>
    <s v="publishing/translations"/>
    <x v="1110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x v="0"/>
    <x v="1405"/>
    <n v="1414599601"/>
    <x v="1"/>
    <x v="57"/>
    <b v="0"/>
    <s v="publishing/translations"/>
    <x v="714"/>
    <x v="3"/>
    <s v="translations"/>
    <x v="1405"/>
    <x v="1405"/>
  </r>
  <r>
    <n v="1406"/>
    <s v="Man Down! Translation project"/>
    <s v="The White coat and the battle dress uniform"/>
    <x v="14"/>
    <n v="15"/>
    <x v="2"/>
    <x v="13"/>
    <x v="3"/>
    <x v="1406"/>
    <n v="1445336607"/>
    <x v="0"/>
    <x v="83"/>
    <b v="0"/>
    <s v="publishing/translations"/>
    <x v="41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x v="0"/>
    <x v="1407"/>
    <n v="1405687978"/>
    <x v="0"/>
    <x v="84"/>
    <b v="0"/>
    <s v="publishing/translations"/>
    <x v="724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x v="1"/>
    <x v="1408"/>
    <n v="1444856156"/>
    <x v="0"/>
    <x v="79"/>
    <b v="0"/>
    <s v="publishing/translations"/>
    <x v="705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x v="0"/>
    <x v="1409"/>
    <n v="1414897935"/>
    <x v="0"/>
    <x v="78"/>
    <b v="0"/>
    <s v="publishing/translations"/>
    <x v="109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x v="3"/>
    <x v="1410"/>
    <n v="1461051520"/>
    <x v="0"/>
    <x v="29"/>
    <b v="0"/>
    <s v="publishing/translations"/>
    <x v="374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x v="1"/>
    <x v="1411"/>
    <n v="1420766700"/>
    <x v="0"/>
    <x v="83"/>
    <b v="0"/>
    <s v="publishing/translations"/>
    <x v="1111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x v="0"/>
    <x v="1412"/>
    <n v="1415064699"/>
    <x v="0"/>
    <x v="62"/>
    <b v="0"/>
    <s v="publishing/translations"/>
    <x v="111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x v="3"/>
    <x v="1413"/>
    <n v="1450780170"/>
    <x v="0"/>
    <x v="29"/>
    <b v="0"/>
    <s v="publishing/translations"/>
    <x v="152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x v="0"/>
    <x v="1414"/>
    <n v="1480831467"/>
    <x v="0"/>
    <x v="29"/>
    <b v="0"/>
    <s v="publishing/translations"/>
    <x v="418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x v="0"/>
    <x v="1415"/>
    <n v="1436285591"/>
    <x v="0"/>
    <x v="82"/>
    <b v="0"/>
    <s v="publishing/translations"/>
    <x v="1113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x v="0"/>
    <x v="1416"/>
    <n v="1445552019"/>
    <x v="0"/>
    <x v="78"/>
    <b v="0"/>
    <s v="publishing/translations"/>
    <x v="109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x v="0"/>
    <x v="1417"/>
    <n v="1439696174"/>
    <x v="0"/>
    <x v="84"/>
    <b v="0"/>
    <s v="publishing/translations"/>
    <x v="1114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x v="3"/>
    <x v="1418"/>
    <n v="1453805834"/>
    <x v="0"/>
    <x v="29"/>
    <b v="0"/>
    <s v="publishing/translations"/>
    <x v="418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x v="0"/>
    <x v="1419"/>
    <n v="1473418619"/>
    <x v="0"/>
    <x v="73"/>
    <b v="0"/>
    <s v="publishing/translations"/>
    <x v="111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x v="0"/>
    <x v="1420"/>
    <n v="1464969686"/>
    <x v="0"/>
    <x v="83"/>
    <b v="0"/>
    <s v="publishing/translations"/>
    <x v="1116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x v="9"/>
    <x v="1421"/>
    <n v="1420840709"/>
    <x v="0"/>
    <x v="84"/>
    <b v="0"/>
    <s v="publishing/translations"/>
    <x v="37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x v="4"/>
    <x v="1422"/>
    <n v="1471844704"/>
    <x v="0"/>
    <x v="84"/>
    <b v="0"/>
    <s v="publishing/translations"/>
    <x v="477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x v="2"/>
    <x v="1423"/>
    <n v="1449045531"/>
    <x v="0"/>
    <x v="29"/>
    <b v="0"/>
    <s v="publishing/translations"/>
    <x v="119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x v="0"/>
    <x v="1424"/>
    <n v="1478106802"/>
    <x v="0"/>
    <x v="25"/>
    <b v="0"/>
    <s v="publishing/translations"/>
    <x v="111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x v="0"/>
    <x v="1425"/>
    <n v="1427684959"/>
    <x v="0"/>
    <x v="78"/>
    <b v="0"/>
    <s v="publishing/translations"/>
    <x v="109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x v="3"/>
    <x v="1426"/>
    <n v="1435224120"/>
    <x v="0"/>
    <x v="78"/>
    <b v="0"/>
    <s v="publishing/translations"/>
    <x v="109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x v="3"/>
    <x v="1427"/>
    <n v="1471638385"/>
    <x v="0"/>
    <x v="80"/>
    <b v="0"/>
    <s v="publishing/translations"/>
    <x v="1118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x v="3"/>
    <x v="1428"/>
    <n v="1456996017"/>
    <x v="0"/>
    <x v="83"/>
    <b v="0"/>
    <s v="publishing/translations"/>
    <x v="684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x v="0"/>
    <x v="1429"/>
    <n v="1426037242"/>
    <x v="0"/>
    <x v="78"/>
    <b v="0"/>
    <s v="publishing/translations"/>
    <x v="109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x v="0"/>
    <x v="1430"/>
    <n v="1416339088"/>
    <x v="0"/>
    <x v="81"/>
    <b v="0"/>
    <s v="publishing/translations"/>
    <x v="1119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x v="0"/>
    <x v="1431"/>
    <n v="1445922216"/>
    <x v="0"/>
    <x v="5"/>
    <b v="0"/>
    <s v="publishing/translations"/>
    <x v="112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x v="0"/>
    <x v="1432"/>
    <n v="1434825828"/>
    <x v="0"/>
    <x v="78"/>
    <b v="0"/>
    <s v="publishing/translations"/>
    <x v="109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x v="3"/>
    <x v="1433"/>
    <n v="1477839675"/>
    <x v="0"/>
    <x v="73"/>
    <b v="0"/>
    <s v="publishing/translations"/>
    <x v="112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x v="7"/>
    <x v="1434"/>
    <n v="1431973478"/>
    <x v="0"/>
    <x v="202"/>
    <b v="0"/>
    <s v="publishing/translations"/>
    <x v="1122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x v="3"/>
    <x v="1435"/>
    <n v="1441997020"/>
    <x v="0"/>
    <x v="84"/>
    <b v="0"/>
    <s v="publishing/translations"/>
    <x v="37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x v="3"/>
    <x v="1436"/>
    <n v="1453451057"/>
    <x v="0"/>
    <x v="84"/>
    <b v="0"/>
    <s v="publishing/translations"/>
    <x v="112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x v="0"/>
    <x v="1437"/>
    <n v="1402058739"/>
    <x v="0"/>
    <x v="19"/>
    <b v="0"/>
    <s v="publishing/translations"/>
    <x v="112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x v="7"/>
    <x v="1438"/>
    <n v="1459198499"/>
    <x v="0"/>
    <x v="22"/>
    <b v="0"/>
    <s v="publishing/translations"/>
    <x v="419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x v="5"/>
    <x v="1439"/>
    <n v="1423166101"/>
    <x v="0"/>
    <x v="79"/>
    <b v="0"/>
    <s v="publishing/translations"/>
    <x v="1125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x v="3"/>
    <x v="1440"/>
    <n v="1461693463"/>
    <x v="0"/>
    <x v="29"/>
    <b v="0"/>
    <s v="publishing/translations"/>
    <x v="1126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x v="1"/>
    <x v="1441"/>
    <n v="1436811769"/>
    <x v="0"/>
    <x v="83"/>
    <b v="0"/>
    <s v="publishing/translations"/>
    <x v="112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x v="0"/>
    <x v="1442"/>
    <n v="1461598158"/>
    <x v="0"/>
    <x v="78"/>
    <b v="0"/>
    <s v="publishing/translations"/>
    <x v="109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x v="3"/>
    <x v="1443"/>
    <n v="1480803209"/>
    <x v="0"/>
    <x v="78"/>
    <b v="0"/>
    <s v="publishing/translations"/>
    <x v="109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x v="3"/>
    <x v="1444"/>
    <n v="1436907462"/>
    <x v="0"/>
    <x v="78"/>
    <b v="0"/>
    <s v="publishing/translations"/>
    <x v="109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x v="3"/>
    <x v="1445"/>
    <n v="1431694855"/>
    <x v="0"/>
    <x v="78"/>
    <b v="0"/>
    <s v="publishing/translations"/>
    <x v="109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x v="3"/>
    <x v="1446"/>
    <n v="1459507478"/>
    <x v="0"/>
    <x v="78"/>
    <b v="0"/>
    <s v="publishing/translations"/>
    <x v="109"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x v="0"/>
    <x v="1447"/>
    <n v="1465407134"/>
    <x v="0"/>
    <x v="83"/>
    <b v="0"/>
    <s v="publishing/translations"/>
    <x v="1128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x v="2"/>
    <x v="1448"/>
    <n v="1429655318"/>
    <x v="0"/>
    <x v="78"/>
    <b v="0"/>
    <s v="publishing/translations"/>
    <x v="109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x v="0"/>
    <x v="1449"/>
    <n v="1427138905"/>
    <x v="0"/>
    <x v="78"/>
    <b v="0"/>
    <s v="publishing/translations"/>
    <x v="109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x v="0"/>
    <x v="1450"/>
    <n v="1453349197"/>
    <x v="0"/>
    <x v="29"/>
    <b v="0"/>
    <s v="publishing/translations"/>
    <x v="1129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x v="0"/>
    <x v="1451"/>
    <n v="1413759659"/>
    <x v="0"/>
    <x v="84"/>
    <b v="0"/>
    <s v="publishing/translations"/>
    <x v="1130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x v="0"/>
    <x v="1452"/>
    <n v="1403974363"/>
    <x v="0"/>
    <x v="78"/>
    <b v="0"/>
    <s v="publishing/translations"/>
    <x v="109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x v="3"/>
    <x v="1453"/>
    <n v="1488386547"/>
    <x v="0"/>
    <x v="78"/>
    <b v="0"/>
    <s v="publishing/translations"/>
    <x v="109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x v="3"/>
    <x v="1454"/>
    <n v="1459716480"/>
    <x v="0"/>
    <x v="29"/>
    <b v="0"/>
    <s v="publishing/translations"/>
    <x v="719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x v="0"/>
    <x v="1455"/>
    <n v="1405181320"/>
    <x v="0"/>
    <x v="63"/>
    <b v="0"/>
    <s v="publishing/translations"/>
    <x v="1131"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x v="3"/>
    <x v="1456"/>
    <n v="1480867365"/>
    <x v="0"/>
    <x v="83"/>
    <b v="0"/>
    <s v="publishing/translations"/>
    <x v="1132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x v="0"/>
    <x v="1457"/>
    <n v="1444685444"/>
    <x v="0"/>
    <x v="78"/>
    <b v="0"/>
    <s v="publishing/translations"/>
    <x v="109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x v="0"/>
    <x v="1458"/>
    <n v="1405097760"/>
    <x v="0"/>
    <x v="78"/>
    <b v="0"/>
    <s v="publishing/translations"/>
    <x v="109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x v="7"/>
    <x v="1459"/>
    <n v="1446612896"/>
    <x v="0"/>
    <x v="78"/>
    <b v="0"/>
    <s v="publishing/translations"/>
    <x v="109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x v="0"/>
    <x v="1460"/>
    <n v="1412371898"/>
    <x v="0"/>
    <x v="78"/>
    <b v="0"/>
    <s v="publishing/translations"/>
    <x v="109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x v="0"/>
    <x v="1461"/>
    <n v="1410967754"/>
    <x v="1"/>
    <x v="158"/>
    <b v="1"/>
    <s v="publishing/radio &amp; podcasts"/>
    <x v="1133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x v="0"/>
    <x v="1462"/>
    <n v="1363017271"/>
    <x v="1"/>
    <x v="3"/>
    <b v="1"/>
    <s v="publishing/radio &amp; podcasts"/>
    <x v="113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x v="0"/>
    <x v="1463"/>
    <n v="1361483538"/>
    <x v="1"/>
    <x v="20"/>
    <b v="1"/>
    <s v="publishing/radio &amp; podcasts"/>
    <x v="1135"/>
    <x v="3"/>
    <s v="radio &amp; podcasts"/>
    <x v="1463"/>
    <x v="1463"/>
  </r>
  <r>
    <n v="1464"/>
    <s v="Science Studio"/>
    <s v="The Best Science Media on the Web"/>
    <x v="10"/>
    <n v="8160"/>
    <x v="0"/>
    <x v="0"/>
    <x v="0"/>
    <x v="1464"/>
    <n v="1358437958"/>
    <x v="1"/>
    <x v="302"/>
    <b v="1"/>
    <s v="publishing/radio &amp; podcasts"/>
    <x v="1136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x v="0"/>
    <x v="1465"/>
    <n v="1329759452"/>
    <x v="1"/>
    <x v="303"/>
    <b v="1"/>
    <s v="publishing/radio &amp; podcasts"/>
    <x v="113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x v="0"/>
    <x v="1466"/>
    <n v="1449029266"/>
    <x v="1"/>
    <x v="290"/>
    <b v="1"/>
    <s v="publishing/radio &amp; podcasts"/>
    <x v="1138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x v="0"/>
    <x v="1467"/>
    <n v="1327518885"/>
    <x v="1"/>
    <x v="304"/>
    <b v="1"/>
    <s v="publishing/radio &amp; podcasts"/>
    <x v="1139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x v="0"/>
    <x v="1468"/>
    <n v="1302654049"/>
    <x v="1"/>
    <x v="305"/>
    <b v="1"/>
    <s v="publishing/radio &amp; podcasts"/>
    <x v="1140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x v="0"/>
    <x v="1469"/>
    <n v="1358346109"/>
    <x v="1"/>
    <x v="306"/>
    <b v="1"/>
    <s v="publishing/radio &amp; podcasts"/>
    <x v="114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x v="0"/>
    <x v="1470"/>
    <n v="1354909863"/>
    <x v="1"/>
    <x v="75"/>
    <b v="1"/>
    <s v="publishing/radio &amp; podcasts"/>
    <x v="114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x v="0"/>
    <x v="1471"/>
    <n v="1426028334"/>
    <x v="1"/>
    <x v="307"/>
    <b v="1"/>
    <s v="publishing/radio &amp; podcasts"/>
    <x v="114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x v="0"/>
    <x v="1472"/>
    <n v="1379336503"/>
    <x v="1"/>
    <x v="226"/>
    <b v="1"/>
    <s v="publishing/radio &amp; podcasts"/>
    <x v="1144"/>
    <x v="3"/>
    <s v="radio &amp; podcasts"/>
    <x v="1472"/>
    <x v="1472"/>
  </r>
  <r>
    <n v="1473"/>
    <s v="ONE LOVES ONLY FORM"/>
    <s v="Public Radio Project"/>
    <x v="15"/>
    <n v="1807.74"/>
    <x v="0"/>
    <x v="0"/>
    <x v="0"/>
    <x v="1473"/>
    <n v="1328052639"/>
    <x v="1"/>
    <x v="5"/>
    <b v="1"/>
    <s v="publishing/radio &amp; podcasts"/>
    <x v="1145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x v="0"/>
    <x v="1474"/>
    <n v="1376501292"/>
    <x v="1"/>
    <x v="88"/>
    <b v="1"/>
    <s v="publishing/radio &amp; podcasts"/>
    <x v="114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x v="0"/>
    <x v="1475"/>
    <n v="1416244863"/>
    <x v="1"/>
    <x v="308"/>
    <b v="1"/>
    <s v="publishing/radio &amp; podcasts"/>
    <x v="1147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x v="0"/>
    <x v="1476"/>
    <n v="1313024422"/>
    <x v="1"/>
    <x v="309"/>
    <b v="1"/>
    <s v="publishing/radio &amp; podcasts"/>
    <x v="1148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x v="0"/>
    <x v="1477"/>
    <n v="1319467604"/>
    <x v="1"/>
    <x v="232"/>
    <b v="1"/>
    <s v="publishing/radio &amp; podcasts"/>
    <x v="114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x v="0"/>
    <x v="1478"/>
    <n v="1367355313"/>
    <x v="1"/>
    <x v="310"/>
    <b v="1"/>
    <s v="publishing/radio &amp; podcasts"/>
    <x v="115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x v="0"/>
    <x v="1479"/>
    <n v="1398448389"/>
    <x v="1"/>
    <x v="26"/>
    <b v="1"/>
    <s v="publishing/radio &amp; podcasts"/>
    <x v="115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x v="0"/>
    <x v="1480"/>
    <n v="1373408699"/>
    <x v="1"/>
    <x v="311"/>
    <b v="1"/>
    <s v="publishing/radio &amp; podcasts"/>
    <x v="115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x v="5"/>
    <x v="1481"/>
    <n v="1380838145"/>
    <x v="0"/>
    <x v="79"/>
    <b v="0"/>
    <s v="publishing/fiction"/>
    <x v="1153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x v="0"/>
    <x v="1482"/>
    <n v="1345062936"/>
    <x v="0"/>
    <x v="29"/>
    <b v="0"/>
    <s v="publishing/fiction"/>
    <x v="37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x v="0"/>
    <x v="1483"/>
    <n v="1467002275"/>
    <x v="0"/>
    <x v="84"/>
    <b v="0"/>
    <s v="publishing/fiction"/>
    <x v="1154"/>
    <x v="3"/>
    <s v="fiction"/>
    <x v="1483"/>
    <x v="1483"/>
  </r>
  <r>
    <n v="1484"/>
    <s v="a book called filtered down thru the stars"/>
    <s v="The mussings of an old wizard"/>
    <x v="13"/>
    <n v="0"/>
    <x v="2"/>
    <x v="0"/>
    <x v="0"/>
    <x v="1484"/>
    <n v="1337834963"/>
    <x v="0"/>
    <x v="78"/>
    <b v="0"/>
    <s v="publishing/fiction"/>
    <x v="109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x v="0"/>
    <x v="1485"/>
    <n v="1430939173"/>
    <x v="0"/>
    <x v="83"/>
    <b v="0"/>
    <s v="publishing/fiction"/>
    <x v="1155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x v="0"/>
    <x v="1486"/>
    <n v="1422417761"/>
    <x v="0"/>
    <x v="83"/>
    <b v="0"/>
    <s v="publishing/fiction"/>
    <x v="115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x v="0"/>
    <x v="1487"/>
    <n v="1467583271"/>
    <x v="0"/>
    <x v="78"/>
    <b v="0"/>
    <s v="publishing/fiction"/>
    <x v="109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x v="2"/>
    <x v="1488"/>
    <n v="1386336660"/>
    <x v="0"/>
    <x v="79"/>
    <b v="0"/>
    <s v="publishing/fiction"/>
    <x v="365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x v="0"/>
    <x v="1489"/>
    <n v="1350398452"/>
    <x v="0"/>
    <x v="78"/>
    <b v="0"/>
    <s v="publishing/fiction"/>
    <x v="109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x v="0"/>
    <x v="1490"/>
    <n v="1378214874"/>
    <x v="0"/>
    <x v="10"/>
    <b v="0"/>
    <s v="publishing/fiction"/>
    <x v="115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x v="0"/>
    <x v="1491"/>
    <n v="1418922443"/>
    <x v="0"/>
    <x v="29"/>
    <b v="0"/>
    <s v="publishing/fiction"/>
    <x v="1158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x v="0"/>
    <x v="1492"/>
    <n v="1305839646"/>
    <x v="0"/>
    <x v="84"/>
    <b v="0"/>
    <s v="publishing/fiction"/>
    <x v="571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x v="0"/>
    <x v="1493"/>
    <n v="1368823675"/>
    <x v="0"/>
    <x v="78"/>
    <b v="0"/>
    <s v="publishing/fiction"/>
    <x v="109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x v="0"/>
    <x v="1494"/>
    <n v="1425489613"/>
    <x v="0"/>
    <x v="202"/>
    <b v="0"/>
    <s v="publishing/fiction"/>
    <x v="1159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x v="0"/>
    <x v="1495"/>
    <n v="1311879431"/>
    <x v="0"/>
    <x v="78"/>
    <b v="0"/>
    <s v="publishing/fiction"/>
    <x v="109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x v="0"/>
    <x v="1496"/>
    <n v="1405682659"/>
    <x v="0"/>
    <x v="78"/>
    <b v="0"/>
    <s v="publishing/fiction"/>
    <x v="109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x v="0"/>
    <x v="1497"/>
    <n v="1371655522"/>
    <x v="0"/>
    <x v="29"/>
    <b v="0"/>
    <s v="publishing/fiction"/>
    <x v="44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x v="0"/>
    <x v="1498"/>
    <n v="1405899378"/>
    <x v="0"/>
    <x v="83"/>
    <b v="0"/>
    <s v="publishing/fiction"/>
    <x v="116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x v="0"/>
    <x v="1499"/>
    <n v="1465171833"/>
    <x v="0"/>
    <x v="29"/>
    <b v="0"/>
    <s v="publishing/fiction"/>
    <x v="1161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x v="0"/>
    <x v="1500"/>
    <n v="1364852557"/>
    <x v="0"/>
    <x v="41"/>
    <b v="0"/>
    <s v="publishing/fiction"/>
    <x v="1162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x v="5"/>
    <x v="1501"/>
    <n v="1433772023"/>
    <x v="1"/>
    <x v="312"/>
    <b v="1"/>
    <s v="photography/photobooks"/>
    <x v="116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x v="1"/>
    <x v="1502"/>
    <n v="1456491680"/>
    <x v="1"/>
    <x v="313"/>
    <b v="1"/>
    <s v="photography/photobooks"/>
    <x v="116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x v="3"/>
    <x v="1503"/>
    <n v="1472026801"/>
    <x v="1"/>
    <x v="26"/>
    <b v="1"/>
    <s v="photography/photobooks"/>
    <x v="1165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x v="1"/>
    <x v="1504"/>
    <n v="1399996024"/>
    <x v="1"/>
    <x v="314"/>
    <b v="1"/>
    <s v="photography/photobooks"/>
    <x v="116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x v="3"/>
    <x v="1505"/>
    <n v="1455446303"/>
    <x v="1"/>
    <x v="315"/>
    <b v="1"/>
    <s v="photography/photobooks"/>
    <x v="1167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x v="1"/>
    <x v="1506"/>
    <n v="1403635904"/>
    <x v="1"/>
    <x v="68"/>
    <b v="1"/>
    <s v="photography/photobooks"/>
    <x v="20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x v="0"/>
    <x v="1507"/>
    <n v="1268822909"/>
    <x v="1"/>
    <x v="51"/>
    <b v="1"/>
    <s v="photography/photobooks"/>
    <x v="116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x v="0"/>
    <x v="1508"/>
    <n v="1401201881"/>
    <x v="1"/>
    <x v="263"/>
    <b v="1"/>
    <s v="photography/photobooks"/>
    <x v="1169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x v="3"/>
    <x v="1509"/>
    <n v="1484570885"/>
    <x v="1"/>
    <x v="193"/>
    <b v="1"/>
    <s v="photography/photobooks"/>
    <x v="117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x v="1"/>
    <x v="1510"/>
    <n v="1403169278"/>
    <x v="1"/>
    <x v="316"/>
    <b v="1"/>
    <s v="photography/photobooks"/>
    <x v="117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x v="0"/>
    <x v="1511"/>
    <n v="1445263204"/>
    <x v="1"/>
    <x v="190"/>
    <b v="1"/>
    <s v="photography/photobooks"/>
    <x v="1172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x v="0"/>
    <x v="1512"/>
    <n v="1483719939"/>
    <x v="1"/>
    <x v="317"/>
    <b v="1"/>
    <s v="photography/photobooks"/>
    <x v="1173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x v="1"/>
    <x v="1513"/>
    <n v="1402931866"/>
    <x v="1"/>
    <x v="224"/>
    <b v="1"/>
    <s v="photography/photobooks"/>
    <x v="117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x v="0"/>
    <x v="1514"/>
    <n v="1439907640"/>
    <x v="1"/>
    <x v="282"/>
    <b v="1"/>
    <s v="photography/photobooks"/>
    <x v="117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x v="8"/>
    <x v="1515"/>
    <n v="1455516297"/>
    <x v="1"/>
    <x v="160"/>
    <b v="1"/>
    <s v="photography/photobooks"/>
    <x v="1176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x v="0"/>
    <x v="1516"/>
    <n v="1473160292"/>
    <x v="1"/>
    <x v="318"/>
    <b v="1"/>
    <s v="photography/photobooks"/>
    <x v="1177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x v="0"/>
    <x v="1517"/>
    <n v="1415194553"/>
    <x v="1"/>
    <x v="319"/>
    <b v="1"/>
    <s v="photography/photobooks"/>
    <x v="1178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x v="0"/>
    <x v="1518"/>
    <n v="1398973252"/>
    <x v="1"/>
    <x v="163"/>
    <b v="1"/>
    <s v="photography/photobooks"/>
    <x v="1179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x v="0"/>
    <x v="1519"/>
    <n v="1400867283"/>
    <x v="1"/>
    <x v="108"/>
    <b v="1"/>
    <s v="photography/photobooks"/>
    <x v="1180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x v="0"/>
    <x v="1520"/>
    <n v="1415824513"/>
    <x v="1"/>
    <x v="157"/>
    <b v="1"/>
    <s v="photography/photobooks"/>
    <x v="118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x v="0"/>
    <x v="1521"/>
    <n v="1462248091"/>
    <x v="1"/>
    <x v="97"/>
    <b v="1"/>
    <s v="photography/photobooks"/>
    <x v="1182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x v="0"/>
    <x v="1522"/>
    <n v="1410983739"/>
    <x v="1"/>
    <x v="320"/>
    <b v="1"/>
    <s v="photography/photobooks"/>
    <x v="118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x v="0"/>
    <x v="1523"/>
    <n v="1416592916"/>
    <x v="1"/>
    <x v="198"/>
    <b v="1"/>
    <s v="photography/photobooks"/>
    <x v="118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x v="9"/>
    <x v="1524"/>
    <n v="1485000090"/>
    <x v="1"/>
    <x v="33"/>
    <b v="1"/>
    <s v="photography/photobooks"/>
    <x v="1185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x v="0"/>
    <x v="1525"/>
    <n v="1468947138"/>
    <x v="1"/>
    <x v="205"/>
    <b v="1"/>
    <s v="photography/photobooks"/>
    <x v="1186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x v="0"/>
    <x v="1526"/>
    <n v="1448951847"/>
    <x v="1"/>
    <x v="321"/>
    <b v="1"/>
    <s v="photography/photobooks"/>
    <x v="1187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x v="0"/>
    <x v="1527"/>
    <n v="1487082286"/>
    <x v="1"/>
    <x v="16"/>
    <b v="1"/>
    <s v="photography/photobooks"/>
    <x v="1188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x v="0"/>
    <x v="1528"/>
    <n v="1483292122"/>
    <x v="1"/>
    <x v="322"/>
    <b v="1"/>
    <s v="photography/photobooks"/>
    <x v="118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x v="0"/>
    <x v="1529"/>
    <n v="1424185520"/>
    <x v="1"/>
    <x v="261"/>
    <b v="1"/>
    <s v="photography/photobooks"/>
    <x v="1190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x v="0"/>
    <x v="1530"/>
    <n v="1443464695"/>
    <x v="1"/>
    <x v="323"/>
    <b v="1"/>
    <s v="photography/photobooks"/>
    <x v="1191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x v="0"/>
    <x v="1531"/>
    <n v="1414610126"/>
    <x v="1"/>
    <x v="196"/>
    <b v="1"/>
    <s v="photography/photobooks"/>
    <x v="119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x v="2"/>
    <x v="1532"/>
    <n v="1453461865"/>
    <x v="1"/>
    <x v="324"/>
    <b v="1"/>
    <s v="photography/photobooks"/>
    <x v="1193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x v="0"/>
    <x v="1533"/>
    <n v="1457913777"/>
    <x v="1"/>
    <x v="325"/>
    <b v="1"/>
    <s v="photography/photobooks"/>
    <x v="1194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x v="0"/>
    <x v="1534"/>
    <n v="1438791062"/>
    <x v="1"/>
    <x v="232"/>
    <b v="1"/>
    <s v="photography/photobooks"/>
    <x v="119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x v="0"/>
    <x v="1535"/>
    <n v="1461527631"/>
    <x v="1"/>
    <x v="238"/>
    <b v="1"/>
    <s v="photography/photobooks"/>
    <x v="119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x v="0"/>
    <x v="1536"/>
    <n v="1438110910"/>
    <x v="1"/>
    <x v="326"/>
    <b v="1"/>
    <s v="photography/photobooks"/>
    <x v="1197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x v="3"/>
    <x v="1537"/>
    <n v="1467358427"/>
    <x v="1"/>
    <x v="291"/>
    <b v="1"/>
    <s v="photography/photobooks"/>
    <x v="119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x v="0"/>
    <x v="1538"/>
    <n v="1418064370"/>
    <x v="1"/>
    <x v="67"/>
    <b v="1"/>
    <s v="photography/photobooks"/>
    <x v="11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x v="0"/>
    <x v="1539"/>
    <n v="1480629819"/>
    <x v="0"/>
    <x v="4"/>
    <b v="1"/>
    <s v="photography/photobooks"/>
    <x v="1200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x v="0"/>
    <x v="1540"/>
    <n v="1414368616"/>
    <x v="1"/>
    <x v="15"/>
    <b v="1"/>
    <s v="photography/photobooks"/>
    <x v="120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x v="0"/>
    <x v="1541"/>
    <n v="1417453538"/>
    <x v="0"/>
    <x v="84"/>
    <b v="0"/>
    <s v="photography/nature"/>
    <x v="108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x v="5"/>
    <x v="1542"/>
    <n v="1434412500"/>
    <x v="0"/>
    <x v="29"/>
    <b v="0"/>
    <s v="photography/nature"/>
    <x v="914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x v="0"/>
    <x v="1543"/>
    <n v="1414066434"/>
    <x v="0"/>
    <x v="29"/>
    <b v="0"/>
    <s v="photography/nature"/>
    <x v="1202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x v="0"/>
    <x v="1544"/>
    <n v="1424222024"/>
    <x v="0"/>
    <x v="78"/>
    <b v="0"/>
    <s v="photography/nature"/>
    <x v="109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x v="0"/>
    <x v="1545"/>
    <n v="1422393234"/>
    <x v="0"/>
    <x v="29"/>
    <b v="0"/>
    <s v="photography/nature"/>
    <x v="108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x v="1"/>
    <x v="1546"/>
    <n v="1405746399"/>
    <x v="0"/>
    <x v="202"/>
    <b v="0"/>
    <s v="photography/nature"/>
    <x v="120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x v="0"/>
    <x v="1547"/>
    <n v="1487240082"/>
    <x v="0"/>
    <x v="78"/>
    <b v="0"/>
    <s v="photography/nature"/>
    <x v="109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x v="0"/>
    <x v="1548"/>
    <n v="1444425020"/>
    <x v="0"/>
    <x v="29"/>
    <b v="0"/>
    <s v="photography/nature"/>
    <x v="1204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x v="0"/>
    <x v="1549"/>
    <n v="1443928559"/>
    <x v="0"/>
    <x v="79"/>
    <b v="0"/>
    <s v="photography/nature"/>
    <x v="481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x v="1"/>
    <x v="1550"/>
    <n v="1460458034"/>
    <x v="0"/>
    <x v="63"/>
    <b v="0"/>
    <s v="photography/nature"/>
    <x v="1205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x v="0"/>
    <x v="1551"/>
    <n v="1430164039"/>
    <x v="0"/>
    <x v="78"/>
    <b v="0"/>
    <s v="photography/nature"/>
    <x v="109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x v="0"/>
    <x v="341"/>
    <n v="1410366708"/>
    <x v="0"/>
    <x v="38"/>
    <b v="0"/>
    <s v="photography/nature"/>
    <x v="1206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x v="0"/>
    <x v="1552"/>
    <n v="1438584447"/>
    <x v="0"/>
    <x v="78"/>
    <b v="0"/>
    <s v="photography/nature"/>
    <x v="109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x v="2"/>
    <x v="1553"/>
    <n v="1435903390"/>
    <x v="0"/>
    <x v="78"/>
    <b v="0"/>
    <s v="photography/nature"/>
    <x v="109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x v="0"/>
    <x v="1554"/>
    <n v="1440513832"/>
    <x v="0"/>
    <x v="78"/>
    <b v="0"/>
    <s v="photography/nature"/>
    <x v="109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x v="5"/>
    <x v="1555"/>
    <n v="1465011624"/>
    <x v="0"/>
    <x v="8"/>
    <b v="0"/>
    <s v="photography/nature"/>
    <x v="1207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x v="0"/>
    <x v="1556"/>
    <n v="1408549233"/>
    <x v="0"/>
    <x v="29"/>
    <b v="0"/>
    <s v="photography/nature"/>
    <x v="914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x v="1"/>
    <x v="1557"/>
    <n v="1435656759"/>
    <x v="0"/>
    <x v="83"/>
    <b v="0"/>
    <s v="photography/nature"/>
    <x v="1208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x v="0"/>
    <x v="1558"/>
    <n v="1428974199"/>
    <x v="0"/>
    <x v="29"/>
    <b v="0"/>
    <s v="photography/nature"/>
    <x v="119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x v="0"/>
    <x v="1559"/>
    <n v="1414110593"/>
    <x v="0"/>
    <x v="80"/>
    <b v="0"/>
    <s v="photography/nature"/>
    <x v="1209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x v="0"/>
    <x v="1560"/>
    <n v="1381194003"/>
    <x v="0"/>
    <x v="29"/>
    <b v="0"/>
    <s v="publishing/art books"/>
    <x v="121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x v="0"/>
    <x v="1561"/>
    <n v="1253712916"/>
    <x v="0"/>
    <x v="78"/>
    <b v="0"/>
    <s v="publishing/art books"/>
    <x v="109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x v="1"/>
    <x v="1562"/>
    <n v="1389635351"/>
    <x v="0"/>
    <x v="84"/>
    <b v="0"/>
    <s v="publishing/art books"/>
    <x v="1211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x v="0"/>
    <x v="1563"/>
    <n v="1430124509"/>
    <x v="0"/>
    <x v="29"/>
    <b v="0"/>
    <s v="publishing/art books"/>
    <x v="37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x v="0"/>
    <x v="1564"/>
    <n v="1304962261"/>
    <x v="0"/>
    <x v="29"/>
    <b v="0"/>
    <s v="publishing/art books"/>
    <x v="453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x v="0"/>
    <x v="1565"/>
    <n v="1467151204"/>
    <x v="0"/>
    <x v="211"/>
    <b v="0"/>
    <s v="publishing/art books"/>
    <x v="1212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x v="0"/>
    <x v="1566"/>
    <n v="1391293745"/>
    <x v="0"/>
    <x v="62"/>
    <b v="0"/>
    <s v="publishing/art books"/>
    <x v="121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x v="0"/>
    <x v="1567"/>
    <n v="1416360585"/>
    <x v="0"/>
    <x v="19"/>
    <b v="0"/>
    <s v="publishing/art books"/>
    <x v="1214"/>
    <x v="3"/>
    <s v="art books"/>
    <x v="1568"/>
    <x v="1567"/>
  </r>
  <r>
    <n v="1569"/>
    <s v="to be removed (Canceled)"/>
    <s v="to be removed"/>
    <x v="11"/>
    <n v="0"/>
    <x v="1"/>
    <x v="0"/>
    <x v="0"/>
    <x v="1568"/>
    <n v="1366906714"/>
    <x v="0"/>
    <x v="78"/>
    <b v="0"/>
    <s v="publishing/art books"/>
    <x v="109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x v="0"/>
    <x v="1569"/>
    <n v="1457551882"/>
    <x v="0"/>
    <x v="47"/>
    <b v="0"/>
    <s v="publishing/art books"/>
    <x v="6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x v="1"/>
    <x v="1570"/>
    <n v="1432146483"/>
    <x v="0"/>
    <x v="80"/>
    <b v="0"/>
    <s v="publishing/art books"/>
    <x v="121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x v="1"/>
    <x v="1571"/>
    <n v="1454546859"/>
    <x v="0"/>
    <x v="83"/>
    <b v="0"/>
    <s v="publishing/art books"/>
    <x v="15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x v="5"/>
    <x v="1572"/>
    <n v="1487548802"/>
    <x v="0"/>
    <x v="83"/>
    <b v="0"/>
    <s v="publishing/art books"/>
    <x v="1216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x v="0"/>
    <x v="1573"/>
    <n v="1421187329"/>
    <x v="0"/>
    <x v="79"/>
    <b v="0"/>
    <s v="publishing/art books"/>
    <x v="1217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x v="0"/>
    <x v="1574"/>
    <n v="1402317296"/>
    <x v="0"/>
    <x v="2"/>
    <b v="0"/>
    <s v="publishing/art books"/>
    <x v="1218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x v="0"/>
    <x v="1575"/>
    <n v="1431810368"/>
    <x v="0"/>
    <x v="73"/>
    <b v="0"/>
    <s v="publishing/art books"/>
    <x v="17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x v="0"/>
    <x v="1576"/>
    <n v="1337977248"/>
    <x v="0"/>
    <x v="84"/>
    <b v="0"/>
    <s v="publishing/art books"/>
    <x v="1219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x v="0"/>
    <x v="1577"/>
    <n v="1281317691"/>
    <x v="0"/>
    <x v="80"/>
    <b v="0"/>
    <s v="publishing/art books"/>
    <x v="1220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x v="0"/>
    <x v="1578"/>
    <n v="1374882891"/>
    <x v="0"/>
    <x v="84"/>
    <b v="0"/>
    <s v="publishing/art books"/>
    <x v="1221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x v="0"/>
    <x v="1579"/>
    <n v="1332378726"/>
    <x v="0"/>
    <x v="78"/>
    <b v="0"/>
    <s v="publishing/art books"/>
    <x v="109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x v="1"/>
    <x v="1580"/>
    <n v="1447757190"/>
    <x v="0"/>
    <x v="29"/>
    <b v="0"/>
    <s v="photography/places"/>
    <x v="724"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x v="0"/>
    <x v="1581"/>
    <n v="1440961053"/>
    <x v="0"/>
    <x v="83"/>
    <b v="0"/>
    <s v="photography/places"/>
    <x v="1222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x v="1"/>
    <x v="1582"/>
    <n v="1409089391"/>
    <x v="0"/>
    <x v="29"/>
    <b v="0"/>
    <s v="photography/places"/>
    <x v="1223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x v="0"/>
    <x v="1583"/>
    <n v="1400600101"/>
    <x v="0"/>
    <x v="78"/>
    <b v="0"/>
    <s v="photography/places"/>
    <x v="109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x v="5"/>
    <x v="1584"/>
    <n v="1480800568"/>
    <x v="0"/>
    <x v="8"/>
    <b v="0"/>
    <s v="photography/places"/>
    <x v="1224"/>
    <x v="8"/>
    <s v="places"/>
    <x v="1585"/>
    <x v="1584"/>
  </r>
  <r>
    <n v="1586"/>
    <s v="Missouri In Pictures"/>
    <s v="Show the world the beauty that is in all of our back yards!"/>
    <x v="15"/>
    <n v="0"/>
    <x v="2"/>
    <x v="0"/>
    <x v="0"/>
    <x v="1585"/>
    <n v="1425609022"/>
    <x v="0"/>
    <x v="78"/>
    <b v="0"/>
    <s v="photography/places"/>
    <x v="109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x v="0"/>
    <x v="1586"/>
    <n v="1415918965"/>
    <x v="0"/>
    <x v="29"/>
    <b v="0"/>
    <s v="photography/places"/>
    <x v="473"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x v="0"/>
    <x v="1587"/>
    <n v="1420091999"/>
    <x v="0"/>
    <x v="78"/>
    <b v="0"/>
    <s v="photography/places"/>
    <x v="109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x v="0"/>
    <x v="1588"/>
    <n v="1441841886"/>
    <x v="0"/>
    <x v="78"/>
    <b v="0"/>
    <s v="photography/places"/>
    <x v="109"/>
    <x v="8"/>
    <s v="places"/>
    <x v="1589"/>
    <x v="1588"/>
  </r>
  <r>
    <n v="1590"/>
    <s v="An Italian Adventure"/>
    <s v="Discover Italy through photography."/>
    <x v="127"/>
    <n v="1020"/>
    <x v="2"/>
    <x v="13"/>
    <x v="3"/>
    <x v="1589"/>
    <n v="1440448464"/>
    <x v="0"/>
    <x v="84"/>
    <b v="0"/>
    <s v="photography/places"/>
    <x v="617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x v="1"/>
    <x v="1590"/>
    <n v="1457112341"/>
    <x v="0"/>
    <x v="297"/>
    <b v="0"/>
    <s v="photography/places"/>
    <x v="1225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x v="0"/>
    <x v="1591"/>
    <n v="1423619085"/>
    <x v="0"/>
    <x v="78"/>
    <b v="0"/>
    <s v="photography/places"/>
    <x v="109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x v="0"/>
    <x v="1592"/>
    <n v="1422562655"/>
    <x v="0"/>
    <x v="83"/>
    <b v="0"/>
    <s v="photography/places"/>
    <x v="1226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x v="0"/>
    <x v="1593"/>
    <n v="1458147982"/>
    <x v="0"/>
    <x v="73"/>
    <b v="0"/>
    <s v="photography/places"/>
    <x v="1227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x v="0"/>
    <x v="1594"/>
    <n v="1400634728"/>
    <x v="0"/>
    <x v="63"/>
    <b v="0"/>
    <s v="photography/places"/>
    <x v="1228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x v="1"/>
    <x v="1595"/>
    <n v="1414577969"/>
    <x v="0"/>
    <x v="83"/>
    <b v="0"/>
    <s v="photography/places"/>
    <x v="1229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x v="0"/>
    <x v="1596"/>
    <n v="1471768197"/>
    <x v="0"/>
    <x v="78"/>
    <b v="0"/>
    <s v="photography/places"/>
    <x v="109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x v="0"/>
    <x v="1597"/>
    <n v="1432742458"/>
    <x v="0"/>
    <x v="29"/>
    <b v="0"/>
    <s v="photography/places"/>
    <x v="415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x v="1"/>
    <x v="1598"/>
    <n v="1457528176"/>
    <x v="0"/>
    <x v="78"/>
    <b v="0"/>
    <s v="photography/places"/>
    <x v="109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x v="0"/>
    <x v="1599"/>
    <n v="1401585752"/>
    <x v="0"/>
    <x v="82"/>
    <b v="0"/>
    <s v="photography/places"/>
    <x v="1230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x v="0"/>
    <x v="1600"/>
    <n v="1301969633"/>
    <x v="0"/>
    <x v="66"/>
    <b v="1"/>
    <s v="music/rock"/>
    <x v="1231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x v="0"/>
    <x v="1601"/>
    <n v="1314947317"/>
    <x v="0"/>
    <x v="58"/>
    <b v="1"/>
    <s v="music/rock"/>
    <x v="3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x v="0"/>
    <x v="1602"/>
    <n v="1322539459"/>
    <x v="0"/>
    <x v="209"/>
    <b v="1"/>
    <s v="music/rock"/>
    <x v="1232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x v="0"/>
    <x v="1603"/>
    <n v="1328559435"/>
    <x v="0"/>
    <x v="16"/>
    <b v="1"/>
    <s v="music/rock"/>
    <x v="123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x v="0"/>
    <x v="1604"/>
    <n v="1311380313"/>
    <x v="0"/>
    <x v="34"/>
    <b v="1"/>
    <s v="music/rock"/>
    <x v="1234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x v="0"/>
    <x v="1605"/>
    <n v="1293158438"/>
    <x v="0"/>
    <x v="297"/>
    <b v="1"/>
    <s v="music/rock"/>
    <x v="1235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x v="0"/>
    <x v="1606"/>
    <n v="1337887451"/>
    <x v="0"/>
    <x v="242"/>
    <b v="1"/>
    <s v="music/rock"/>
    <x v="123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x v="0"/>
    <x v="1607"/>
    <n v="1385754986"/>
    <x v="0"/>
    <x v="23"/>
    <b v="1"/>
    <s v="music/rock"/>
    <x v="98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x v="0"/>
    <x v="1608"/>
    <n v="1315612909"/>
    <x v="0"/>
    <x v="80"/>
    <b v="1"/>
    <s v="music/rock"/>
    <x v="1237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x v="0"/>
    <x v="1609"/>
    <n v="1353017510"/>
    <x v="0"/>
    <x v="300"/>
    <b v="1"/>
    <s v="music/rock"/>
    <x v="1238"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x v="0"/>
    <x v="1610"/>
    <n v="1368576032"/>
    <x v="0"/>
    <x v="74"/>
    <b v="1"/>
    <s v="music/rock"/>
    <x v="1239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x v="0"/>
    <x v="1611"/>
    <n v="1354568384"/>
    <x v="0"/>
    <x v="202"/>
    <b v="1"/>
    <s v="music/rock"/>
    <x v="1007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x v="0"/>
    <x v="1612"/>
    <n v="1340329202"/>
    <x v="0"/>
    <x v="55"/>
    <b v="1"/>
    <s v="music/rock"/>
    <x v="1240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x v="0"/>
    <x v="1613"/>
    <n v="1401924769"/>
    <x v="0"/>
    <x v="99"/>
    <b v="1"/>
    <s v="music/rock"/>
    <x v="1241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x v="0"/>
    <x v="1614"/>
    <n v="1319850796"/>
    <x v="0"/>
    <x v="327"/>
    <b v="1"/>
    <s v="music/rock"/>
    <x v="1242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x v="0"/>
    <x v="1615"/>
    <n v="1350061821"/>
    <x v="0"/>
    <x v="328"/>
    <b v="1"/>
    <s v="music/rock"/>
    <x v="1243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x v="0"/>
    <x v="1616"/>
    <n v="1380470188"/>
    <x v="0"/>
    <x v="150"/>
    <b v="1"/>
    <s v="music/rock"/>
    <x v="1244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x v="0"/>
    <x v="1617"/>
    <n v="1359301335"/>
    <x v="0"/>
    <x v="74"/>
    <b v="1"/>
    <s v="music/rock"/>
    <x v="124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x v="0"/>
    <x v="1618"/>
    <n v="1408940886"/>
    <x v="0"/>
    <x v="23"/>
    <b v="1"/>
    <s v="music/rock"/>
    <x v="25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x v="0"/>
    <x v="1619"/>
    <n v="1361002140"/>
    <x v="0"/>
    <x v="57"/>
    <b v="1"/>
    <s v="music/rock"/>
    <x v="124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x v="0"/>
    <x v="1620"/>
    <n v="1333550015"/>
    <x v="0"/>
    <x v="77"/>
    <b v="1"/>
    <s v="music/rock"/>
    <x v="1247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x v="0"/>
    <x v="1621"/>
    <n v="1415343874"/>
    <x v="0"/>
    <x v="71"/>
    <b v="1"/>
    <s v="music/rock"/>
    <x v="124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x v="1"/>
    <x v="1622"/>
    <n v="1372437089"/>
    <x v="0"/>
    <x v="59"/>
    <b v="1"/>
    <s v="music/rock"/>
    <x v="1249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x v="0"/>
    <x v="1623"/>
    <n v="1354265335"/>
    <x v="0"/>
    <x v="20"/>
    <b v="1"/>
    <s v="music/rock"/>
    <x v="125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x v="0"/>
    <x v="1624"/>
    <n v="1344962853"/>
    <x v="0"/>
    <x v="201"/>
    <b v="1"/>
    <s v="music/rock"/>
    <x v="1251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x v="0"/>
    <x v="1625"/>
    <n v="1383337267"/>
    <x v="0"/>
    <x v="52"/>
    <b v="1"/>
    <s v="music/rock"/>
    <x v="1252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x v="0"/>
    <x v="1626"/>
    <n v="1351011489"/>
    <x v="0"/>
    <x v="44"/>
    <b v="1"/>
    <s v="music/rock"/>
    <x v="967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x v="0"/>
    <x v="1627"/>
    <n v="1400175682"/>
    <x v="0"/>
    <x v="106"/>
    <b v="1"/>
    <s v="music/rock"/>
    <x v="1253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x v="0"/>
    <x v="1628"/>
    <n v="1389041333"/>
    <x v="0"/>
    <x v="141"/>
    <b v="1"/>
    <s v="music/rock"/>
    <x v="1078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x v="0"/>
    <x v="1629"/>
    <n v="1328040375"/>
    <x v="0"/>
    <x v="149"/>
    <b v="1"/>
    <s v="music/rock"/>
    <x v="125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x v="0"/>
    <x v="1630"/>
    <n v="1347482261"/>
    <x v="0"/>
    <x v="182"/>
    <b v="1"/>
    <s v="music/rock"/>
    <x v="1255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x v="0"/>
    <x v="1631"/>
    <n v="1311667854"/>
    <x v="0"/>
    <x v="5"/>
    <b v="1"/>
    <s v="music/rock"/>
    <x v="125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x v="0"/>
    <x v="1632"/>
    <n v="1324329156"/>
    <x v="0"/>
    <x v="6"/>
    <b v="1"/>
    <s v="music/rock"/>
    <x v="31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x v="0"/>
    <x v="1633"/>
    <n v="1303706001"/>
    <x v="0"/>
    <x v="58"/>
    <b v="1"/>
    <s v="music/rock"/>
    <x v="10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x v="0"/>
    <x v="1634"/>
    <n v="1463086261"/>
    <x v="0"/>
    <x v="77"/>
    <b v="1"/>
    <s v="music/rock"/>
    <x v="106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x v="0"/>
    <x v="1635"/>
    <n v="1304129088"/>
    <x v="0"/>
    <x v="45"/>
    <b v="1"/>
    <s v="music/rock"/>
    <x v="1257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x v="0"/>
    <x v="1636"/>
    <n v="1257444140"/>
    <x v="0"/>
    <x v="41"/>
    <b v="1"/>
    <s v="music/rock"/>
    <x v="965"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x v="0"/>
    <x v="1637"/>
    <n v="1358180968"/>
    <x v="0"/>
    <x v="74"/>
    <b v="1"/>
    <s v="music/rock"/>
    <x v="2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x v="0"/>
    <x v="1638"/>
    <n v="1328197165"/>
    <x v="0"/>
    <x v="10"/>
    <b v="1"/>
    <s v="music/rock"/>
    <x v="31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x v="0"/>
    <x v="1639"/>
    <n v="1279603955"/>
    <x v="0"/>
    <x v="57"/>
    <b v="1"/>
    <s v="music/rock"/>
    <x v="1258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x v="0"/>
    <x v="1640"/>
    <n v="1416406744"/>
    <x v="0"/>
    <x v="55"/>
    <b v="1"/>
    <s v="music/pop"/>
    <x v="57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x v="0"/>
    <x v="1641"/>
    <n v="1306283727"/>
    <x v="0"/>
    <x v="33"/>
    <b v="1"/>
    <s v="music/pop"/>
    <x v="31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x v="0"/>
    <x v="1642"/>
    <n v="1345924012"/>
    <x v="0"/>
    <x v="77"/>
    <b v="1"/>
    <s v="music/pop"/>
    <x v="125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x v="0"/>
    <x v="1643"/>
    <n v="1348363560"/>
    <x v="0"/>
    <x v="130"/>
    <b v="1"/>
    <s v="music/pop"/>
    <x v="126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x v="0"/>
    <x v="1644"/>
    <n v="1378306140"/>
    <x v="0"/>
    <x v="73"/>
    <b v="1"/>
    <s v="music/pop"/>
    <x v="126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x v="1"/>
    <x v="1645"/>
    <n v="1405248503"/>
    <x v="0"/>
    <x v="183"/>
    <b v="1"/>
    <s v="music/pop"/>
    <x v="1097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x v="0"/>
    <x v="1646"/>
    <n v="1336643377"/>
    <x v="0"/>
    <x v="67"/>
    <b v="1"/>
    <s v="music/pop"/>
    <x v="1262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x v="0"/>
    <x v="1647"/>
    <n v="1298048082"/>
    <x v="0"/>
    <x v="240"/>
    <b v="1"/>
    <s v="music/pop"/>
    <x v="126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x v="0"/>
    <x v="1648"/>
    <n v="1396974355"/>
    <x v="0"/>
    <x v="75"/>
    <b v="1"/>
    <s v="music/pop"/>
    <x v="1264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x v="0"/>
    <x v="1649"/>
    <n v="1378722437"/>
    <x v="0"/>
    <x v="58"/>
    <b v="1"/>
    <s v="music/pop"/>
    <x v="126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x v="0"/>
    <x v="1650"/>
    <n v="1300916220"/>
    <x v="0"/>
    <x v="9"/>
    <b v="1"/>
    <s v="music/pop"/>
    <x v="1266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x v="0"/>
    <x v="1651"/>
    <n v="1382701793"/>
    <x v="0"/>
    <x v="16"/>
    <b v="1"/>
    <s v="music/pop"/>
    <x v="17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x v="0"/>
    <x v="1652"/>
    <n v="1300996896"/>
    <x v="0"/>
    <x v="129"/>
    <b v="1"/>
    <s v="music/pop"/>
    <x v="1267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x v="0"/>
    <x v="1653"/>
    <n v="1332192160"/>
    <x v="0"/>
    <x v="69"/>
    <b v="1"/>
    <s v="music/pop"/>
    <x v="1268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x v="0"/>
    <x v="1654"/>
    <n v="1331060420"/>
    <x v="0"/>
    <x v="53"/>
    <b v="1"/>
    <s v="music/pop"/>
    <x v="1269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x v="0"/>
    <x v="1655"/>
    <n v="1352845052"/>
    <x v="0"/>
    <x v="53"/>
    <b v="1"/>
    <s v="music/pop"/>
    <x v="1270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x v="0"/>
    <x v="1656"/>
    <n v="1335293168"/>
    <x v="0"/>
    <x v="170"/>
    <b v="1"/>
    <s v="music/pop"/>
    <x v="1271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x v="0"/>
    <x v="1657"/>
    <n v="1352524767"/>
    <x v="0"/>
    <x v="329"/>
    <b v="1"/>
    <s v="music/pop"/>
    <x v="1272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x v="1"/>
    <x v="1658"/>
    <n v="1384811721"/>
    <x v="0"/>
    <x v="43"/>
    <b v="1"/>
    <s v="music/pop"/>
    <x v="127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x v="3"/>
    <x v="1659"/>
    <n v="1459355950"/>
    <x v="0"/>
    <x v="17"/>
    <b v="1"/>
    <s v="music/pop"/>
    <x v="1274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x v="3"/>
    <x v="1660"/>
    <n v="1449359831"/>
    <x v="0"/>
    <x v="21"/>
    <b v="1"/>
    <s v="music/pop"/>
    <x v="1275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x v="0"/>
    <x v="1661"/>
    <n v="1320122736"/>
    <x v="0"/>
    <x v="95"/>
    <b v="1"/>
    <s v="music/pop"/>
    <x v="1276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x v="0"/>
    <x v="1662"/>
    <n v="1420158707"/>
    <x v="0"/>
    <x v="58"/>
    <b v="1"/>
    <s v="music/pop"/>
    <x v="1277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x v="0"/>
    <x v="1663"/>
    <n v="1328033818"/>
    <x v="0"/>
    <x v="30"/>
    <b v="1"/>
    <s v="music/pop"/>
    <x v="1278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x v="0"/>
    <x v="1664"/>
    <n v="1295624113"/>
    <x v="0"/>
    <x v="251"/>
    <b v="1"/>
    <s v="music/pop"/>
    <x v="1279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x v="0"/>
    <x v="1665"/>
    <n v="1361858673"/>
    <x v="0"/>
    <x v="15"/>
    <b v="1"/>
    <s v="music/pop"/>
    <x v="1280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x v="0"/>
    <x v="1666"/>
    <n v="1392169298"/>
    <x v="0"/>
    <x v="141"/>
    <b v="1"/>
    <s v="music/pop"/>
    <x v="1281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x v="0"/>
    <x v="1667"/>
    <n v="1319859339"/>
    <x v="0"/>
    <x v="318"/>
    <b v="1"/>
    <s v="music/pop"/>
    <x v="1276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x v="0"/>
    <x v="1668"/>
    <n v="1459545276"/>
    <x v="0"/>
    <x v="47"/>
    <b v="1"/>
    <s v="music/pop"/>
    <x v="1282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x v="0"/>
    <x v="1669"/>
    <n v="1273961999"/>
    <x v="0"/>
    <x v="23"/>
    <b v="1"/>
    <s v="music/pop"/>
    <x v="946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x v="0"/>
    <x v="1670"/>
    <n v="1467464614"/>
    <x v="0"/>
    <x v="99"/>
    <b v="1"/>
    <s v="music/pop"/>
    <x v="1283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x v="0"/>
    <x v="1671"/>
    <n v="1336232730"/>
    <x v="0"/>
    <x v="72"/>
    <b v="1"/>
    <s v="music/pop"/>
    <x v="1284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x v="0"/>
    <x v="1672"/>
    <n v="1423083892"/>
    <x v="0"/>
    <x v="211"/>
    <b v="1"/>
    <s v="music/pop"/>
    <x v="1285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x v="0"/>
    <x v="1673"/>
    <n v="1468852306"/>
    <x v="0"/>
    <x v="116"/>
    <b v="1"/>
    <s v="music/pop"/>
    <x v="1286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x v="0"/>
    <x v="1674"/>
    <n v="1316194540"/>
    <x v="0"/>
    <x v="69"/>
    <b v="1"/>
    <s v="music/pop"/>
    <x v="1287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x v="0"/>
    <x v="1675"/>
    <n v="1330968347"/>
    <x v="0"/>
    <x v="288"/>
    <b v="1"/>
    <s v="music/pop"/>
    <x v="128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x v="3"/>
    <x v="1676"/>
    <n v="1455615976"/>
    <x v="0"/>
    <x v="288"/>
    <b v="1"/>
    <s v="music/pop"/>
    <x v="1067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x v="0"/>
    <x v="1677"/>
    <n v="1390509071"/>
    <x v="0"/>
    <x v="72"/>
    <b v="1"/>
    <s v="music/pop"/>
    <x v="128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x v="0"/>
    <x v="1678"/>
    <n v="1309311545"/>
    <x v="0"/>
    <x v="66"/>
    <b v="1"/>
    <s v="music/pop"/>
    <x v="1290"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x v="0"/>
    <x v="1679"/>
    <n v="1402596667"/>
    <x v="0"/>
    <x v="20"/>
    <b v="1"/>
    <s v="music/pop"/>
    <x v="1291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x v="0"/>
    <x v="1680"/>
    <n v="1486522484"/>
    <x v="0"/>
    <x v="330"/>
    <b v="0"/>
    <s v="music/faith"/>
    <x v="1292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x v="0"/>
    <x v="1681"/>
    <n v="1486962460"/>
    <x v="0"/>
    <x v="78"/>
    <b v="0"/>
    <s v="music/faith"/>
    <x v="109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x v="3"/>
    <x v="1682"/>
    <n v="1489517138"/>
    <x v="0"/>
    <x v="73"/>
    <b v="0"/>
    <s v="music/faith"/>
    <x v="1293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x v="0"/>
    <x v="1683"/>
    <n v="1487360041"/>
    <x v="0"/>
    <x v="21"/>
    <b v="0"/>
    <s v="music/faith"/>
    <x v="129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x v="0"/>
    <x v="1684"/>
    <n v="1487743223"/>
    <x v="0"/>
    <x v="41"/>
    <b v="0"/>
    <s v="music/faith"/>
    <x v="82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x v="5"/>
    <x v="1685"/>
    <n v="1488140119"/>
    <x v="0"/>
    <x v="29"/>
    <b v="0"/>
    <s v="music/faith"/>
    <x v="1295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x v="0"/>
    <x v="1686"/>
    <n v="1488935245"/>
    <x v="0"/>
    <x v="70"/>
    <b v="0"/>
    <s v="music/faith"/>
    <x v="1296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x v="0"/>
    <x v="1687"/>
    <n v="1489150194"/>
    <x v="0"/>
    <x v="63"/>
    <b v="0"/>
    <s v="music/faith"/>
    <x v="1297"/>
    <x v="4"/>
    <s v="faith"/>
    <x v="1688"/>
    <x v="1687"/>
  </r>
  <r>
    <n v="1689"/>
    <s v="Fly Away"/>
    <s v="Praising the Living God in the second half of life."/>
    <x v="262"/>
    <n v="2400"/>
    <x v="3"/>
    <x v="0"/>
    <x v="0"/>
    <x v="1688"/>
    <n v="1487111830"/>
    <x v="0"/>
    <x v="25"/>
    <b v="0"/>
    <s v="music/faith"/>
    <x v="3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x v="0"/>
    <x v="1689"/>
    <n v="1488882042"/>
    <x v="0"/>
    <x v="202"/>
    <b v="0"/>
    <s v="music/faith"/>
    <x v="1298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x v="0"/>
    <x v="1690"/>
    <n v="1488387008"/>
    <x v="0"/>
    <x v="44"/>
    <b v="0"/>
    <s v="music/faith"/>
    <x v="1299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x v="0"/>
    <x v="1691"/>
    <n v="1487734667"/>
    <x v="0"/>
    <x v="41"/>
    <b v="0"/>
    <s v="music/faith"/>
    <x v="1300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x v="1"/>
    <x v="1692"/>
    <n v="1489097112"/>
    <x v="0"/>
    <x v="22"/>
    <b v="0"/>
    <s v="music/faith"/>
    <x v="1301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x v="0"/>
    <x v="1693"/>
    <n v="1488038674"/>
    <x v="0"/>
    <x v="29"/>
    <b v="0"/>
    <s v="music/faith"/>
    <x v="833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x v="0"/>
    <x v="1694"/>
    <n v="1488847514"/>
    <x v="0"/>
    <x v="23"/>
    <b v="0"/>
    <s v="music/faith"/>
    <x v="1302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x v="0"/>
    <x v="1695"/>
    <n v="1488418811"/>
    <x v="0"/>
    <x v="78"/>
    <b v="0"/>
    <s v="music/faith"/>
    <x v="109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x v="0"/>
    <x v="1696"/>
    <n v="1489193248"/>
    <x v="0"/>
    <x v="19"/>
    <b v="0"/>
    <s v="music/faith"/>
    <x v="1303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x v="0"/>
    <x v="1697"/>
    <n v="1488430760"/>
    <x v="0"/>
    <x v="78"/>
    <b v="0"/>
    <s v="music/faith"/>
    <x v="109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x v="0"/>
    <x v="1698"/>
    <n v="1489351445"/>
    <x v="0"/>
    <x v="80"/>
    <b v="0"/>
    <s v="music/faith"/>
    <x v="130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x v="0"/>
    <x v="1699"/>
    <n v="1488418990"/>
    <x v="0"/>
    <x v="1"/>
    <b v="0"/>
    <s v="music/faith"/>
    <x v="1305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x v="0"/>
    <x v="1700"/>
    <n v="1418745405"/>
    <x v="0"/>
    <x v="84"/>
    <b v="0"/>
    <s v="music/faith"/>
    <x v="1306"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x v="0"/>
    <x v="1701"/>
    <n v="1425156750"/>
    <x v="0"/>
    <x v="29"/>
    <b v="0"/>
    <s v="music/faith"/>
    <x v="1307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x v="0"/>
    <x v="1702"/>
    <n v="1435819537"/>
    <x v="0"/>
    <x v="84"/>
    <b v="0"/>
    <s v="music/faith"/>
    <x v="391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x v="0"/>
    <x v="1703"/>
    <n v="1421464873"/>
    <x v="0"/>
    <x v="202"/>
    <b v="0"/>
    <s v="music/faith"/>
    <x v="1308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x v="0"/>
    <x v="1704"/>
    <n v="1440807846"/>
    <x v="0"/>
    <x v="78"/>
    <b v="0"/>
    <s v="music/faith"/>
    <x v="109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x v="3"/>
    <x v="1705"/>
    <n v="1435130472"/>
    <x v="0"/>
    <x v="78"/>
    <b v="0"/>
    <s v="music/faith"/>
    <x v="109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x v="0"/>
    <x v="1706"/>
    <n v="1456593495"/>
    <x v="0"/>
    <x v="82"/>
    <b v="0"/>
    <s v="music/faith"/>
    <x v="1309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x v="0"/>
    <x v="1707"/>
    <n v="1458679706"/>
    <x v="0"/>
    <x v="78"/>
    <b v="0"/>
    <s v="music/faith"/>
    <x v="109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x v="0"/>
    <x v="1708"/>
    <n v="1405949514"/>
    <x v="0"/>
    <x v="80"/>
    <b v="0"/>
    <s v="music/faith"/>
    <x v="1310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x v="3"/>
    <x v="1709"/>
    <n v="1449151888"/>
    <x v="0"/>
    <x v="29"/>
    <b v="0"/>
    <s v="music/faith"/>
    <x v="1311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x v="0"/>
    <x v="1710"/>
    <n v="1406907034"/>
    <x v="0"/>
    <x v="84"/>
    <b v="0"/>
    <s v="music/faith"/>
    <x v="1131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x v="0"/>
    <x v="1711"/>
    <n v="1430517353"/>
    <x v="0"/>
    <x v="78"/>
    <b v="0"/>
    <s v="music/faith"/>
    <x v="109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x v="0"/>
    <x v="1712"/>
    <n v="1409944412"/>
    <x v="0"/>
    <x v="29"/>
    <b v="0"/>
    <s v="music/faith"/>
    <x v="1312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x v="0"/>
    <x v="1713"/>
    <n v="1427925761"/>
    <x v="0"/>
    <x v="57"/>
    <b v="0"/>
    <s v="music/faith"/>
    <x v="131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x v="0"/>
    <x v="1714"/>
    <n v="1425186785"/>
    <x v="0"/>
    <x v="84"/>
    <b v="0"/>
    <s v="music/faith"/>
    <x v="881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x v="0"/>
    <x v="1715"/>
    <n v="1477835499"/>
    <x v="0"/>
    <x v="83"/>
    <b v="0"/>
    <s v="music/faith"/>
    <x v="847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x v="0"/>
    <x v="1716"/>
    <n v="1459467238"/>
    <x v="0"/>
    <x v="14"/>
    <b v="0"/>
    <s v="music/faith"/>
    <x v="1314"/>
    <x v="4"/>
    <s v="faith"/>
    <x v="1717"/>
    <x v="1716"/>
  </r>
  <r>
    <n v="1718"/>
    <s v="The Prodigal Son"/>
    <s v="A melody for the galaxy."/>
    <x v="19"/>
    <n v="75"/>
    <x v="2"/>
    <x v="0"/>
    <x v="0"/>
    <x v="1717"/>
    <n v="1459435149"/>
    <x v="0"/>
    <x v="84"/>
    <b v="0"/>
    <s v="music/faith"/>
    <x v="131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x v="0"/>
    <x v="1718"/>
    <n v="1408366191"/>
    <x v="0"/>
    <x v="83"/>
    <b v="0"/>
    <s v="music/faith"/>
    <x v="131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x v="0"/>
    <x v="1719"/>
    <n v="1412966871"/>
    <x v="0"/>
    <x v="22"/>
    <b v="0"/>
    <s v="music/faith"/>
    <x v="1317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x v="0"/>
    <x v="1720"/>
    <n v="1447239863"/>
    <x v="0"/>
    <x v="78"/>
    <b v="0"/>
    <s v="music/faith"/>
    <x v="109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x v="0"/>
    <x v="1721"/>
    <n v="1456441429"/>
    <x v="0"/>
    <x v="29"/>
    <b v="0"/>
    <s v="music/faith"/>
    <x v="1318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x v="0"/>
    <x v="1722"/>
    <n v="1430855315"/>
    <x v="0"/>
    <x v="83"/>
    <b v="0"/>
    <s v="music/faith"/>
    <x v="89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x v="0"/>
    <x v="1723"/>
    <n v="1412115762"/>
    <x v="0"/>
    <x v="80"/>
    <b v="0"/>
    <s v="music/faith"/>
    <x v="1319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x v="0"/>
    <x v="1724"/>
    <n v="1406330049"/>
    <x v="0"/>
    <x v="82"/>
    <b v="0"/>
    <s v="music/faith"/>
    <x v="1320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x v="0"/>
    <x v="1725"/>
    <n v="1401401064"/>
    <x v="0"/>
    <x v="38"/>
    <b v="0"/>
    <s v="music/faith"/>
    <x v="1321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x v="1"/>
    <x v="1726"/>
    <n v="1423520177"/>
    <x v="0"/>
    <x v="29"/>
    <b v="0"/>
    <s v="music/faith"/>
    <x v="108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x v="0"/>
    <x v="1727"/>
    <n v="1442847674"/>
    <x v="0"/>
    <x v="63"/>
    <b v="0"/>
    <s v="music/faith"/>
    <x v="13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x v="0"/>
    <x v="1728"/>
    <n v="1460337306"/>
    <x v="0"/>
    <x v="78"/>
    <b v="0"/>
    <s v="music/faith"/>
    <x v="109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x v="0"/>
    <x v="1729"/>
    <n v="1443146783"/>
    <x v="0"/>
    <x v="78"/>
    <b v="0"/>
    <s v="music/faith"/>
    <x v="109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x v="0"/>
    <x v="1730"/>
    <n v="1432849552"/>
    <x v="0"/>
    <x v="78"/>
    <b v="0"/>
    <s v="music/faith"/>
    <x v="109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x v="0"/>
    <x v="1731"/>
    <n v="1447777481"/>
    <x v="0"/>
    <x v="78"/>
    <b v="0"/>
    <s v="music/faith"/>
    <x v="109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x v="0"/>
    <x v="1732"/>
    <n v="1472746374"/>
    <x v="0"/>
    <x v="78"/>
    <b v="0"/>
    <s v="music/faith"/>
    <x v="109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x v="0"/>
    <x v="1733"/>
    <n v="1428454356"/>
    <x v="0"/>
    <x v="29"/>
    <b v="0"/>
    <s v="music/faith"/>
    <x v="1323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x v="0"/>
    <x v="1734"/>
    <n v="1468006345"/>
    <x v="0"/>
    <x v="84"/>
    <b v="0"/>
    <s v="music/faith"/>
    <x v="1324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x v="0"/>
    <x v="1735"/>
    <n v="1444423233"/>
    <x v="0"/>
    <x v="29"/>
    <b v="0"/>
    <s v="music/faith"/>
    <x v="1325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x v="0"/>
    <x v="1736"/>
    <n v="1434840392"/>
    <x v="0"/>
    <x v="41"/>
    <b v="0"/>
    <s v="music/faith"/>
    <x v="1212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x v="0"/>
    <x v="1737"/>
    <n v="1409691542"/>
    <x v="0"/>
    <x v="29"/>
    <b v="0"/>
    <s v="music/faith"/>
    <x v="177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x v="0"/>
    <x v="1738"/>
    <n v="1457297932"/>
    <x v="0"/>
    <x v="29"/>
    <b v="0"/>
    <s v="music/faith"/>
    <x v="37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x v="0"/>
    <x v="1739"/>
    <n v="1434483422"/>
    <x v="0"/>
    <x v="78"/>
    <b v="0"/>
    <s v="music/faith"/>
    <x v="109"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x v="1"/>
    <x v="1740"/>
    <n v="1430060671"/>
    <x v="0"/>
    <x v="47"/>
    <b v="1"/>
    <s v="photography/photobooks"/>
    <x v="132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x v="0"/>
    <x v="1741"/>
    <n v="1481058170"/>
    <x v="0"/>
    <x v="69"/>
    <b v="1"/>
    <s v="photography/photobooks"/>
    <x v="648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x v="0"/>
    <x v="1742"/>
    <n v="1470348775"/>
    <x v="0"/>
    <x v="85"/>
    <b v="1"/>
    <s v="photography/photobooks"/>
    <x v="1327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x v="1"/>
    <x v="1743"/>
    <n v="1421937077"/>
    <x v="0"/>
    <x v="16"/>
    <b v="1"/>
    <s v="photography/photobooks"/>
    <x v="1328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x v="0"/>
    <x v="1744"/>
    <n v="1479276838"/>
    <x v="0"/>
    <x v="30"/>
    <b v="1"/>
    <s v="photography/photobooks"/>
    <x v="1329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x v="0"/>
    <x v="1745"/>
    <n v="1477368867"/>
    <x v="0"/>
    <x v="329"/>
    <b v="1"/>
    <s v="photography/photobooks"/>
    <x v="1330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x v="1"/>
    <x v="1746"/>
    <n v="1444904830"/>
    <x v="0"/>
    <x v="180"/>
    <b v="1"/>
    <s v="photography/photobooks"/>
    <x v="133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x v="5"/>
    <x v="1747"/>
    <n v="1438642143"/>
    <x v="0"/>
    <x v="331"/>
    <b v="1"/>
    <s v="photography/photobooks"/>
    <x v="1332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x v="3"/>
    <x v="1748"/>
    <n v="1485213921"/>
    <x v="0"/>
    <x v="132"/>
    <b v="1"/>
    <s v="photography/photobooks"/>
    <x v="133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x v="0"/>
    <x v="1749"/>
    <n v="1458936304"/>
    <x v="0"/>
    <x v="207"/>
    <b v="1"/>
    <s v="photography/photobooks"/>
    <x v="1334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x v="0"/>
    <x v="1750"/>
    <n v="1424198723"/>
    <x v="0"/>
    <x v="42"/>
    <b v="1"/>
    <s v="photography/photobooks"/>
    <x v="1335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x v="1"/>
    <x v="1751"/>
    <n v="1473833082"/>
    <x v="0"/>
    <x v="240"/>
    <b v="1"/>
    <s v="photography/photobooks"/>
    <x v="1336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x v="7"/>
    <x v="1752"/>
    <n v="1455991168"/>
    <x v="0"/>
    <x v="2"/>
    <b v="1"/>
    <s v="photography/photobooks"/>
    <x v="1277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x v="5"/>
    <x v="1753"/>
    <n v="1425502953"/>
    <x v="0"/>
    <x v="240"/>
    <b v="1"/>
    <s v="photography/photobooks"/>
    <x v="1337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x v="0"/>
    <x v="1754"/>
    <n v="1441479361"/>
    <x v="0"/>
    <x v="80"/>
    <b v="1"/>
    <s v="photography/photobooks"/>
    <x v="43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x v="0"/>
    <x v="1755"/>
    <n v="1468987269"/>
    <x v="0"/>
    <x v="148"/>
    <b v="1"/>
    <s v="photography/photobooks"/>
    <x v="1338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x v="0"/>
    <x v="1756"/>
    <n v="1483041083"/>
    <x v="0"/>
    <x v="25"/>
    <b v="1"/>
    <s v="photography/photobooks"/>
    <x v="133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x v="0"/>
    <x v="1757"/>
    <n v="1463352992"/>
    <x v="0"/>
    <x v="74"/>
    <b v="1"/>
    <s v="photography/photobooks"/>
    <x v="1340"/>
    <x v="8"/>
    <s v="photobooks"/>
    <x v="1758"/>
    <x v="1757"/>
  </r>
  <r>
    <n v="1759"/>
    <s v="Death Valley"/>
    <s v="Death Valley will be the first photo book of Andi State"/>
    <x v="10"/>
    <n v="5330"/>
    <x v="0"/>
    <x v="0"/>
    <x v="0"/>
    <x v="1758"/>
    <n v="1425585229"/>
    <x v="0"/>
    <x v="72"/>
    <b v="1"/>
    <s v="photography/photobooks"/>
    <x v="1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x v="0"/>
    <x v="1759"/>
    <n v="1454688513"/>
    <x v="0"/>
    <x v="332"/>
    <b v="1"/>
    <s v="photography/photobooks"/>
    <x v="134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x v="1"/>
    <x v="1760"/>
    <n v="1437745060"/>
    <x v="0"/>
    <x v="83"/>
    <b v="1"/>
    <s v="photography/photobooks"/>
    <x v="1342"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x v="0"/>
    <x v="1761"/>
    <n v="1455147245"/>
    <x v="0"/>
    <x v="20"/>
    <b v="1"/>
    <s v="photography/photobooks"/>
    <x v="1343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x v="0"/>
    <x v="1762"/>
    <n v="1474663840"/>
    <x v="0"/>
    <x v="115"/>
    <b v="1"/>
    <s v="photography/photobooks"/>
    <x v="134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x v="1"/>
    <x v="1763"/>
    <n v="1404560379"/>
    <x v="1"/>
    <x v="70"/>
    <b v="0"/>
    <s v="photography/photobooks"/>
    <x v="134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x v="0"/>
    <x v="1764"/>
    <n v="1405380712"/>
    <x v="1"/>
    <x v="273"/>
    <b v="0"/>
    <s v="photography/photobooks"/>
    <x v="1346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x v="2"/>
    <x v="1765"/>
    <n v="1407184688"/>
    <x v="1"/>
    <x v="78"/>
    <b v="0"/>
    <s v="photography/photobooks"/>
    <x v="109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x v="0"/>
    <x v="1766"/>
    <n v="1404488884"/>
    <x v="1"/>
    <x v="70"/>
    <b v="0"/>
    <s v="photography/photobooks"/>
    <x v="1347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x v="0"/>
    <x v="1767"/>
    <n v="1406640444"/>
    <x v="1"/>
    <x v="41"/>
    <b v="0"/>
    <s v="photography/photobooks"/>
    <x v="1348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x v="0"/>
    <x v="1768"/>
    <n v="1418585959"/>
    <x v="1"/>
    <x v="19"/>
    <b v="0"/>
    <s v="photography/photobooks"/>
    <x v="13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x v="0"/>
    <x v="1769"/>
    <n v="1410288194"/>
    <x v="1"/>
    <x v="297"/>
    <b v="0"/>
    <s v="photography/photobooks"/>
    <x v="13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x v="1"/>
    <x v="1770"/>
    <n v="1411515040"/>
    <x v="1"/>
    <x v="20"/>
    <b v="0"/>
    <s v="photography/photobooks"/>
    <x v="1351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x v="1"/>
    <x v="1771"/>
    <n v="1399482836"/>
    <x v="1"/>
    <x v="10"/>
    <b v="0"/>
    <s v="photography/photobooks"/>
    <x v="1352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x v="0"/>
    <x v="1772"/>
    <n v="1417803298"/>
    <x v="1"/>
    <x v="10"/>
    <b v="0"/>
    <s v="photography/photobooks"/>
    <x v="1353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x v="0"/>
    <x v="1773"/>
    <n v="1413609292"/>
    <x v="1"/>
    <x v="62"/>
    <b v="0"/>
    <s v="photography/photobooks"/>
    <x v="76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x v="0"/>
    <x v="1774"/>
    <n v="1410305160"/>
    <x v="1"/>
    <x v="204"/>
    <b v="0"/>
    <s v="photography/photobooks"/>
    <x v="1354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x v="1"/>
    <x v="1775"/>
    <n v="1411513071"/>
    <x v="1"/>
    <x v="80"/>
    <b v="0"/>
    <s v="photography/photobooks"/>
    <x v="135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x v="3"/>
    <x v="1776"/>
    <n v="1421829253"/>
    <x v="1"/>
    <x v="73"/>
    <b v="0"/>
    <s v="photography/photobooks"/>
    <x v="1356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x v="0"/>
    <x v="1777"/>
    <n v="1423600995"/>
    <x v="1"/>
    <x v="41"/>
    <b v="0"/>
    <s v="photography/photobooks"/>
    <x v="1357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x v="0"/>
    <x v="1778"/>
    <n v="1470242180"/>
    <x v="1"/>
    <x v="44"/>
    <b v="0"/>
    <s v="photography/photobooks"/>
    <x v="1358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x v="0"/>
    <x v="1779"/>
    <n v="1462285510"/>
    <x v="1"/>
    <x v="215"/>
    <b v="0"/>
    <s v="photography/photobooks"/>
    <x v="1359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x v="0"/>
    <x v="1780"/>
    <n v="1471272545"/>
    <x v="1"/>
    <x v="54"/>
    <b v="0"/>
    <s v="photography/photobooks"/>
    <x v="1360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x v="0"/>
    <x v="1781"/>
    <n v="1453211289"/>
    <x v="1"/>
    <x v="88"/>
    <b v="0"/>
    <s v="photography/photobooks"/>
    <x v="136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x v="0"/>
    <x v="1782"/>
    <n v="1429656478"/>
    <x v="1"/>
    <x v="333"/>
    <b v="0"/>
    <s v="photography/photobooks"/>
    <x v="1362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x v="0"/>
    <x v="1783"/>
    <n v="1419954240"/>
    <x v="1"/>
    <x v="51"/>
    <b v="0"/>
    <s v="photography/photobooks"/>
    <x v="1363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x v="0"/>
    <x v="1784"/>
    <n v="1410750855"/>
    <x v="1"/>
    <x v="52"/>
    <b v="0"/>
    <s v="photography/photobooks"/>
    <x v="136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x v="3"/>
    <x v="1785"/>
    <n v="1416057177"/>
    <x v="1"/>
    <x v="60"/>
    <b v="0"/>
    <s v="photography/photobooks"/>
    <x v="1365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x v="0"/>
    <x v="1786"/>
    <n v="1425570237"/>
    <x v="1"/>
    <x v="54"/>
    <b v="0"/>
    <s v="photography/photobooks"/>
    <x v="1366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x v="1"/>
    <x v="1787"/>
    <n v="1412203542"/>
    <x v="1"/>
    <x v="80"/>
    <b v="0"/>
    <s v="photography/photobooks"/>
    <x v="1367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x v="0"/>
    <x v="1788"/>
    <n v="1415858403"/>
    <x v="1"/>
    <x v="80"/>
    <b v="0"/>
    <s v="photography/photobooks"/>
    <x v="724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x v="0"/>
    <x v="1789"/>
    <n v="1420560678"/>
    <x v="1"/>
    <x v="41"/>
    <b v="0"/>
    <s v="photography/photobooks"/>
    <x v="1368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x v="1"/>
    <x v="1790"/>
    <n v="1417369565"/>
    <x v="1"/>
    <x v="80"/>
    <b v="0"/>
    <s v="photography/photobooks"/>
    <x v="1369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x v="0"/>
    <x v="1791"/>
    <n v="1435970682"/>
    <x v="1"/>
    <x v="237"/>
    <b v="0"/>
    <s v="photography/photobooks"/>
    <x v="137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x v="2"/>
    <x v="1792"/>
    <n v="1414531440"/>
    <x v="1"/>
    <x v="84"/>
    <b v="0"/>
    <s v="photography/photobooks"/>
    <x v="843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x v="0"/>
    <x v="1793"/>
    <n v="1420636422"/>
    <x v="1"/>
    <x v="59"/>
    <b v="0"/>
    <s v="photography/photobooks"/>
    <x v="1371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x v="3"/>
    <x v="1794"/>
    <n v="1473922541"/>
    <x v="1"/>
    <x v="75"/>
    <b v="0"/>
    <s v="photography/photobooks"/>
    <x v="137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x v="1"/>
    <x v="1795"/>
    <n v="1464172366"/>
    <x v="1"/>
    <x v="48"/>
    <b v="0"/>
    <s v="photography/photobooks"/>
    <x v="1373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x v="0"/>
    <x v="1796"/>
    <n v="1479217189"/>
    <x v="1"/>
    <x v="205"/>
    <b v="0"/>
    <s v="photography/photobooks"/>
    <x v="697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x v="0"/>
    <x v="1797"/>
    <n v="1449388233"/>
    <x v="1"/>
    <x v="77"/>
    <b v="0"/>
    <s v="photography/photobooks"/>
    <x v="1374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x v="1"/>
    <x v="1798"/>
    <n v="1414008808"/>
    <x v="1"/>
    <x v="79"/>
    <b v="0"/>
    <s v="photography/photobooks"/>
    <x v="1375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x v="1"/>
    <x v="1799"/>
    <n v="1473517970"/>
    <x v="1"/>
    <x v="116"/>
    <b v="0"/>
    <s v="photography/photobooks"/>
    <x v="1376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x v="1"/>
    <x v="1800"/>
    <n v="1447429868"/>
    <x v="1"/>
    <x v="77"/>
    <b v="0"/>
    <s v="photography/photobooks"/>
    <x v="1377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x v="3"/>
    <x v="1801"/>
    <n v="1433416830"/>
    <x v="1"/>
    <x v="59"/>
    <b v="0"/>
    <s v="photography/photobooks"/>
    <x v="137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x v="0"/>
    <x v="1802"/>
    <n v="1421199782"/>
    <x v="1"/>
    <x v="11"/>
    <b v="0"/>
    <s v="photography/photobooks"/>
    <x v="1379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x v="0"/>
    <x v="1803"/>
    <n v="1444061804"/>
    <x v="1"/>
    <x v="47"/>
    <b v="0"/>
    <s v="photography/photobooks"/>
    <x v="1380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x v="3"/>
    <x v="1804"/>
    <n v="1441048658"/>
    <x v="1"/>
    <x v="259"/>
    <b v="0"/>
    <s v="photography/photobooks"/>
    <x v="1381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x v="1"/>
    <x v="1805"/>
    <n v="1409066349"/>
    <x v="1"/>
    <x v="22"/>
    <b v="0"/>
    <s v="photography/photobooks"/>
    <x v="1382"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x v="0"/>
    <x v="1806"/>
    <n v="1409276313"/>
    <x v="1"/>
    <x v="22"/>
    <b v="0"/>
    <s v="photography/photobooks"/>
    <x v="138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x v="0"/>
    <x v="1807"/>
    <n v="1483806030"/>
    <x v="1"/>
    <x v="93"/>
    <b v="0"/>
    <s v="photography/photobooks"/>
    <x v="1384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x v="5"/>
    <x v="1808"/>
    <n v="1422222439"/>
    <x v="1"/>
    <x v="82"/>
    <b v="0"/>
    <s v="photography/photobooks"/>
    <x v="1385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x v="0"/>
    <x v="1809"/>
    <n v="1407621026"/>
    <x v="0"/>
    <x v="84"/>
    <b v="0"/>
    <s v="photography/photobooks"/>
    <x v="422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x v="0"/>
    <x v="1810"/>
    <n v="1408962270"/>
    <x v="0"/>
    <x v="55"/>
    <b v="0"/>
    <s v="photography/photobooks"/>
    <x v="1386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x v="1"/>
    <x v="1811"/>
    <n v="1464939536"/>
    <x v="0"/>
    <x v="23"/>
    <b v="0"/>
    <s v="photography/photobooks"/>
    <x v="1387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x v="1"/>
    <x v="1812"/>
    <n v="1404940812"/>
    <x v="0"/>
    <x v="78"/>
    <b v="0"/>
    <s v="photography/photobooks"/>
    <x v="109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x v="1"/>
    <x v="1813"/>
    <n v="1422516736"/>
    <x v="0"/>
    <x v="205"/>
    <b v="0"/>
    <s v="photography/photobooks"/>
    <x v="138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x v="0"/>
    <x v="1814"/>
    <n v="1434577537"/>
    <x v="0"/>
    <x v="78"/>
    <b v="0"/>
    <s v="photography/photobooks"/>
    <x v="109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x v="11"/>
    <x v="1815"/>
    <n v="1467061303"/>
    <x v="0"/>
    <x v="79"/>
    <b v="0"/>
    <s v="photography/photobooks"/>
    <x v="138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x v="0"/>
    <x v="1816"/>
    <n v="1480607607"/>
    <x v="0"/>
    <x v="61"/>
    <b v="0"/>
    <s v="photography/photobooks"/>
    <x v="1390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x v="0"/>
    <x v="1817"/>
    <n v="1425447450"/>
    <x v="0"/>
    <x v="78"/>
    <b v="0"/>
    <s v="photography/photobooks"/>
    <x v="109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x v="0"/>
    <x v="1818"/>
    <n v="1404151396"/>
    <x v="0"/>
    <x v="80"/>
    <b v="0"/>
    <s v="photography/photobooks"/>
    <x v="1391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x v="0"/>
    <x v="1819"/>
    <n v="1425261690"/>
    <x v="0"/>
    <x v="22"/>
    <b v="0"/>
    <s v="photography/photobooks"/>
    <x v="1392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x v="0"/>
    <x v="1820"/>
    <n v="1326872367"/>
    <x v="0"/>
    <x v="7"/>
    <b v="1"/>
    <s v="music/rock"/>
    <x v="139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x v="5"/>
    <x v="1821"/>
    <n v="1388084862"/>
    <x v="0"/>
    <x v="202"/>
    <b v="1"/>
    <s v="music/rock"/>
    <x v="31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x v="0"/>
    <x v="1822"/>
    <n v="1348503976"/>
    <x v="0"/>
    <x v="51"/>
    <b v="1"/>
    <s v="music/rock"/>
    <x v="1394"/>
    <x v="4"/>
    <s v="rock"/>
    <x v="1823"/>
    <x v="1822"/>
  </r>
  <r>
    <n v="1824"/>
    <s v="Tin Man's Broken Wisdom Fund"/>
    <s v="cd fund raiser"/>
    <x v="9"/>
    <n v="3002"/>
    <x v="0"/>
    <x v="0"/>
    <x v="0"/>
    <x v="1823"/>
    <n v="1387403967"/>
    <x v="0"/>
    <x v="244"/>
    <b v="1"/>
    <s v="music/rock"/>
    <x v="139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x v="0"/>
    <x v="1824"/>
    <n v="1371585703"/>
    <x v="0"/>
    <x v="133"/>
    <b v="1"/>
    <s v="music/rock"/>
    <x v="1396"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x v="0"/>
    <x v="1825"/>
    <n v="1390083017"/>
    <x v="0"/>
    <x v="44"/>
    <b v="1"/>
    <s v="music/rock"/>
    <x v="50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x v="0"/>
    <x v="1826"/>
    <n v="1294818561"/>
    <x v="0"/>
    <x v="93"/>
    <b v="1"/>
    <s v="music/rock"/>
    <x v="1397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x v="0"/>
    <x v="1827"/>
    <n v="1396906530"/>
    <x v="0"/>
    <x v="53"/>
    <b v="1"/>
    <s v="music/rock"/>
    <x v="1398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x v="0"/>
    <x v="1828"/>
    <n v="1291428371"/>
    <x v="0"/>
    <x v="51"/>
    <b v="1"/>
    <s v="music/rock"/>
    <x v="1399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x v="0"/>
    <x v="1829"/>
    <n v="1390667107"/>
    <x v="0"/>
    <x v="334"/>
    <b v="1"/>
    <s v="music/rock"/>
    <x v="1400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x v="0"/>
    <x v="1830"/>
    <n v="1335570863"/>
    <x v="0"/>
    <x v="25"/>
    <b v="1"/>
    <s v="music/rock"/>
    <x v="288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x v="0"/>
    <x v="1831"/>
    <n v="1296651427"/>
    <x v="0"/>
    <x v="9"/>
    <b v="1"/>
    <s v="music/rock"/>
    <x v="1401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x v="0"/>
    <x v="1832"/>
    <n v="1359421403"/>
    <x v="0"/>
    <x v="20"/>
    <b v="1"/>
    <s v="music/rock"/>
    <x v="1402"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x v="0"/>
    <x v="1833"/>
    <n v="1418684895"/>
    <x v="0"/>
    <x v="240"/>
    <b v="1"/>
    <s v="music/rock"/>
    <x v="1403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x v="1"/>
    <x v="1834"/>
    <n v="1456851071"/>
    <x v="0"/>
    <x v="202"/>
    <b v="1"/>
    <s v="music/rock"/>
    <x v="87"/>
    <x v="4"/>
    <s v="rock"/>
    <x v="1835"/>
    <x v="1834"/>
  </r>
  <r>
    <n v="1836"/>
    <s v="KICKSTART OUR &lt;+3"/>
    <s v="Help fund our 2013 Sound &amp; Lighting Touring rig!"/>
    <x v="10"/>
    <n v="10017"/>
    <x v="0"/>
    <x v="0"/>
    <x v="0"/>
    <x v="1835"/>
    <n v="1359660329"/>
    <x v="0"/>
    <x v="165"/>
    <b v="1"/>
    <s v="music/rock"/>
    <x v="1404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x v="0"/>
    <x v="1836"/>
    <n v="1326848935"/>
    <x v="0"/>
    <x v="209"/>
    <b v="1"/>
    <s v="music/rock"/>
    <x v="1405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x v="0"/>
    <x v="1837"/>
    <n v="1314989557"/>
    <x v="0"/>
    <x v="33"/>
    <b v="1"/>
    <s v="music/rock"/>
    <x v="1406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x v="0"/>
    <x v="1838"/>
    <n v="1472750382"/>
    <x v="0"/>
    <x v="43"/>
    <b v="1"/>
    <s v="music/rock"/>
    <x v="1407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x v="0"/>
    <x v="1839"/>
    <n v="1366251510"/>
    <x v="0"/>
    <x v="62"/>
    <b v="1"/>
    <s v="music/rock"/>
    <x v="1408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x v="0"/>
    <x v="1840"/>
    <n v="1397679445"/>
    <x v="0"/>
    <x v="244"/>
    <b v="1"/>
    <s v="music/rock"/>
    <x v="1409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x v="0"/>
    <x v="1841"/>
    <n v="1422371381"/>
    <x v="0"/>
    <x v="64"/>
    <b v="1"/>
    <s v="music/rock"/>
    <x v="1410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x v="0"/>
    <x v="1842"/>
    <n v="1295653954"/>
    <x v="0"/>
    <x v="179"/>
    <b v="1"/>
    <s v="music/rock"/>
    <x v="141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x v="0"/>
    <x v="1843"/>
    <n v="1304464914"/>
    <x v="0"/>
    <x v="9"/>
    <b v="1"/>
    <s v="music/rock"/>
    <x v="578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x v="0"/>
    <x v="1844"/>
    <n v="1464854398"/>
    <x v="0"/>
    <x v="10"/>
    <b v="1"/>
    <s v="music/rock"/>
    <x v="3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x v="0"/>
    <x v="1845"/>
    <n v="1352993777"/>
    <x v="0"/>
    <x v="335"/>
    <b v="1"/>
    <s v="music/rock"/>
    <x v="1412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x v="0"/>
    <x v="1846"/>
    <n v="1427780432"/>
    <x v="0"/>
    <x v="44"/>
    <b v="1"/>
    <s v="music/rock"/>
    <x v="141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x v="0"/>
    <x v="1847"/>
    <n v="1306608888"/>
    <x v="0"/>
    <x v="54"/>
    <b v="1"/>
    <s v="music/rock"/>
    <x v="141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x v="0"/>
    <x v="1848"/>
    <n v="1347913059"/>
    <x v="0"/>
    <x v="22"/>
    <b v="1"/>
    <s v="music/rock"/>
    <x v="141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x v="0"/>
    <x v="1849"/>
    <n v="1402441300"/>
    <x v="0"/>
    <x v="122"/>
    <b v="1"/>
    <s v="music/rock"/>
    <x v="1416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x v="0"/>
    <x v="1850"/>
    <n v="1404769538"/>
    <x v="0"/>
    <x v="55"/>
    <b v="1"/>
    <s v="music/rock"/>
    <x v="1417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x v="0"/>
    <x v="1851"/>
    <n v="1426703452"/>
    <x v="0"/>
    <x v="132"/>
    <b v="1"/>
    <s v="music/rock"/>
    <x v="141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x v="0"/>
    <x v="1852"/>
    <n v="1348536417"/>
    <x v="0"/>
    <x v="25"/>
    <b v="1"/>
    <s v="music/rock"/>
    <x v="1419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x v="0"/>
    <x v="1853"/>
    <n v="1366763437"/>
    <x v="0"/>
    <x v="49"/>
    <b v="1"/>
    <s v="music/rock"/>
    <x v="1420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x v="5"/>
    <x v="1854"/>
    <n v="1385124940"/>
    <x v="0"/>
    <x v="277"/>
    <b v="1"/>
    <s v="music/rock"/>
    <x v="142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x v="0"/>
    <x v="1855"/>
    <n v="1403901072"/>
    <x v="0"/>
    <x v="44"/>
    <b v="1"/>
    <s v="music/rock"/>
    <x v="98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x v="0"/>
    <x v="1856"/>
    <n v="1407954413"/>
    <x v="0"/>
    <x v="19"/>
    <b v="1"/>
    <s v="music/rock"/>
    <x v="3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x v="0"/>
    <x v="1857"/>
    <n v="1318826921"/>
    <x v="0"/>
    <x v="184"/>
    <b v="1"/>
    <s v="music/rock"/>
    <x v="1422"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x v="0"/>
    <x v="1858"/>
    <n v="1314124129"/>
    <x v="0"/>
    <x v="66"/>
    <b v="1"/>
    <s v="music/rock"/>
    <x v="142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x v="0"/>
    <x v="1859"/>
    <n v="1389891684"/>
    <x v="0"/>
    <x v="10"/>
    <b v="1"/>
    <s v="music/rock"/>
    <x v="1424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x v="1"/>
    <x v="1860"/>
    <n v="1419664341"/>
    <x v="0"/>
    <x v="78"/>
    <b v="0"/>
    <s v="games/mobile games"/>
    <x v="109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x v="0"/>
    <x v="1861"/>
    <n v="1484912974"/>
    <x v="0"/>
    <x v="38"/>
    <b v="0"/>
    <s v="games/mobile games"/>
    <x v="142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x v="0"/>
    <x v="1862"/>
    <n v="1400008085"/>
    <x v="0"/>
    <x v="84"/>
    <b v="0"/>
    <s v="games/mobile games"/>
    <x v="177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x v="0"/>
    <x v="1863"/>
    <n v="1396631500"/>
    <x v="0"/>
    <x v="53"/>
    <b v="0"/>
    <s v="games/mobile games"/>
    <x v="142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x v="1"/>
    <x v="1864"/>
    <n v="1475398147"/>
    <x v="0"/>
    <x v="84"/>
    <b v="0"/>
    <s v="games/mobile games"/>
    <x v="1427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x v="0"/>
    <x v="1865"/>
    <n v="1483768497"/>
    <x v="0"/>
    <x v="84"/>
    <b v="0"/>
    <s v="games/mobile games"/>
    <x v="724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x v="0"/>
    <x v="1866"/>
    <n v="1475791912"/>
    <x v="0"/>
    <x v="29"/>
    <b v="0"/>
    <s v="games/mobile games"/>
    <x v="833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x v="0"/>
    <x v="1867"/>
    <n v="1448044925"/>
    <x v="0"/>
    <x v="57"/>
    <b v="0"/>
    <s v="games/mobile games"/>
    <x v="1428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x v="0"/>
    <x v="1868"/>
    <n v="1480896249"/>
    <x v="0"/>
    <x v="78"/>
    <b v="0"/>
    <s v="games/mobile games"/>
    <x v="109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x v="0"/>
    <x v="1869"/>
    <n v="1451723535"/>
    <x v="0"/>
    <x v="202"/>
    <b v="0"/>
    <s v="games/mobile games"/>
    <x v="1429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x v="0"/>
    <x v="1870"/>
    <n v="1413053301"/>
    <x v="0"/>
    <x v="195"/>
    <b v="0"/>
    <s v="games/mobile games"/>
    <x v="1430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x v="0"/>
    <x v="1871"/>
    <n v="1433041602"/>
    <x v="0"/>
    <x v="62"/>
    <b v="0"/>
    <s v="games/mobile games"/>
    <x v="550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x v="5"/>
    <x v="1872"/>
    <n v="1433861210"/>
    <x v="0"/>
    <x v="84"/>
    <b v="0"/>
    <s v="games/mobile games"/>
    <x v="871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x v="0"/>
    <x v="1873"/>
    <n v="1465427733"/>
    <x v="0"/>
    <x v="84"/>
    <b v="0"/>
    <s v="games/mobile games"/>
    <x v="1431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x v="0"/>
    <x v="1874"/>
    <n v="1465335308"/>
    <x v="0"/>
    <x v="83"/>
    <b v="0"/>
    <s v="games/mobile games"/>
    <x v="872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x v="2"/>
    <x v="1875"/>
    <n v="1400309405"/>
    <x v="0"/>
    <x v="78"/>
    <b v="0"/>
    <s v="games/mobile games"/>
    <x v="109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x v="0"/>
    <x v="1876"/>
    <n v="1422664925"/>
    <x v="0"/>
    <x v="78"/>
    <b v="0"/>
    <s v="games/mobile games"/>
    <x v="109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x v="2"/>
    <x v="1877"/>
    <n v="1400026355"/>
    <x v="0"/>
    <x v="78"/>
    <b v="0"/>
    <s v="games/mobile games"/>
    <x v="109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x v="3"/>
    <x v="1878"/>
    <n v="1455377729"/>
    <x v="0"/>
    <x v="84"/>
    <b v="0"/>
    <s v="games/mobile games"/>
    <x v="154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x v="1"/>
    <x v="1879"/>
    <n v="1456839380"/>
    <x v="0"/>
    <x v="54"/>
    <b v="0"/>
    <s v="games/mobile games"/>
    <x v="143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x v="0"/>
    <x v="1880"/>
    <n v="1423366789"/>
    <x v="0"/>
    <x v="16"/>
    <b v="1"/>
    <s v="music/indie rock"/>
    <x v="1433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x v="0"/>
    <x v="1881"/>
    <n v="1339109212"/>
    <x v="0"/>
    <x v="75"/>
    <b v="1"/>
    <s v="music/indie rock"/>
    <x v="143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x v="0"/>
    <x v="1882"/>
    <n v="1331333108"/>
    <x v="0"/>
    <x v="58"/>
    <b v="1"/>
    <s v="music/indie rock"/>
    <x v="143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x v="0"/>
    <x v="1883"/>
    <n v="1350967535"/>
    <x v="0"/>
    <x v="55"/>
    <b v="1"/>
    <s v="music/indie rock"/>
    <x v="143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x v="0"/>
    <x v="1884"/>
    <n v="1341800110"/>
    <x v="0"/>
    <x v="217"/>
    <b v="1"/>
    <s v="music/indie rock"/>
    <x v="143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x v="0"/>
    <x v="1885"/>
    <n v="1413236738"/>
    <x v="0"/>
    <x v="60"/>
    <b v="1"/>
    <s v="music/indie rock"/>
    <x v="1438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x v="3"/>
    <x v="1886"/>
    <n v="1447614732"/>
    <x v="0"/>
    <x v="22"/>
    <b v="1"/>
    <s v="music/indie rock"/>
    <x v="1439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x v="0"/>
    <x v="1887"/>
    <n v="1272692732"/>
    <x v="0"/>
    <x v="30"/>
    <b v="1"/>
    <s v="music/indie rock"/>
    <x v="1440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x v="0"/>
    <x v="1888"/>
    <n v="1359140546"/>
    <x v="0"/>
    <x v="34"/>
    <b v="1"/>
    <s v="music/indie rock"/>
    <x v="1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x v="0"/>
    <x v="1889"/>
    <n v="1353005528"/>
    <x v="0"/>
    <x v="336"/>
    <b v="1"/>
    <s v="music/indie rock"/>
    <x v="144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x v="0"/>
    <x v="1890"/>
    <n v="1275851354"/>
    <x v="0"/>
    <x v="148"/>
    <b v="1"/>
    <s v="music/indie rock"/>
    <x v="1442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x v="0"/>
    <x v="1891"/>
    <n v="1304867881"/>
    <x v="0"/>
    <x v="55"/>
    <b v="1"/>
    <s v="music/indie rock"/>
    <x v="1443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x v="0"/>
    <x v="1892"/>
    <n v="1301524585"/>
    <x v="0"/>
    <x v="43"/>
    <b v="1"/>
    <s v="music/indie rock"/>
    <x v="87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x v="0"/>
    <x v="1893"/>
    <n v="1326404583"/>
    <x v="0"/>
    <x v="9"/>
    <b v="1"/>
    <s v="music/indie rock"/>
    <x v="1444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x v="0"/>
    <x v="1894"/>
    <n v="1442771722"/>
    <x v="0"/>
    <x v="5"/>
    <b v="1"/>
    <s v="music/indie rock"/>
    <x v="1445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x v="0"/>
    <x v="1895"/>
    <n v="1331658165"/>
    <x v="0"/>
    <x v="62"/>
    <b v="1"/>
    <s v="music/indie rock"/>
    <x v="1446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x v="0"/>
    <x v="1896"/>
    <n v="1392040806"/>
    <x v="0"/>
    <x v="275"/>
    <b v="1"/>
    <s v="music/indie rock"/>
    <x v="144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x v="0"/>
    <x v="1897"/>
    <n v="1451277473"/>
    <x v="0"/>
    <x v="64"/>
    <b v="1"/>
    <s v="music/indie rock"/>
    <x v="1448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x v="0"/>
    <x v="1898"/>
    <n v="1424730966"/>
    <x v="0"/>
    <x v="288"/>
    <b v="1"/>
    <s v="music/indie rock"/>
    <x v="25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x v="0"/>
    <x v="1899"/>
    <n v="1347137731"/>
    <x v="0"/>
    <x v="241"/>
    <b v="1"/>
    <s v="music/indie rock"/>
    <x v="1449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x v="1"/>
    <x v="1900"/>
    <n v="1429707729"/>
    <x v="0"/>
    <x v="20"/>
    <b v="0"/>
    <s v="technology/gadgets"/>
    <x v="145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x v="3"/>
    <x v="1901"/>
    <n v="1422903447"/>
    <x v="0"/>
    <x v="83"/>
    <b v="0"/>
    <s v="technology/gadgets"/>
    <x v="44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x v="0"/>
    <x v="1902"/>
    <n v="1480357791"/>
    <x v="0"/>
    <x v="14"/>
    <b v="0"/>
    <s v="technology/gadgets"/>
    <x v="145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x v="0"/>
    <x v="1903"/>
    <n v="1447864021"/>
    <x v="0"/>
    <x v="84"/>
    <b v="0"/>
    <s v="technology/gadgets"/>
    <x v="37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x v="0"/>
    <x v="1904"/>
    <n v="1407535994"/>
    <x v="0"/>
    <x v="80"/>
    <b v="0"/>
    <s v="technology/gadgets"/>
    <x v="1452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x v="0"/>
    <x v="1905"/>
    <n v="1464105983"/>
    <x v="0"/>
    <x v="221"/>
    <b v="0"/>
    <s v="technology/gadgets"/>
    <x v="1453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x v="0"/>
    <x v="1906"/>
    <n v="1399557925"/>
    <x v="0"/>
    <x v="80"/>
    <b v="0"/>
    <s v="technology/gadgets"/>
    <x v="1454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x v="0"/>
    <x v="1907"/>
    <n v="1480456900"/>
    <x v="0"/>
    <x v="80"/>
    <b v="0"/>
    <s v="technology/gadgets"/>
    <x v="145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x v="0"/>
    <x v="1908"/>
    <n v="1411467479"/>
    <x v="0"/>
    <x v="44"/>
    <b v="0"/>
    <s v="technology/gadgets"/>
    <x v="1456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x v="3"/>
    <x v="1909"/>
    <n v="1442531217"/>
    <x v="0"/>
    <x v="168"/>
    <b v="0"/>
    <s v="technology/gadgets"/>
    <x v="145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x v="4"/>
    <x v="1910"/>
    <n v="1404953334"/>
    <x v="0"/>
    <x v="29"/>
    <b v="0"/>
    <s v="technology/gadgets"/>
    <x v="1458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x v="0"/>
    <x v="1911"/>
    <n v="1430803560"/>
    <x v="0"/>
    <x v="288"/>
    <b v="0"/>
    <s v="technology/gadgets"/>
    <x v="1459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x v="1"/>
    <x v="1912"/>
    <n v="1410178578"/>
    <x v="0"/>
    <x v="55"/>
    <b v="0"/>
    <s v="technology/gadgets"/>
    <x v="146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x v="0"/>
    <x v="1913"/>
    <n v="1413519073"/>
    <x v="0"/>
    <x v="84"/>
    <b v="0"/>
    <s v="technology/gadgets"/>
    <x v="1461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x v="0"/>
    <x v="1914"/>
    <n v="1407892222"/>
    <x v="0"/>
    <x v="80"/>
    <b v="0"/>
    <s v="technology/gadgets"/>
    <x v="146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x v="0"/>
    <x v="1915"/>
    <n v="1476378775"/>
    <x v="0"/>
    <x v="79"/>
    <b v="0"/>
    <s v="technology/gadgets"/>
    <x v="872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x v="6"/>
    <x v="1916"/>
    <n v="1484116133"/>
    <x v="0"/>
    <x v="16"/>
    <b v="0"/>
    <s v="technology/gadgets"/>
    <x v="146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x v="0"/>
    <x v="1917"/>
    <n v="1404845851"/>
    <x v="0"/>
    <x v="82"/>
    <b v="0"/>
    <s v="technology/gadgets"/>
    <x v="1464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x v="0"/>
    <x v="1918"/>
    <n v="1429477249"/>
    <x v="0"/>
    <x v="22"/>
    <b v="0"/>
    <s v="technology/gadgets"/>
    <x v="146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x v="1"/>
    <x v="1919"/>
    <n v="1443042061"/>
    <x v="0"/>
    <x v="217"/>
    <b v="0"/>
    <s v="technology/gadgets"/>
    <x v="1466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x v="0"/>
    <x v="1920"/>
    <n v="1339651143"/>
    <x v="0"/>
    <x v="44"/>
    <b v="1"/>
    <s v="music/indie rock"/>
    <x v="346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x v="0"/>
    <x v="1921"/>
    <n v="1384236507"/>
    <x v="0"/>
    <x v="31"/>
    <b v="1"/>
    <s v="music/indie rock"/>
    <x v="1467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x v="0"/>
    <x v="1922"/>
    <n v="1313612532"/>
    <x v="0"/>
    <x v="62"/>
    <b v="1"/>
    <s v="music/indie rock"/>
    <x v="146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x v="0"/>
    <x v="1923"/>
    <n v="1387390555"/>
    <x v="0"/>
    <x v="51"/>
    <b v="1"/>
    <s v="music/indie rock"/>
    <x v="316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x v="0"/>
    <x v="1924"/>
    <n v="1379540288"/>
    <x v="0"/>
    <x v="47"/>
    <b v="1"/>
    <s v="music/indie rock"/>
    <x v="14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x v="0"/>
    <x v="1925"/>
    <n v="1286319256"/>
    <x v="0"/>
    <x v="329"/>
    <b v="1"/>
    <s v="music/indie rock"/>
    <x v="1470"/>
    <x v="4"/>
    <s v="indie rock"/>
    <x v="1926"/>
    <x v="1925"/>
  </r>
  <r>
    <n v="1927"/>
    <s v="GBS Detroit Presents Hampshire"/>
    <s v="Hampshire is headed to GBS Detroit."/>
    <x v="20"/>
    <n v="620"/>
    <x v="0"/>
    <x v="0"/>
    <x v="0"/>
    <x v="1926"/>
    <n v="1329856839"/>
    <x v="0"/>
    <x v="202"/>
    <b v="1"/>
    <s v="music/indie rock"/>
    <x v="10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x v="0"/>
    <x v="1927"/>
    <n v="1365348794"/>
    <x v="0"/>
    <x v="69"/>
    <b v="1"/>
    <s v="music/indie rock"/>
    <x v="1471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x v="0"/>
    <x v="1928"/>
    <n v="1306197066"/>
    <x v="0"/>
    <x v="11"/>
    <b v="1"/>
    <s v="music/indie rock"/>
    <x v="1472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x v="0"/>
    <x v="1929"/>
    <n v="1368019482"/>
    <x v="0"/>
    <x v="55"/>
    <b v="1"/>
    <s v="music/indie rock"/>
    <x v="74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x v="0"/>
    <x v="1930"/>
    <n v="1336512309"/>
    <x v="0"/>
    <x v="133"/>
    <b v="1"/>
    <s v="music/indie rock"/>
    <x v="1473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x v="0"/>
    <x v="1931"/>
    <n v="1325618773"/>
    <x v="0"/>
    <x v="144"/>
    <b v="1"/>
    <s v="music/indie rock"/>
    <x v="147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x v="0"/>
    <x v="1932"/>
    <n v="1409195307"/>
    <x v="0"/>
    <x v="238"/>
    <b v="1"/>
    <s v="music/indie rock"/>
    <x v="147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x v="0"/>
    <x v="1933"/>
    <n v="1321649321"/>
    <x v="0"/>
    <x v="99"/>
    <b v="1"/>
    <s v="music/indie rock"/>
    <x v="147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x v="0"/>
    <x v="1934"/>
    <n v="1400106171"/>
    <x v="0"/>
    <x v="133"/>
    <b v="1"/>
    <s v="music/indie rock"/>
    <x v="1477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x v="0"/>
    <x v="1935"/>
    <n v="1320528070"/>
    <x v="0"/>
    <x v="108"/>
    <b v="1"/>
    <s v="music/indie rock"/>
    <x v="1478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x v="0"/>
    <x v="1936"/>
    <n v="1338346281"/>
    <x v="0"/>
    <x v="60"/>
    <b v="1"/>
    <s v="music/indie rock"/>
    <x v="1479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x v="0"/>
    <x v="1937"/>
    <n v="1370067231"/>
    <x v="0"/>
    <x v="229"/>
    <b v="1"/>
    <s v="music/indie rock"/>
    <x v="1480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x v="0"/>
    <x v="1938"/>
    <n v="1360366708"/>
    <x v="0"/>
    <x v="93"/>
    <b v="1"/>
    <s v="music/indie rock"/>
    <x v="1076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x v="0"/>
    <x v="1939"/>
    <n v="1304770233"/>
    <x v="0"/>
    <x v="162"/>
    <b v="1"/>
    <s v="music/indie rock"/>
    <x v="1481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x v="0"/>
    <x v="1940"/>
    <n v="1397545131"/>
    <x v="1"/>
    <x v="337"/>
    <b v="1"/>
    <s v="technology/hardware"/>
    <x v="148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x v="0"/>
    <x v="1941"/>
    <n v="1302033140"/>
    <x v="1"/>
    <x v="195"/>
    <b v="1"/>
    <s v="technology/hardware"/>
    <x v="1483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x v="0"/>
    <x v="1942"/>
    <n v="1467008916"/>
    <x v="1"/>
    <x v="338"/>
    <b v="1"/>
    <s v="technology/hardware"/>
    <x v="1484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x v="0"/>
    <x v="1943"/>
    <n v="1396360890"/>
    <x v="1"/>
    <x v="339"/>
    <b v="1"/>
    <s v="technology/hardware"/>
    <x v="1485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x v="3"/>
    <x v="1944"/>
    <n v="1433224958"/>
    <x v="1"/>
    <x v="340"/>
    <b v="1"/>
    <s v="technology/hardware"/>
    <x v="1486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x v="0"/>
    <x v="1945"/>
    <n v="1392780961"/>
    <x v="1"/>
    <x v="16"/>
    <b v="1"/>
    <s v="technology/hardware"/>
    <x v="1487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x v="0"/>
    <x v="1946"/>
    <n v="1255730520"/>
    <x v="1"/>
    <x v="23"/>
    <b v="1"/>
    <s v="technology/hardware"/>
    <x v="1488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x v="0"/>
    <x v="1947"/>
    <n v="1460557809"/>
    <x v="1"/>
    <x v="341"/>
    <b v="1"/>
    <s v="technology/hardware"/>
    <x v="1489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x v="1"/>
    <x v="1948"/>
    <n v="1402394951"/>
    <x v="1"/>
    <x v="342"/>
    <b v="1"/>
    <s v="technology/hardware"/>
    <x v="1490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x v="0"/>
    <x v="1949"/>
    <n v="1300767673"/>
    <x v="1"/>
    <x v="343"/>
    <b v="1"/>
    <s v="technology/hardware"/>
    <x v="149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x v="0"/>
    <x v="1950"/>
    <n v="1475921137"/>
    <x v="1"/>
    <x v="344"/>
    <b v="1"/>
    <s v="technology/hardware"/>
    <x v="1492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x v="5"/>
    <x v="1951"/>
    <n v="1378737215"/>
    <x v="1"/>
    <x v="345"/>
    <b v="1"/>
    <s v="technology/hardware"/>
    <x v="1493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x v="0"/>
    <x v="1952"/>
    <n v="1328158065"/>
    <x v="1"/>
    <x v="206"/>
    <b v="1"/>
    <s v="technology/hardware"/>
    <x v="1494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x v="0"/>
    <x v="1953"/>
    <n v="1453730176"/>
    <x v="1"/>
    <x v="119"/>
    <b v="1"/>
    <s v="technology/hardware"/>
    <x v="1495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x v="0"/>
    <x v="1954"/>
    <n v="1334989881"/>
    <x v="1"/>
    <x v="126"/>
    <b v="1"/>
    <s v="technology/hardware"/>
    <x v="1496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x v="0"/>
    <x v="1955"/>
    <n v="1425507005"/>
    <x v="1"/>
    <x v="346"/>
    <b v="1"/>
    <s v="technology/hardware"/>
    <x v="1497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x v="0"/>
    <x v="1956"/>
    <n v="1348712513"/>
    <x v="1"/>
    <x v="347"/>
    <b v="1"/>
    <s v="technology/hardware"/>
    <x v="149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x v="0"/>
    <x v="1957"/>
    <n v="1361490161"/>
    <x v="1"/>
    <x v="348"/>
    <b v="1"/>
    <s v="technology/hardware"/>
    <x v="1499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x v="0"/>
    <x v="1958"/>
    <n v="1408565860"/>
    <x v="1"/>
    <x v="349"/>
    <b v="1"/>
    <s v="technology/hardware"/>
    <x v="1500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x v="9"/>
    <x v="1959"/>
    <n v="1416559341"/>
    <x v="1"/>
    <x v="51"/>
    <b v="1"/>
    <s v="technology/hardware"/>
    <x v="150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x v="0"/>
    <x v="1960"/>
    <n v="1346042417"/>
    <x v="1"/>
    <x v="350"/>
    <b v="1"/>
    <s v="technology/hardware"/>
    <x v="15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x v="0"/>
    <x v="1961"/>
    <n v="1397414636"/>
    <x v="1"/>
    <x v="351"/>
    <b v="1"/>
    <s v="technology/hardware"/>
    <x v="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x v="1"/>
    <x v="1962"/>
    <n v="1407838734"/>
    <x v="1"/>
    <x v="242"/>
    <b v="1"/>
    <s v="technology/hardware"/>
    <x v="1504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x v="3"/>
    <x v="1963"/>
    <n v="1458714772"/>
    <x v="1"/>
    <x v="352"/>
    <b v="1"/>
    <s v="technology/hardware"/>
    <x v="150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x v="0"/>
    <x v="1964"/>
    <n v="1324433310"/>
    <x v="1"/>
    <x v="273"/>
    <b v="1"/>
    <s v="technology/hardware"/>
    <x v="150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x v="0"/>
    <x v="1965"/>
    <n v="1405429098"/>
    <x v="1"/>
    <x v="353"/>
    <b v="1"/>
    <s v="technology/hardware"/>
    <x v="150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x v="0"/>
    <x v="1966"/>
    <n v="1396367729"/>
    <x v="1"/>
    <x v="316"/>
    <b v="1"/>
    <s v="technology/hardware"/>
    <x v="150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x v="0"/>
    <x v="1967"/>
    <n v="1478095515"/>
    <x v="1"/>
    <x v="354"/>
    <b v="1"/>
    <s v="technology/hardware"/>
    <x v="150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x v="1"/>
    <x v="1968"/>
    <n v="1467831668"/>
    <x v="1"/>
    <x v="355"/>
    <b v="1"/>
    <s v="technology/hardware"/>
    <x v="1510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x v="0"/>
    <x v="1969"/>
    <n v="1361248701"/>
    <x v="1"/>
    <x v="356"/>
    <b v="1"/>
    <s v="technology/hardware"/>
    <x v="151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x v="0"/>
    <x v="1970"/>
    <n v="1381752061"/>
    <x v="1"/>
    <x v="357"/>
    <b v="1"/>
    <s v="technology/hardware"/>
    <x v="151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x v="0"/>
    <x v="1971"/>
    <n v="1350605844"/>
    <x v="1"/>
    <x v="146"/>
    <b v="1"/>
    <s v="technology/hardware"/>
    <x v="15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x v="0"/>
    <x v="1972"/>
    <n v="1467134464"/>
    <x v="1"/>
    <x v="358"/>
    <b v="1"/>
    <s v="technology/hardware"/>
    <x v="151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x v="1"/>
    <x v="1973"/>
    <n v="1371715269"/>
    <x v="1"/>
    <x v="359"/>
    <b v="1"/>
    <s v="technology/hardware"/>
    <x v="1515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x v="0"/>
    <x v="1974"/>
    <n v="1360346851"/>
    <x v="1"/>
    <x v="35"/>
    <b v="1"/>
    <s v="technology/hardware"/>
    <x v="1516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x v="1"/>
    <x v="1975"/>
    <n v="1371159325"/>
    <x v="1"/>
    <x v="360"/>
    <b v="1"/>
    <s v="technology/hardware"/>
    <x v="1517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x v="0"/>
    <x v="1976"/>
    <n v="1446527540"/>
    <x v="1"/>
    <x v="361"/>
    <b v="1"/>
    <s v="technology/hardware"/>
    <x v="151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x v="0"/>
    <x v="1977"/>
    <n v="1336627492"/>
    <x v="1"/>
    <x v="362"/>
    <b v="1"/>
    <s v="technology/hardware"/>
    <x v="1519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x v="0"/>
    <x v="1978"/>
    <n v="1444734146"/>
    <x v="1"/>
    <x v="363"/>
    <b v="1"/>
    <s v="technology/hardware"/>
    <x v="1520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x v="3"/>
    <x v="1979"/>
    <n v="1456232462"/>
    <x v="1"/>
    <x v="364"/>
    <b v="1"/>
    <s v="technology/hardware"/>
    <x v="15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x v="5"/>
    <x v="1980"/>
    <n v="1402334665"/>
    <x v="0"/>
    <x v="8"/>
    <b v="0"/>
    <s v="photography/people"/>
    <x v="1522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x v="6"/>
    <x v="1981"/>
    <n v="1478268287"/>
    <x v="0"/>
    <x v="78"/>
    <b v="0"/>
    <s v="photography/people"/>
    <x v="109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x v="0"/>
    <x v="1982"/>
    <n v="1470874618"/>
    <x v="0"/>
    <x v="38"/>
    <b v="0"/>
    <s v="photography/people"/>
    <x v="1523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x v="0"/>
    <x v="1983"/>
    <n v="1412189881"/>
    <x v="0"/>
    <x v="63"/>
    <b v="0"/>
    <s v="photography/people"/>
    <x v="152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x v="1"/>
    <x v="1984"/>
    <n v="1467650771"/>
    <x v="0"/>
    <x v="80"/>
    <b v="0"/>
    <s v="photography/people"/>
    <x v="152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x v="1"/>
    <x v="1985"/>
    <n v="1455359083"/>
    <x v="0"/>
    <x v="29"/>
    <b v="0"/>
    <s v="photography/people"/>
    <x v="833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x v="1"/>
    <x v="1986"/>
    <n v="1422631276"/>
    <x v="0"/>
    <x v="33"/>
    <b v="0"/>
    <s v="photography/people"/>
    <x v="1526"/>
    <x v="8"/>
    <s v="people"/>
    <x v="1987"/>
    <x v="1986"/>
  </r>
  <r>
    <n v="1988"/>
    <s v="Phillip Michael Photography"/>
    <s v="Expressing art in an image!"/>
    <x v="12"/>
    <n v="25"/>
    <x v="2"/>
    <x v="0"/>
    <x v="0"/>
    <x v="1987"/>
    <n v="1437502742"/>
    <x v="0"/>
    <x v="29"/>
    <b v="0"/>
    <s v="photography/people"/>
    <x v="151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x v="0"/>
    <x v="1988"/>
    <n v="1478881208"/>
    <x v="0"/>
    <x v="29"/>
    <b v="0"/>
    <s v="photography/people"/>
    <x v="46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x v="0"/>
    <x v="1989"/>
    <n v="1454042532"/>
    <x v="0"/>
    <x v="81"/>
    <b v="0"/>
    <s v="photography/people"/>
    <x v="1527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x v="0"/>
    <x v="1990"/>
    <n v="1434144386"/>
    <x v="0"/>
    <x v="83"/>
    <b v="0"/>
    <s v="photography/people"/>
    <x v="1528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x v="0"/>
    <x v="1991"/>
    <n v="1421637991"/>
    <x v="0"/>
    <x v="84"/>
    <b v="0"/>
    <s v="photography/people"/>
    <x v="1529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x v="1"/>
    <x v="1992"/>
    <n v="1448114837"/>
    <x v="0"/>
    <x v="78"/>
    <b v="0"/>
    <s v="photography/people"/>
    <x v="109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x v="0"/>
    <x v="1993"/>
    <n v="1475885342"/>
    <x v="0"/>
    <x v="78"/>
    <b v="0"/>
    <s v="photography/people"/>
    <x v="109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x v="5"/>
    <x v="1994"/>
    <n v="1435354736"/>
    <x v="0"/>
    <x v="83"/>
    <b v="0"/>
    <s v="photography/people"/>
    <x v="153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x v="0"/>
    <x v="1995"/>
    <n v="1402429211"/>
    <x v="0"/>
    <x v="78"/>
    <b v="0"/>
    <s v="photography/people"/>
    <x v="109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x v="0"/>
    <x v="1996"/>
    <n v="1406499612"/>
    <x v="0"/>
    <x v="78"/>
    <b v="0"/>
    <s v="photography/people"/>
    <x v="109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x v="0"/>
    <x v="1997"/>
    <n v="1402973438"/>
    <x v="0"/>
    <x v="83"/>
    <b v="0"/>
    <s v="photography/people"/>
    <x v="1531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x v="1"/>
    <x v="1998"/>
    <n v="1413286508"/>
    <x v="0"/>
    <x v="63"/>
    <b v="0"/>
    <s v="photography/people"/>
    <x v="1532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x v="5"/>
    <x v="1999"/>
    <n v="1449528613"/>
    <x v="0"/>
    <x v="20"/>
    <b v="0"/>
    <s v="photography/people"/>
    <x v="856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x v="3"/>
    <x v="2000"/>
    <n v="1431406916"/>
    <x v="1"/>
    <x v="365"/>
    <b v="1"/>
    <s v="technology/hardware"/>
    <x v="1533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x v="0"/>
    <x v="2001"/>
    <n v="1482599143"/>
    <x v="1"/>
    <x v="366"/>
    <b v="1"/>
    <s v="technology/hardware"/>
    <x v="1534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x v="0"/>
    <x v="2002"/>
    <n v="1276830052"/>
    <x v="1"/>
    <x v="57"/>
    <b v="1"/>
    <s v="technology/hardware"/>
    <x v="153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x v="0"/>
    <x v="2003"/>
    <n v="1402410663"/>
    <x v="1"/>
    <x v="178"/>
    <b v="1"/>
    <s v="technology/hardware"/>
    <x v="153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x v="0"/>
    <x v="2004"/>
    <n v="1379532618"/>
    <x v="1"/>
    <x v="277"/>
    <b v="1"/>
    <s v="technology/hardware"/>
    <x v="1537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x v="0"/>
    <x v="2005"/>
    <n v="1414584045"/>
    <x v="1"/>
    <x v="175"/>
    <b v="1"/>
    <s v="technology/hardware"/>
    <x v="153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x v="0"/>
    <x v="2006"/>
    <n v="1276891586"/>
    <x v="1"/>
    <x v="89"/>
    <b v="1"/>
    <s v="technology/hardware"/>
    <x v="1539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x v="0"/>
    <x v="2007"/>
    <n v="1312641022"/>
    <x v="1"/>
    <x v="14"/>
    <b v="1"/>
    <s v="technology/hardware"/>
    <x v="154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x v="3"/>
    <x v="2008"/>
    <n v="1476776743"/>
    <x v="1"/>
    <x v="367"/>
    <b v="1"/>
    <s v="technology/hardware"/>
    <x v="1541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x v="0"/>
    <x v="2009"/>
    <n v="1468972491"/>
    <x v="1"/>
    <x v="368"/>
    <b v="1"/>
    <s v="technology/hardware"/>
    <x v="1542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x v="3"/>
    <x v="2010"/>
    <n v="1449650173"/>
    <x v="1"/>
    <x v="369"/>
    <b v="1"/>
    <s v="technology/hardware"/>
    <x v="1543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x v="0"/>
    <x v="2011"/>
    <n v="1420573441"/>
    <x v="1"/>
    <x v="275"/>
    <b v="1"/>
    <s v="technology/hardware"/>
    <x v="154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x v="0"/>
    <x v="2012"/>
    <n v="1462835014"/>
    <x v="1"/>
    <x v="370"/>
    <b v="1"/>
    <s v="technology/hardware"/>
    <x v="1545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x v="0"/>
    <x v="2013"/>
    <n v="1361250539"/>
    <x v="1"/>
    <x v="371"/>
    <b v="1"/>
    <s v="technology/hardware"/>
    <x v="154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x v="0"/>
    <x v="2014"/>
    <n v="1313010163"/>
    <x v="1"/>
    <x v="372"/>
    <b v="1"/>
    <s v="technology/hardware"/>
    <x v="1547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x v="0"/>
    <x v="2015"/>
    <n v="1360271299"/>
    <x v="1"/>
    <x v="373"/>
    <b v="1"/>
    <s v="technology/hardware"/>
    <x v="154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x v="0"/>
    <x v="2016"/>
    <n v="1329873755"/>
    <x v="1"/>
    <x v="374"/>
    <b v="1"/>
    <s v="technology/hardware"/>
    <x v="154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x v="3"/>
    <x v="2017"/>
    <n v="1436863609"/>
    <x v="1"/>
    <x v="375"/>
    <b v="1"/>
    <s v="technology/hardware"/>
    <x v="1550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x v="0"/>
    <x v="2018"/>
    <n v="1471971621"/>
    <x v="1"/>
    <x v="376"/>
    <b v="1"/>
    <s v="technology/hardware"/>
    <x v="155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x v="0"/>
    <x v="2019"/>
    <n v="1396923624"/>
    <x v="1"/>
    <x v="259"/>
    <b v="1"/>
    <s v="technology/hardware"/>
    <x v="155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x v="0"/>
    <x v="2020"/>
    <n v="1407634897"/>
    <x v="1"/>
    <x v="195"/>
    <b v="1"/>
    <s v="technology/hardware"/>
    <x v="155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x v="0"/>
    <x v="2021"/>
    <n v="1463060372"/>
    <x v="1"/>
    <x v="166"/>
    <b v="1"/>
    <s v="technology/hardware"/>
    <x v="155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x v="0"/>
    <x v="2022"/>
    <n v="1431425153"/>
    <x v="1"/>
    <x v="377"/>
    <b v="1"/>
    <s v="technology/hardware"/>
    <x v="1555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x v="0"/>
    <x v="2023"/>
    <n v="1341875544"/>
    <x v="1"/>
    <x v="217"/>
    <b v="1"/>
    <s v="technology/hardware"/>
    <x v="1556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x v="3"/>
    <x v="2024"/>
    <n v="1431404746"/>
    <x v="1"/>
    <x v="378"/>
    <b v="1"/>
    <s v="technology/hardware"/>
    <x v="1557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x v="0"/>
    <x v="2025"/>
    <n v="1394127585"/>
    <x v="1"/>
    <x v="379"/>
    <b v="1"/>
    <s v="technology/hardware"/>
    <x v="155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x v="0"/>
    <x v="2026"/>
    <n v="1423855919"/>
    <x v="1"/>
    <x v="380"/>
    <b v="1"/>
    <s v="technology/hardware"/>
    <x v="1559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x v="0"/>
    <x v="2027"/>
    <n v="1265493806"/>
    <x v="1"/>
    <x v="1"/>
    <b v="1"/>
    <s v="technology/hardware"/>
    <x v="1560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x v="0"/>
    <x v="2028"/>
    <n v="1406507481"/>
    <x v="1"/>
    <x v="225"/>
    <b v="1"/>
    <s v="technology/hardware"/>
    <x v="1561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x v="1"/>
    <x v="2029"/>
    <n v="1351641296"/>
    <x v="1"/>
    <x v="381"/>
    <b v="1"/>
    <s v="technology/hardware"/>
    <x v="1562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x v="3"/>
    <x v="2030"/>
    <n v="1417506853"/>
    <x v="1"/>
    <x v="278"/>
    <b v="1"/>
    <s v="technology/hardware"/>
    <x v="1563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x v="0"/>
    <x v="2031"/>
    <n v="1479216874"/>
    <x v="1"/>
    <x v="382"/>
    <b v="1"/>
    <s v="technology/hardware"/>
    <x v="1564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x v="0"/>
    <x v="2032"/>
    <n v="1395885518"/>
    <x v="1"/>
    <x v="150"/>
    <b v="1"/>
    <s v="technology/hardware"/>
    <x v="156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x v="0"/>
    <x v="2033"/>
    <n v="1426216033"/>
    <x v="1"/>
    <x v="278"/>
    <b v="1"/>
    <s v="technology/hardware"/>
    <x v="1566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x v="0"/>
    <x v="2034"/>
    <n v="1446562807"/>
    <x v="1"/>
    <x v="383"/>
    <b v="1"/>
    <s v="technology/hardware"/>
    <x v="156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x v="0"/>
    <x v="2035"/>
    <n v="1397076319"/>
    <x v="1"/>
    <x v="384"/>
    <b v="1"/>
    <s v="technology/hardware"/>
    <x v="156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x v="0"/>
    <x v="2036"/>
    <n v="1383195753"/>
    <x v="1"/>
    <x v="385"/>
    <b v="1"/>
    <s v="technology/hardware"/>
    <x v="1569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x v="1"/>
    <x v="2037"/>
    <n v="1369895421"/>
    <x v="1"/>
    <x v="386"/>
    <b v="1"/>
    <s v="technology/hardware"/>
    <x v="1570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x v="0"/>
    <x v="2038"/>
    <n v="1477996325"/>
    <x v="1"/>
    <x v="169"/>
    <b v="1"/>
    <s v="technology/hardware"/>
    <x v="1571"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x v="0"/>
    <x v="2039"/>
    <n v="1383257703"/>
    <x v="1"/>
    <x v="197"/>
    <b v="1"/>
    <s v="technology/hardware"/>
    <x v="1572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x v="0"/>
    <x v="2040"/>
    <n v="1476189427"/>
    <x v="0"/>
    <x v="148"/>
    <b v="1"/>
    <s v="technology/hardware"/>
    <x v="157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x v="0"/>
    <x v="2041"/>
    <n v="1448297974"/>
    <x v="0"/>
    <x v="205"/>
    <b v="1"/>
    <s v="technology/hardware"/>
    <x v="157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x v="0"/>
    <x v="2042"/>
    <n v="1476764077"/>
    <x v="0"/>
    <x v="189"/>
    <b v="1"/>
    <s v="technology/hardware"/>
    <x v="1575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x v="0"/>
    <x v="2043"/>
    <n v="1431620714"/>
    <x v="0"/>
    <x v="387"/>
    <b v="1"/>
    <s v="technology/hardware"/>
    <x v="157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x v="0"/>
    <x v="2044"/>
    <n v="1339207647"/>
    <x v="0"/>
    <x v="40"/>
    <b v="1"/>
    <s v="technology/hardware"/>
    <x v="1577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x v="0"/>
    <x v="2045"/>
    <n v="1366690044"/>
    <x v="0"/>
    <x v="37"/>
    <b v="1"/>
    <s v="technology/hardware"/>
    <x v="1578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x v="2"/>
    <x v="2046"/>
    <n v="1426714870"/>
    <x v="0"/>
    <x v="388"/>
    <b v="1"/>
    <s v="technology/hardware"/>
    <x v="1579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x v="0"/>
    <x v="2047"/>
    <n v="1366731491"/>
    <x v="0"/>
    <x v="389"/>
    <b v="1"/>
    <s v="technology/hardware"/>
    <x v="1580"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x v="1"/>
    <x v="2048"/>
    <n v="1382963963"/>
    <x v="0"/>
    <x v="390"/>
    <b v="1"/>
    <s v="technology/hardware"/>
    <x v="158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x v="0"/>
    <x v="2049"/>
    <n v="1429580578"/>
    <x v="0"/>
    <x v="203"/>
    <b v="1"/>
    <s v="technology/hardware"/>
    <x v="1582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x v="0"/>
    <x v="2050"/>
    <n v="1385425937"/>
    <x v="0"/>
    <x v="391"/>
    <b v="1"/>
    <s v="technology/hardware"/>
    <x v="158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x v="0"/>
    <x v="2051"/>
    <n v="1452045653"/>
    <x v="0"/>
    <x v="392"/>
    <b v="1"/>
    <s v="technology/hardware"/>
    <x v="1584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x v="0"/>
    <x v="2052"/>
    <n v="1445870951"/>
    <x v="0"/>
    <x v="212"/>
    <b v="1"/>
    <s v="technology/hardware"/>
    <x v="158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x v="1"/>
    <x v="2053"/>
    <n v="1396441810"/>
    <x v="0"/>
    <x v="393"/>
    <b v="1"/>
    <s v="technology/hardware"/>
    <x v="1586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x v="0"/>
    <x v="2054"/>
    <n v="1415031043"/>
    <x v="0"/>
    <x v="21"/>
    <b v="1"/>
    <s v="technology/hardware"/>
    <x v="1587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x v="0"/>
    <x v="2055"/>
    <n v="1363630542"/>
    <x v="0"/>
    <x v="394"/>
    <b v="1"/>
    <s v="technology/hardware"/>
    <x v="158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x v="1"/>
    <x v="2056"/>
    <n v="1453895532"/>
    <x v="0"/>
    <x v="395"/>
    <b v="1"/>
    <s v="technology/hardware"/>
    <x v="1589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x v="1"/>
    <x v="2057"/>
    <n v="1421916830"/>
    <x v="0"/>
    <x v="396"/>
    <b v="1"/>
    <s v="technology/hardware"/>
    <x v="1590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x v="0"/>
    <x v="2058"/>
    <n v="1450880854"/>
    <x v="0"/>
    <x v="269"/>
    <b v="1"/>
    <s v="technology/hardware"/>
    <x v="159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x v="0"/>
    <x v="2059"/>
    <n v="1400945150"/>
    <x v="0"/>
    <x v="397"/>
    <b v="1"/>
    <s v="technology/hardware"/>
    <x v="159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x v="0"/>
    <x v="2060"/>
    <n v="1480616454"/>
    <x v="0"/>
    <x v="2"/>
    <b v="1"/>
    <s v="technology/hardware"/>
    <x v="1593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x v="7"/>
    <x v="2061"/>
    <n v="1456218698"/>
    <x v="0"/>
    <x v="398"/>
    <b v="1"/>
    <s v="technology/hardware"/>
    <x v="1594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x v="3"/>
    <x v="2062"/>
    <n v="1460482501"/>
    <x v="0"/>
    <x v="72"/>
    <b v="1"/>
    <s v="technology/hardware"/>
    <x v="159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x v="0"/>
    <x v="2063"/>
    <n v="1366879523"/>
    <x v="0"/>
    <x v="399"/>
    <b v="1"/>
    <s v="technology/hardware"/>
    <x v="159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x v="1"/>
    <x v="2064"/>
    <n v="1385366429"/>
    <x v="0"/>
    <x v="400"/>
    <b v="1"/>
    <s v="technology/hardware"/>
    <x v="1597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x v="0"/>
    <x v="2065"/>
    <n v="1406226683"/>
    <x v="0"/>
    <x v="71"/>
    <b v="1"/>
    <s v="technology/hardware"/>
    <x v="1598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x v="1"/>
    <x v="2066"/>
    <n v="1429648176"/>
    <x v="0"/>
    <x v="73"/>
    <b v="1"/>
    <s v="technology/hardware"/>
    <x v="159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x v="0"/>
    <x v="2067"/>
    <n v="1474402315"/>
    <x v="0"/>
    <x v="88"/>
    <b v="1"/>
    <s v="technology/hardware"/>
    <x v="1600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x v="0"/>
    <x v="2068"/>
    <n v="1449098391"/>
    <x v="0"/>
    <x v="40"/>
    <b v="1"/>
    <s v="technology/hardware"/>
    <x v="160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x v="3"/>
    <x v="2069"/>
    <n v="1464536723"/>
    <x v="0"/>
    <x v="401"/>
    <b v="1"/>
    <s v="technology/hardware"/>
    <x v="160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x v="0"/>
    <x v="2070"/>
    <n v="1471502484"/>
    <x v="0"/>
    <x v="402"/>
    <b v="1"/>
    <s v="technology/hardware"/>
    <x v="1603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x v="0"/>
    <x v="2071"/>
    <n v="1460037432"/>
    <x v="0"/>
    <x v="403"/>
    <b v="1"/>
    <s v="technology/hardware"/>
    <x v="1604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x v="0"/>
    <x v="2072"/>
    <n v="1427212918"/>
    <x v="0"/>
    <x v="404"/>
    <b v="1"/>
    <s v="technology/hardware"/>
    <x v="1605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x v="0"/>
    <x v="2073"/>
    <n v="1459972182"/>
    <x v="0"/>
    <x v="83"/>
    <b v="1"/>
    <s v="technology/hardware"/>
    <x v="78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x v="0"/>
    <x v="2074"/>
    <n v="1372177288"/>
    <x v="0"/>
    <x v="405"/>
    <b v="1"/>
    <s v="technology/hardware"/>
    <x v="1606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x v="1"/>
    <x v="2075"/>
    <n v="1402693689"/>
    <x v="0"/>
    <x v="406"/>
    <b v="1"/>
    <s v="technology/hardware"/>
    <x v="160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x v="0"/>
    <x v="2076"/>
    <n v="1428541276"/>
    <x v="0"/>
    <x v="101"/>
    <b v="1"/>
    <s v="technology/hardware"/>
    <x v="1608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x v="3"/>
    <x v="2077"/>
    <n v="1479493857"/>
    <x v="0"/>
    <x v="53"/>
    <b v="1"/>
    <s v="technology/hardware"/>
    <x v="1609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x v="1"/>
    <x v="2078"/>
    <n v="1432659793"/>
    <x v="0"/>
    <x v="407"/>
    <b v="1"/>
    <s v="technology/hardware"/>
    <x v="1610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x v="0"/>
    <x v="2079"/>
    <n v="1444690700"/>
    <x v="0"/>
    <x v="133"/>
    <b v="1"/>
    <s v="technology/hardware"/>
    <x v="1611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x v="0"/>
    <x v="2080"/>
    <n v="1333597555"/>
    <x v="0"/>
    <x v="165"/>
    <b v="1"/>
    <s v="music/indie rock"/>
    <x v="1612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x v="0"/>
    <x v="2081"/>
    <n v="1316919196"/>
    <x v="0"/>
    <x v="44"/>
    <b v="1"/>
    <s v="music/indie rock"/>
    <x v="161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x v="0"/>
    <x v="2082"/>
    <n v="1336238395"/>
    <x v="0"/>
    <x v="20"/>
    <b v="1"/>
    <s v="music/indie rock"/>
    <x v="161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x v="0"/>
    <x v="2083"/>
    <n v="1396468782"/>
    <x v="0"/>
    <x v="67"/>
    <b v="1"/>
    <s v="music/indie rock"/>
    <x v="100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x v="0"/>
    <x v="2084"/>
    <n v="1339790587"/>
    <x v="0"/>
    <x v="183"/>
    <b v="1"/>
    <s v="music/indie rock"/>
    <x v="1615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x v="0"/>
    <x v="2085"/>
    <n v="1321200332"/>
    <x v="0"/>
    <x v="2"/>
    <b v="1"/>
    <s v="music/indie rock"/>
    <x v="1616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x v="0"/>
    <x v="2086"/>
    <n v="1312865658"/>
    <x v="0"/>
    <x v="20"/>
    <b v="1"/>
    <s v="music/indie rock"/>
    <x v="1617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x v="0"/>
    <x v="2087"/>
    <n v="1281028152"/>
    <x v="0"/>
    <x v="11"/>
    <b v="1"/>
    <s v="music/indie rock"/>
    <x v="1618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x v="0"/>
    <x v="2088"/>
    <n v="1372384194"/>
    <x v="0"/>
    <x v="95"/>
    <b v="1"/>
    <s v="music/indie rock"/>
    <x v="1619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x v="0"/>
    <x v="2089"/>
    <n v="1359104955"/>
    <x v="0"/>
    <x v="322"/>
    <b v="1"/>
    <s v="music/indie rock"/>
    <x v="1620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x v="0"/>
    <x v="2090"/>
    <n v="1294818278"/>
    <x v="0"/>
    <x v="336"/>
    <b v="1"/>
    <s v="music/indie rock"/>
    <x v="1621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x v="0"/>
    <x v="2091"/>
    <n v="1312822732"/>
    <x v="0"/>
    <x v="165"/>
    <b v="1"/>
    <s v="music/indie rock"/>
    <x v="1622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x v="0"/>
    <x v="2092"/>
    <n v="1351024232"/>
    <x v="0"/>
    <x v="23"/>
    <b v="1"/>
    <s v="music/indie rock"/>
    <x v="9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x v="0"/>
    <x v="2093"/>
    <n v="1327969730"/>
    <x v="0"/>
    <x v="250"/>
    <b v="1"/>
    <s v="music/indie rock"/>
    <x v="1623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x v="0"/>
    <x v="2094"/>
    <n v="1312392973"/>
    <x v="0"/>
    <x v="19"/>
    <b v="1"/>
    <s v="music/indie rock"/>
    <x v="31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x v="0"/>
    <x v="2095"/>
    <n v="1349892735"/>
    <x v="0"/>
    <x v="25"/>
    <b v="1"/>
    <s v="music/indie rock"/>
    <x v="658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x v="0"/>
    <x v="2096"/>
    <n v="1317564135"/>
    <x v="0"/>
    <x v="44"/>
    <b v="1"/>
    <s v="music/indie rock"/>
    <x v="31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x v="0"/>
    <x v="2097"/>
    <n v="1328582635"/>
    <x v="0"/>
    <x v="58"/>
    <b v="1"/>
    <s v="music/indie rock"/>
    <x v="1415"/>
    <x v="4"/>
    <s v="indie rock"/>
    <x v="2098"/>
    <x v="2097"/>
  </r>
  <r>
    <n v="2099"/>
    <s v="Roosevelt Died."/>
    <s v="Our tour van died, we need help!"/>
    <x v="9"/>
    <n v="3971"/>
    <x v="0"/>
    <x v="0"/>
    <x v="0"/>
    <x v="2098"/>
    <n v="1434650084"/>
    <x v="0"/>
    <x v="287"/>
    <b v="1"/>
    <s v="music/indie rock"/>
    <x v="162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x v="0"/>
    <x v="2099"/>
    <n v="1339704141"/>
    <x v="0"/>
    <x v="74"/>
    <b v="1"/>
    <s v="music/indie rock"/>
    <x v="162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x v="0"/>
    <x v="2100"/>
    <n v="1323920114"/>
    <x v="0"/>
    <x v="34"/>
    <b v="1"/>
    <s v="music/indie rock"/>
    <x v="162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x v="0"/>
    <x v="2101"/>
    <n v="1302036648"/>
    <x v="0"/>
    <x v="44"/>
    <b v="1"/>
    <s v="music/indie rock"/>
    <x v="16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x v="0"/>
    <x v="2102"/>
    <n v="1349892427"/>
    <x v="0"/>
    <x v="248"/>
    <b v="1"/>
    <s v="music/indie rock"/>
    <x v="162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x v="0"/>
    <x v="2103"/>
    <n v="1367286434"/>
    <x v="0"/>
    <x v="77"/>
    <b v="1"/>
    <s v="music/indie rock"/>
    <x v="1629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x v="0"/>
    <x v="2104"/>
    <n v="1415472953"/>
    <x v="0"/>
    <x v="221"/>
    <b v="1"/>
    <s v="music/indie rock"/>
    <x v="1630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x v="0"/>
    <x v="2105"/>
    <n v="1356584974"/>
    <x v="0"/>
    <x v="34"/>
    <b v="1"/>
    <s v="music/indie rock"/>
    <x v="1631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x v="0"/>
    <x v="2106"/>
    <n v="1413997393"/>
    <x v="0"/>
    <x v="6"/>
    <b v="1"/>
    <s v="music/indie rock"/>
    <x v="1632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x v="0"/>
    <x v="2107"/>
    <n v="1344917580"/>
    <x v="0"/>
    <x v="277"/>
    <b v="1"/>
    <s v="music/indie rock"/>
    <x v="1633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x v="0"/>
    <x v="2108"/>
    <n v="1433523617"/>
    <x v="0"/>
    <x v="244"/>
    <b v="1"/>
    <s v="music/indie rock"/>
    <x v="1634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x v="0"/>
    <x v="2109"/>
    <n v="1398873969"/>
    <x v="0"/>
    <x v="44"/>
    <b v="1"/>
    <s v="music/indie rock"/>
    <x v="2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x v="0"/>
    <x v="2110"/>
    <n v="1307594625"/>
    <x v="0"/>
    <x v="70"/>
    <b v="1"/>
    <s v="music/indie rock"/>
    <x v="163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x v="0"/>
    <x v="2111"/>
    <n v="1364854593"/>
    <x v="0"/>
    <x v="202"/>
    <b v="1"/>
    <s v="music/indie rock"/>
    <x v="31"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x v="0"/>
    <x v="2112"/>
    <n v="1408481176"/>
    <x v="0"/>
    <x v="329"/>
    <b v="1"/>
    <s v="music/indie rock"/>
    <x v="1636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x v="0"/>
    <x v="2113"/>
    <n v="1286480070"/>
    <x v="0"/>
    <x v="206"/>
    <b v="1"/>
    <s v="music/indie rock"/>
    <x v="163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x v="0"/>
    <x v="2114"/>
    <n v="1295575001"/>
    <x v="0"/>
    <x v="17"/>
    <b v="1"/>
    <s v="music/indie rock"/>
    <x v="1638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x v="0"/>
    <x v="2115"/>
    <n v="1345056003"/>
    <x v="0"/>
    <x v="297"/>
    <b v="1"/>
    <s v="music/indie rock"/>
    <x v="1639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x v="0"/>
    <x v="2116"/>
    <n v="1444699549"/>
    <x v="0"/>
    <x v="2"/>
    <b v="1"/>
    <s v="music/indie rock"/>
    <x v="1640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x v="0"/>
    <x v="2117"/>
    <n v="1308946136"/>
    <x v="0"/>
    <x v="57"/>
    <b v="1"/>
    <s v="music/indie rock"/>
    <x v="1641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x v="0"/>
    <x v="2118"/>
    <n v="1342494445"/>
    <x v="0"/>
    <x v="19"/>
    <b v="1"/>
    <s v="music/indie rock"/>
    <x v="1266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x v="0"/>
    <x v="2119"/>
    <n v="1384384136"/>
    <x v="0"/>
    <x v="50"/>
    <b v="1"/>
    <s v="music/indie rock"/>
    <x v="1642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x v="11"/>
    <x v="2120"/>
    <n v="1481564948"/>
    <x v="0"/>
    <x v="73"/>
    <b v="0"/>
    <s v="games/video games"/>
    <x v="1643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x v="10"/>
    <x v="2121"/>
    <n v="1481181169"/>
    <x v="0"/>
    <x v="83"/>
    <b v="0"/>
    <s v="games/video games"/>
    <x v="1644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x v="0"/>
    <x v="2122"/>
    <n v="1263982307"/>
    <x v="0"/>
    <x v="81"/>
    <b v="0"/>
    <s v="games/video games"/>
    <x v="70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x v="0"/>
    <x v="2123"/>
    <n v="1286930435"/>
    <x v="0"/>
    <x v="81"/>
    <b v="0"/>
    <s v="games/video games"/>
    <x v="1645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x v="0"/>
    <x v="2124"/>
    <n v="1436142833"/>
    <x v="0"/>
    <x v="74"/>
    <b v="0"/>
    <s v="games/video games"/>
    <x v="164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x v="0"/>
    <x v="2125"/>
    <n v="1415488887"/>
    <x v="0"/>
    <x v="84"/>
    <b v="0"/>
    <s v="games/video games"/>
    <x v="833"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x v="1"/>
    <x v="2126"/>
    <n v="1423570063"/>
    <x v="0"/>
    <x v="163"/>
    <b v="0"/>
    <s v="games/video games"/>
    <x v="1647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x v="5"/>
    <x v="2127"/>
    <n v="1406140369"/>
    <x v="0"/>
    <x v="29"/>
    <b v="0"/>
    <s v="games/video games"/>
    <x v="874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x v="0"/>
    <x v="2128"/>
    <n v="1454978100"/>
    <x v="0"/>
    <x v="8"/>
    <b v="0"/>
    <s v="games/video games"/>
    <x v="164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x v="0"/>
    <x v="2129"/>
    <n v="1405130663"/>
    <x v="0"/>
    <x v="80"/>
    <b v="0"/>
    <s v="games/video games"/>
    <x v="1649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x v="0"/>
    <x v="2130"/>
    <n v="1434085091"/>
    <x v="0"/>
    <x v="83"/>
    <b v="0"/>
    <s v="games/video games"/>
    <x v="152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x v="0"/>
    <x v="2131"/>
    <n v="1388835692"/>
    <x v="0"/>
    <x v="221"/>
    <b v="0"/>
    <s v="games/video games"/>
    <x v="1650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x v="0"/>
    <x v="2132"/>
    <n v="1300328399"/>
    <x v="0"/>
    <x v="83"/>
    <b v="0"/>
    <s v="games/video games"/>
    <x v="1462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x v="0"/>
    <x v="2133"/>
    <n v="1364505391"/>
    <x v="0"/>
    <x v="83"/>
    <b v="0"/>
    <s v="games/video games"/>
    <x v="1651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x v="0"/>
    <x v="2134"/>
    <n v="1346800033"/>
    <x v="0"/>
    <x v="19"/>
    <b v="0"/>
    <s v="games/video games"/>
    <x v="1652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x v="0"/>
    <x v="2135"/>
    <n v="1379592786"/>
    <x v="0"/>
    <x v="80"/>
    <b v="0"/>
    <s v="games/video games"/>
    <x v="165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x v="5"/>
    <x v="2136"/>
    <n v="1415212229"/>
    <x v="0"/>
    <x v="408"/>
    <b v="0"/>
    <s v="games/video games"/>
    <x v="1654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x v="1"/>
    <x v="2137"/>
    <n v="1381364339"/>
    <x v="0"/>
    <x v="8"/>
    <b v="0"/>
    <s v="games/video games"/>
    <x v="1655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x v="0"/>
    <x v="2138"/>
    <n v="1475604008"/>
    <x v="0"/>
    <x v="66"/>
    <b v="0"/>
    <s v="games/video games"/>
    <x v="1656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x v="0"/>
    <x v="2139"/>
    <n v="1355342424"/>
    <x v="0"/>
    <x v="202"/>
    <b v="0"/>
    <s v="games/video games"/>
    <x v="165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x v="0"/>
    <x v="2140"/>
    <n v="1413351559"/>
    <x v="0"/>
    <x v="78"/>
    <b v="0"/>
    <s v="games/video games"/>
    <x v="109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x v="3"/>
    <x v="2141"/>
    <n v="1449075010"/>
    <x v="0"/>
    <x v="8"/>
    <b v="0"/>
    <s v="games/video games"/>
    <x v="165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x v="0"/>
    <x v="2142"/>
    <n v="1275599812"/>
    <x v="0"/>
    <x v="81"/>
    <b v="0"/>
    <s v="games/video games"/>
    <x v="1659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x v="0"/>
    <x v="2143"/>
    <n v="1376399240"/>
    <x v="0"/>
    <x v="54"/>
    <b v="0"/>
    <s v="games/video games"/>
    <x v="1660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x v="0"/>
    <x v="2144"/>
    <n v="1382938914"/>
    <x v="0"/>
    <x v="30"/>
    <b v="0"/>
    <s v="games/video games"/>
    <x v="166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x v="0"/>
    <x v="2145"/>
    <n v="1453997910"/>
    <x v="0"/>
    <x v="29"/>
    <b v="0"/>
    <s v="games/video games"/>
    <x v="459"/>
    <x v="6"/>
    <s v="video games"/>
    <x v="2146"/>
    <x v="2145"/>
  </r>
  <r>
    <n v="2147"/>
    <s v="Johnny Rocketfingers 3"/>
    <s v="A Point and Click Adventure on Steroids."/>
    <x v="303"/>
    <n v="2716"/>
    <x v="2"/>
    <x v="0"/>
    <x v="0"/>
    <x v="2146"/>
    <n v="1413356748"/>
    <x v="0"/>
    <x v="165"/>
    <b v="0"/>
    <s v="games/video games"/>
    <x v="1662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x v="1"/>
    <x v="2147"/>
    <n v="1425404182"/>
    <x v="0"/>
    <x v="84"/>
    <b v="0"/>
    <s v="games/video games"/>
    <x v="172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x v="0"/>
    <x v="2148"/>
    <n v="1277512556"/>
    <x v="0"/>
    <x v="78"/>
    <b v="0"/>
    <s v="games/video games"/>
    <x v="109"/>
    <x v="6"/>
    <s v="video games"/>
    <x v="2149"/>
    <x v="2148"/>
  </r>
  <r>
    <n v="2150"/>
    <s v="The Unknown Door"/>
    <s v="A pixel styled open world detective game."/>
    <x v="63"/>
    <n v="405"/>
    <x v="2"/>
    <x v="10"/>
    <x v="8"/>
    <x v="2149"/>
    <n v="1465800599"/>
    <x v="0"/>
    <x v="80"/>
    <b v="0"/>
    <s v="games/video games"/>
    <x v="1663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x v="0"/>
    <x v="2150"/>
    <n v="1464639614"/>
    <x v="0"/>
    <x v="79"/>
    <b v="0"/>
    <s v="games/video games"/>
    <x v="166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x v="0"/>
    <x v="2151"/>
    <n v="1392321509"/>
    <x v="0"/>
    <x v="80"/>
    <b v="0"/>
    <s v="games/video games"/>
    <x v="874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x v="0"/>
    <x v="2152"/>
    <n v="1417470718"/>
    <x v="0"/>
    <x v="80"/>
    <b v="0"/>
    <s v="games/video games"/>
    <x v="166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x v="0"/>
    <x v="2153"/>
    <n v="1389193827"/>
    <x v="0"/>
    <x v="84"/>
    <b v="0"/>
    <s v="games/video games"/>
    <x v="417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x v="1"/>
    <x v="2154"/>
    <n v="1456854985"/>
    <x v="0"/>
    <x v="81"/>
    <b v="0"/>
    <s v="games/video games"/>
    <x v="1666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x v="0"/>
    <x v="2155"/>
    <n v="1375475406"/>
    <x v="0"/>
    <x v="183"/>
    <b v="0"/>
    <s v="games/video games"/>
    <x v="1667"/>
    <x v="6"/>
    <s v="video games"/>
    <x v="2156"/>
    <x v="2155"/>
  </r>
  <r>
    <n v="2157"/>
    <s v="Nin"/>
    <s v="Gamers and 90's fans unite in this small tale of epic proportions!"/>
    <x v="96"/>
    <n v="21144"/>
    <x v="2"/>
    <x v="0"/>
    <x v="0"/>
    <x v="2156"/>
    <n v="1479684783"/>
    <x v="0"/>
    <x v="7"/>
    <b v="0"/>
    <s v="games/video games"/>
    <x v="1668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x v="0"/>
    <x v="2157"/>
    <n v="1356121774"/>
    <x v="0"/>
    <x v="409"/>
    <b v="0"/>
    <s v="games/video games"/>
    <x v="166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x v="0"/>
    <x v="2158"/>
    <n v="1308245574"/>
    <x v="0"/>
    <x v="84"/>
    <b v="0"/>
    <s v="games/video games"/>
    <x v="167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x v="0"/>
    <x v="2159"/>
    <n v="1334855105"/>
    <x v="0"/>
    <x v="38"/>
    <b v="0"/>
    <s v="games/video games"/>
    <x v="1671"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x v="0"/>
    <x v="2160"/>
    <n v="1440448059"/>
    <x v="0"/>
    <x v="62"/>
    <b v="1"/>
    <s v="music/rock"/>
    <x v="1672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x v="0"/>
    <x v="2161"/>
    <n v="1403547791"/>
    <x v="0"/>
    <x v="6"/>
    <b v="1"/>
    <s v="music/rock"/>
    <x v="1146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x v="0"/>
    <x v="2162"/>
    <n v="1429306520"/>
    <x v="0"/>
    <x v="34"/>
    <b v="1"/>
    <s v="music/rock"/>
    <x v="1673"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x v="0"/>
    <x v="2163"/>
    <n v="1464196414"/>
    <x v="0"/>
    <x v="183"/>
    <b v="1"/>
    <s v="music/rock"/>
    <x v="1674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x v="3"/>
    <x v="2164"/>
    <n v="1457539235"/>
    <x v="0"/>
    <x v="27"/>
    <b v="1"/>
    <s v="music/rock"/>
    <x v="167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x v="0"/>
    <x v="2165"/>
    <n v="1413922018"/>
    <x v="0"/>
    <x v="58"/>
    <b v="1"/>
    <s v="music/rock"/>
    <x v="1676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x v="0"/>
    <x v="2166"/>
    <n v="1346463337"/>
    <x v="0"/>
    <x v="22"/>
    <b v="1"/>
    <s v="music/rock"/>
    <x v="4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x v="0"/>
    <x v="2167"/>
    <n v="1484058261"/>
    <x v="0"/>
    <x v="158"/>
    <b v="1"/>
    <s v="music/rock"/>
    <x v="167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x v="0"/>
    <x v="2168"/>
    <n v="1488214151"/>
    <x v="0"/>
    <x v="63"/>
    <b v="1"/>
    <s v="music/rock"/>
    <x v="31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x v="0"/>
    <x v="2169"/>
    <n v="1436810422"/>
    <x v="0"/>
    <x v="10"/>
    <b v="1"/>
    <s v="music/rock"/>
    <x v="1678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x v="0"/>
    <x v="2170"/>
    <n v="1431903495"/>
    <x v="0"/>
    <x v="5"/>
    <b v="1"/>
    <s v="music/rock"/>
    <x v="1679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x v="0"/>
    <x v="2171"/>
    <n v="1426773320"/>
    <x v="0"/>
    <x v="62"/>
    <b v="1"/>
    <s v="music/rock"/>
    <x v="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x v="0"/>
    <x v="2172"/>
    <n v="1376066243"/>
    <x v="0"/>
    <x v="240"/>
    <b v="1"/>
    <s v="music/rock"/>
    <x v="1680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x v="1"/>
    <x v="2173"/>
    <n v="1459861307"/>
    <x v="0"/>
    <x v="287"/>
    <b v="1"/>
    <s v="music/rock"/>
    <x v="168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x v="0"/>
    <x v="2174"/>
    <n v="1468455186"/>
    <x v="0"/>
    <x v="55"/>
    <b v="1"/>
    <s v="music/rock"/>
    <x v="1682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x v="0"/>
    <x v="2175"/>
    <n v="1427987509"/>
    <x v="0"/>
    <x v="26"/>
    <b v="1"/>
    <s v="music/rock"/>
    <x v="1683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x v="0"/>
    <x v="2176"/>
    <n v="1463032867"/>
    <x v="0"/>
    <x v="44"/>
    <b v="1"/>
    <s v="music/rock"/>
    <x v="16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x v="0"/>
    <x v="2177"/>
    <n v="1482160597"/>
    <x v="0"/>
    <x v="410"/>
    <b v="1"/>
    <s v="music/rock"/>
    <x v="1675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x v="0"/>
    <x v="2178"/>
    <n v="1426133192"/>
    <x v="0"/>
    <x v="64"/>
    <b v="1"/>
    <s v="music/rock"/>
    <x v="1685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x v="0"/>
    <x v="2179"/>
    <n v="1443801868"/>
    <x v="0"/>
    <x v="76"/>
    <b v="1"/>
    <s v="music/rock"/>
    <x v="1686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x v="0"/>
    <x v="2180"/>
    <n v="1486426053"/>
    <x v="0"/>
    <x v="28"/>
    <b v="1"/>
    <s v="games/tabletop games"/>
    <x v="168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x v="5"/>
    <x v="2181"/>
    <n v="1409261825"/>
    <x v="0"/>
    <x v="289"/>
    <b v="1"/>
    <s v="games/tabletop games"/>
    <x v="1688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x v="0"/>
    <x v="2182"/>
    <n v="1484037977"/>
    <x v="0"/>
    <x v="411"/>
    <b v="1"/>
    <s v="games/tabletop games"/>
    <x v="1689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x v="0"/>
    <x v="2183"/>
    <n v="1452530041"/>
    <x v="1"/>
    <x v="161"/>
    <b v="1"/>
    <s v="games/tabletop games"/>
    <x v="1690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x v="1"/>
    <x v="2184"/>
    <n v="1360830239"/>
    <x v="0"/>
    <x v="412"/>
    <b v="1"/>
    <s v="games/tabletop games"/>
    <x v="1691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x v="0"/>
    <x v="2185"/>
    <n v="1470062743"/>
    <x v="0"/>
    <x v="413"/>
    <b v="1"/>
    <s v="games/tabletop games"/>
    <x v="1692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x v="0"/>
    <x v="2186"/>
    <n v="1425531666"/>
    <x v="1"/>
    <x v="414"/>
    <b v="1"/>
    <s v="games/tabletop games"/>
    <x v="1693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x v="2"/>
    <x v="2187"/>
    <n v="1474380241"/>
    <x v="0"/>
    <x v="415"/>
    <b v="1"/>
    <s v="games/tabletop games"/>
    <x v="169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x v="1"/>
    <x v="2188"/>
    <n v="1460055300"/>
    <x v="0"/>
    <x v="106"/>
    <b v="1"/>
    <s v="games/tabletop games"/>
    <x v="169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x v="0"/>
    <x v="2189"/>
    <n v="1455721204"/>
    <x v="0"/>
    <x v="416"/>
    <b v="1"/>
    <s v="games/tabletop games"/>
    <x v="1696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x v="1"/>
    <x v="2190"/>
    <n v="1486065627"/>
    <x v="0"/>
    <x v="20"/>
    <b v="1"/>
    <s v="games/tabletop games"/>
    <x v="1697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x v="1"/>
    <x v="2191"/>
    <n v="1479414344"/>
    <x v="0"/>
    <x v="417"/>
    <b v="1"/>
    <s v="games/tabletop games"/>
    <x v="1698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x v="0"/>
    <x v="2192"/>
    <n v="1477043072"/>
    <x v="0"/>
    <x v="418"/>
    <b v="1"/>
    <s v="games/tabletop games"/>
    <x v="1699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x v="0"/>
    <x v="2193"/>
    <n v="1456423890"/>
    <x v="0"/>
    <x v="419"/>
    <b v="1"/>
    <s v="games/tabletop games"/>
    <x v="1700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x v="0"/>
    <x v="2194"/>
    <n v="1436725900"/>
    <x v="0"/>
    <x v="248"/>
    <b v="1"/>
    <s v="games/tabletop games"/>
    <x v="1187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x v="0"/>
    <x v="2195"/>
    <n v="1478000502"/>
    <x v="0"/>
    <x v="302"/>
    <b v="1"/>
    <s v="games/tabletop games"/>
    <x v="17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x v="0"/>
    <x v="2196"/>
    <n v="1422540059"/>
    <x v="0"/>
    <x v="420"/>
    <b v="1"/>
    <s v="games/tabletop games"/>
    <x v="170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x v="0"/>
    <x v="2197"/>
    <n v="1444911600"/>
    <x v="0"/>
    <x v="421"/>
    <b v="1"/>
    <s v="games/tabletop games"/>
    <x v="1703"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x v="3"/>
    <x v="2198"/>
    <n v="1442311198"/>
    <x v="1"/>
    <x v="140"/>
    <b v="1"/>
    <s v="games/tabletop games"/>
    <x v="1704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x v="1"/>
    <x v="2199"/>
    <n v="1433775668"/>
    <x v="0"/>
    <x v="40"/>
    <b v="1"/>
    <s v="games/tabletop games"/>
    <x v="1705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x v="1"/>
    <x v="2200"/>
    <n v="1357157965"/>
    <x v="0"/>
    <x v="33"/>
    <b v="1"/>
    <s v="music/electronic music"/>
    <x v="1706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x v="0"/>
    <x v="2201"/>
    <n v="1349209368"/>
    <x v="0"/>
    <x v="422"/>
    <b v="1"/>
    <s v="music/electronic music"/>
    <x v="17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x v="5"/>
    <x v="2202"/>
    <n v="1440535082"/>
    <x v="0"/>
    <x v="133"/>
    <b v="1"/>
    <s v="music/electronic music"/>
    <x v="1708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x v="0"/>
    <x v="2203"/>
    <n v="1360222119"/>
    <x v="0"/>
    <x v="196"/>
    <b v="1"/>
    <s v="music/electronic music"/>
    <x v="1709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x v="0"/>
    <x v="2204"/>
    <n v="1335987789"/>
    <x v="0"/>
    <x v="74"/>
    <b v="1"/>
    <s v="music/electronic music"/>
    <x v="1710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x v="0"/>
    <x v="2205"/>
    <n v="1333001424"/>
    <x v="0"/>
    <x v="69"/>
    <b v="1"/>
    <s v="music/electronic music"/>
    <x v="1711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x v="0"/>
    <x v="2206"/>
    <n v="1381984773"/>
    <x v="0"/>
    <x v="63"/>
    <b v="1"/>
    <s v="music/electronic music"/>
    <x v="31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x v="0"/>
    <x v="2207"/>
    <n v="1328649026"/>
    <x v="0"/>
    <x v="54"/>
    <b v="1"/>
    <s v="music/electronic music"/>
    <x v="264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x v="1"/>
    <x v="2208"/>
    <n v="1396524644"/>
    <x v="0"/>
    <x v="41"/>
    <b v="1"/>
    <s v="music/electronic music"/>
    <x v="1712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x v="0"/>
    <x v="2209"/>
    <n v="1329442510"/>
    <x v="0"/>
    <x v="250"/>
    <b v="1"/>
    <s v="music/electronic music"/>
    <x v="1713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x v="0"/>
    <x v="2210"/>
    <n v="1395168625"/>
    <x v="0"/>
    <x v="148"/>
    <b v="1"/>
    <s v="music/electronic music"/>
    <x v="1714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x v="0"/>
    <x v="2211"/>
    <n v="1380650177"/>
    <x v="0"/>
    <x v="252"/>
    <b v="1"/>
    <s v="music/electronic music"/>
    <x v="171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x v="0"/>
    <x v="2212"/>
    <n v="1429127379"/>
    <x v="0"/>
    <x v="29"/>
    <b v="1"/>
    <s v="music/electronic music"/>
    <x v="1716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x v="0"/>
    <x v="2213"/>
    <n v="1389121248"/>
    <x v="0"/>
    <x v="54"/>
    <b v="1"/>
    <s v="music/electronic music"/>
    <x v="1717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x v="0"/>
    <x v="2214"/>
    <n v="1329671572"/>
    <x v="0"/>
    <x v="51"/>
    <b v="1"/>
    <s v="music/electronic music"/>
    <x v="1718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x v="0"/>
    <x v="2215"/>
    <n v="1436464945"/>
    <x v="0"/>
    <x v="25"/>
    <b v="1"/>
    <s v="music/electronic music"/>
    <x v="171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x v="0"/>
    <x v="2216"/>
    <n v="1445539113"/>
    <x v="0"/>
    <x v="82"/>
    <b v="1"/>
    <s v="music/electronic music"/>
    <x v="1720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x v="0"/>
    <x v="2217"/>
    <n v="1344281383"/>
    <x v="0"/>
    <x v="88"/>
    <b v="1"/>
    <s v="music/electronic music"/>
    <x v="1721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x v="0"/>
    <x v="2218"/>
    <n v="1437412512"/>
    <x v="0"/>
    <x v="10"/>
    <b v="1"/>
    <s v="music/electronic music"/>
    <x v="1240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x v="0"/>
    <x v="2219"/>
    <n v="1372296436"/>
    <x v="0"/>
    <x v="50"/>
    <b v="1"/>
    <s v="music/electronic music"/>
    <x v="1722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x v="0"/>
    <x v="2220"/>
    <n v="1458748809"/>
    <x v="0"/>
    <x v="423"/>
    <b v="1"/>
    <s v="games/tabletop games"/>
    <x v="172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x v="0"/>
    <x v="2221"/>
    <n v="1325184847"/>
    <x v="0"/>
    <x v="209"/>
    <b v="1"/>
    <s v="games/tabletop games"/>
    <x v="1724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x v="5"/>
    <x v="2222"/>
    <n v="1432826568"/>
    <x v="0"/>
    <x v="61"/>
    <b v="1"/>
    <s v="games/tabletop games"/>
    <x v="1725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x v="0"/>
    <x v="2223"/>
    <n v="1475337675"/>
    <x v="0"/>
    <x v="228"/>
    <b v="1"/>
    <s v="games/tabletop games"/>
    <x v="1726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x v="1"/>
    <x v="2224"/>
    <n v="1408734015"/>
    <x v="0"/>
    <x v="424"/>
    <b v="1"/>
    <s v="games/tabletop games"/>
    <x v="1727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x v="0"/>
    <x v="2225"/>
    <n v="1452625822"/>
    <x v="0"/>
    <x v="306"/>
    <b v="1"/>
    <s v="games/tabletop games"/>
    <x v="172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x v="1"/>
    <x v="2226"/>
    <n v="1381778555"/>
    <x v="0"/>
    <x v="425"/>
    <b v="1"/>
    <s v="games/tabletop games"/>
    <x v="1729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x v="3"/>
    <x v="2227"/>
    <n v="1437115236"/>
    <x v="0"/>
    <x v="296"/>
    <b v="1"/>
    <s v="games/tabletop games"/>
    <x v="1730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x v="0"/>
    <x v="2228"/>
    <n v="1375113391"/>
    <x v="0"/>
    <x v="380"/>
    <b v="1"/>
    <s v="games/tabletop games"/>
    <x v="1731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x v="0"/>
    <x v="2229"/>
    <n v="1395868127"/>
    <x v="0"/>
    <x v="156"/>
    <b v="1"/>
    <s v="games/tabletop games"/>
    <x v="1732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x v="0"/>
    <x v="2230"/>
    <n v="1369864301"/>
    <x v="0"/>
    <x v="426"/>
    <b v="1"/>
    <s v="games/tabletop games"/>
    <x v="173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x v="0"/>
    <x v="2231"/>
    <n v="1402945408"/>
    <x v="0"/>
    <x v="427"/>
    <b v="1"/>
    <s v="games/tabletop games"/>
    <x v="1734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x v="1"/>
    <x v="2232"/>
    <n v="1448269539"/>
    <x v="0"/>
    <x v="428"/>
    <b v="1"/>
    <s v="games/tabletop games"/>
    <x v="1735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x v="0"/>
    <x v="2233"/>
    <n v="1481053647"/>
    <x v="0"/>
    <x v="33"/>
    <b v="1"/>
    <s v="games/tabletop games"/>
    <x v="1736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x v="5"/>
    <x v="2234"/>
    <n v="1424997111"/>
    <x v="0"/>
    <x v="206"/>
    <b v="1"/>
    <s v="games/tabletop games"/>
    <x v="1737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x v="0"/>
    <x v="2235"/>
    <n v="1451746123"/>
    <x v="0"/>
    <x v="340"/>
    <b v="1"/>
    <s v="games/tabletop games"/>
    <x v="1738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x v="0"/>
    <x v="2236"/>
    <n v="1412294683"/>
    <x v="0"/>
    <x v="429"/>
    <b v="1"/>
    <s v="games/tabletop games"/>
    <x v="1739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x v="3"/>
    <x v="2237"/>
    <n v="1486565716"/>
    <x v="0"/>
    <x v="1"/>
    <b v="1"/>
    <s v="games/tabletop games"/>
    <x v="1740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x v="0"/>
    <x v="2238"/>
    <n v="1382742014"/>
    <x v="0"/>
    <x v="374"/>
    <b v="1"/>
    <s v="games/tabletop games"/>
    <x v="1741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x v="0"/>
    <x v="2239"/>
    <n v="1458762544"/>
    <x v="0"/>
    <x v="93"/>
    <b v="1"/>
    <s v="games/tabletop games"/>
    <x v="174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x v="1"/>
    <x v="2240"/>
    <n v="1485892300"/>
    <x v="0"/>
    <x v="430"/>
    <b v="1"/>
    <s v="games/tabletop games"/>
    <x v="1743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x v="0"/>
    <x v="2241"/>
    <n v="1382449733"/>
    <x v="0"/>
    <x v="431"/>
    <b v="1"/>
    <s v="games/tabletop games"/>
    <x v="1744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x v="0"/>
    <x v="2242"/>
    <n v="1488823290"/>
    <x v="0"/>
    <x v="432"/>
    <b v="1"/>
    <s v="games/tabletop games"/>
    <x v="174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x v="0"/>
    <x v="2243"/>
    <n v="1475609946"/>
    <x v="0"/>
    <x v="126"/>
    <b v="1"/>
    <s v="games/tabletop games"/>
    <x v="1746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x v="0"/>
    <x v="2244"/>
    <n v="1390323617"/>
    <x v="0"/>
    <x v="433"/>
    <b v="1"/>
    <s v="games/tabletop games"/>
    <x v="1747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x v="1"/>
    <x v="2245"/>
    <n v="1438801210"/>
    <x v="0"/>
    <x v="7"/>
    <b v="1"/>
    <s v="games/tabletop games"/>
    <x v="1684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x v="0"/>
    <x v="2246"/>
    <n v="1436975965"/>
    <x v="0"/>
    <x v="434"/>
    <b v="1"/>
    <s v="games/tabletop games"/>
    <x v="1748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x v="1"/>
    <x v="2247"/>
    <n v="1479157278"/>
    <x v="0"/>
    <x v="130"/>
    <b v="1"/>
    <s v="games/tabletop games"/>
    <x v="1749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x v="0"/>
    <x v="2248"/>
    <n v="1362329565"/>
    <x v="0"/>
    <x v="387"/>
    <b v="1"/>
    <s v="games/tabletop games"/>
    <x v="1750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x v="0"/>
    <x v="2249"/>
    <n v="1478131673"/>
    <x v="0"/>
    <x v="435"/>
    <b v="1"/>
    <s v="games/tabletop games"/>
    <x v="1751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x v="0"/>
    <x v="2250"/>
    <n v="1406362677"/>
    <x v="0"/>
    <x v="436"/>
    <b v="1"/>
    <s v="games/tabletop games"/>
    <x v="1752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x v="3"/>
    <x v="2251"/>
    <n v="1469173938"/>
    <x v="0"/>
    <x v="437"/>
    <b v="1"/>
    <s v="games/tabletop games"/>
    <x v="1753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x v="0"/>
    <x v="2252"/>
    <n v="1445267347"/>
    <x v="0"/>
    <x v="87"/>
    <b v="1"/>
    <s v="games/tabletop games"/>
    <x v="1754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x v="0"/>
    <x v="2253"/>
    <n v="1484667168"/>
    <x v="0"/>
    <x v="438"/>
    <b v="1"/>
    <s v="games/tabletop games"/>
    <x v="1755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x v="0"/>
    <x v="2254"/>
    <n v="1460069451"/>
    <x v="0"/>
    <x v="197"/>
    <b v="1"/>
    <s v="games/tabletop games"/>
    <x v="1756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x v="1"/>
    <x v="2255"/>
    <n v="1478602246"/>
    <x v="0"/>
    <x v="133"/>
    <b v="1"/>
    <s v="games/tabletop games"/>
    <x v="1757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x v="1"/>
    <x v="2256"/>
    <n v="1463351329"/>
    <x v="0"/>
    <x v="39"/>
    <b v="1"/>
    <s v="games/tabletop games"/>
    <x v="1758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x v="0"/>
    <x v="2257"/>
    <n v="1431453687"/>
    <x v="0"/>
    <x v="242"/>
    <b v="1"/>
    <s v="games/tabletop games"/>
    <x v="1759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x v="1"/>
    <x v="2258"/>
    <n v="1480360736"/>
    <x v="0"/>
    <x v="190"/>
    <b v="1"/>
    <s v="games/tabletop games"/>
    <x v="1760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x v="0"/>
    <x v="2259"/>
    <n v="1393287850"/>
    <x v="0"/>
    <x v="87"/>
    <b v="1"/>
    <s v="games/tabletop games"/>
    <x v="176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x v="2"/>
    <x v="2260"/>
    <n v="1485278620"/>
    <x v="0"/>
    <x v="439"/>
    <b v="1"/>
    <s v="games/tabletop games"/>
    <x v="1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x v="0"/>
    <x v="2261"/>
    <n v="1413295358"/>
    <x v="0"/>
    <x v="331"/>
    <b v="1"/>
    <s v="games/tabletop games"/>
    <x v="1763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x v="9"/>
    <x v="2262"/>
    <n v="1420919913"/>
    <x v="0"/>
    <x v="65"/>
    <b v="1"/>
    <s v="games/tabletop games"/>
    <x v="176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x v="0"/>
    <x v="2263"/>
    <n v="1462543114"/>
    <x v="0"/>
    <x v="440"/>
    <b v="1"/>
    <s v="games/tabletop games"/>
    <x v="176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x v="1"/>
    <x v="2264"/>
    <n v="1479241707"/>
    <x v="0"/>
    <x v="57"/>
    <b v="1"/>
    <s v="games/tabletop games"/>
    <x v="1766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x v="0"/>
    <x v="2265"/>
    <n v="1460235592"/>
    <x v="0"/>
    <x v="441"/>
    <b v="1"/>
    <s v="games/tabletop games"/>
    <x v="1767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x v="0"/>
    <x v="2266"/>
    <n v="1416945297"/>
    <x v="0"/>
    <x v="442"/>
    <b v="1"/>
    <s v="games/tabletop games"/>
    <x v="176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x v="0"/>
    <x v="2267"/>
    <n v="1486691915"/>
    <x v="0"/>
    <x v="441"/>
    <b v="1"/>
    <s v="games/tabletop games"/>
    <x v="946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x v="0"/>
    <x v="2268"/>
    <n v="1486745663"/>
    <x v="0"/>
    <x v="443"/>
    <b v="1"/>
    <s v="games/tabletop games"/>
    <x v="1769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x v="0"/>
    <x v="2269"/>
    <n v="1482353513"/>
    <x v="0"/>
    <x v="444"/>
    <b v="1"/>
    <s v="games/tabletop games"/>
    <x v="1770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x v="0"/>
    <x v="2270"/>
    <n v="1478736004"/>
    <x v="0"/>
    <x v="445"/>
    <b v="1"/>
    <s v="games/tabletop games"/>
    <x v="177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x v="0"/>
    <x v="2271"/>
    <n v="1446914836"/>
    <x v="0"/>
    <x v="446"/>
    <b v="1"/>
    <s v="games/tabletop games"/>
    <x v="1772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x v="5"/>
    <x v="2272"/>
    <n v="1487164242"/>
    <x v="0"/>
    <x v="206"/>
    <b v="1"/>
    <s v="games/tabletop games"/>
    <x v="1773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x v="0"/>
    <x v="2273"/>
    <n v="1390564857"/>
    <x v="0"/>
    <x v="221"/>
    <b v="1"/>
    <s v="games/tabletop games"/>
    <x v="1774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x v="1"/>
    <x v="2274"/>
    <n v="1416667679"/>
    <x v="0"/>
    <x v="1"/>
    <b v="1"/>
    <s v="games/tabletop games"/>
    <x v="177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x v="0"/>
    <x v="2275"/>
    <n v="1386344289"/>
    <x v="0"/>
    <x v="11"/>
    <b v="1"/>
    <s v="games/tabletop games"/>
    <x v="1776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x v="0"/>
    <x v="2276"/>
    <n v="1327767423"/>
    <x v="0"/>
    <x v="447"/>
    <b v="1"/>
    <s v="games/tabletop games"/>
    <x v="1777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x v="3"/>
    <x v="2277"/>
    <n v="1448902867"/>
    <x v="0"/>
    <x v="332"/>
    <b v="1"/>
    <s v="games/tabletop games"/>
    <x v="177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x v="0"/>
    <x v="2278"/>
    <n v="1421436099"/>
    <x v="0"/>
    <x v="58"/>
    <b v="1"/>
    <s v="games/tabletop games"/>
    <x v="1779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x v="0"/>
    <x v="2279"/>
    <n v="1439909991"/>
    <x v="0"/>
    <x v="436"/>
    <b v="1"/>
    <s v="games/tabletop games"/>
    <x v="1780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x v="0"/>
    <x v="2280"/>
    <n v="1306219897"/>
    <x v="0"/>
    <x v="202"/>
    <b v="1"/>
    <s v="music/rock"/>
    <x v="1781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x v="0"/>
    <x v="2281"/>
    <n v="1447560686"/>
    <x v="0"/>
    <x v="8"/>
    <b v="1"/>
    <s v="music/rock"/>
    <x v="1782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x v="0"/>
    <x v="2282"/>
    <n v="1331348404"/>
    <x v="0"/>
    <x v="53"/>
    <b v="1"/>
    <s v="music/rock"/>
    <x v="178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x v="0"/>
    <x v="2283"/>
    <n v="1297451245"/>
    <x v="0"/>
    <x v="211"/>
    <b v="1"/>
    <s v="music/rock"/>
    <x v="1784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x v="0"/>
    <x v="2284"/>
    <n v="1338352043"/>
    <x v="0"/>
    <x v="1"/>
    <b v="1"/>
    <s v="music/rock"/>
    <x v="1785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x v="0"/>
    <x v="2285"/>
    <n v="1376003254"/>
    <x v="0"/>
    <x v="25"/>
    <b v="1"/>
    <s v="music/rock"/>
    <x v="1395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x v="0"/>
    <x v="2286"/>
    <n v="1401724860"/>
    <x v="0"/>
    <x v="448"/>
    <b v="1"/>
    <s v="music/rock"/>
    <x v="1786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x v="0"/>
    <x v="2287"/>
    <n v="1339098689"/>
    <x v="0"/>
    <x v="20"/>
    <b v="1"/>
    <s v="music/rock"/>
    <x v="1787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x v="0"/>
    <x v="2288"/>
    <n v="1382659060"/>
    <x v="0"/>
    <x v="20"/>
    <b v="1"/>
    <s v="music/rock"/>
    <x v="202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x v="0"/>
    <x v="2289"/>
    <n v="1252908330"/>
    <x v="0"/>
    <x v="60"/>
    <b v="1"/>
    <s v="music/rock"/>
    <x v="1788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x v="0"/>
    <x v="2290"/>
    <n v="1332199618"/>
    <x v="0"/>
    <x v="68"/>
    <b v="1"/>
    <s v="music/rock"/>
    <x v="1789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x v="0"/>
    <x v="2291"/>
    <n v="1332175476"/>
    <x v="0"/>
    <x v="67"/>
    <b v="1"/>
    <s v="music/rock"/>
    <x v="1790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x v="0"/>
    <x v="2292"/>
    <n v="1346345999"/>
    <x v="0"/>
    <x v="74"/>
    <b v="1"/>
    <s v="music/rock"/>
    <x v="179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x v="0"/>
    <x v="2293"/>
    <n v="1356110480"/>
    <x v="0"/>
    <x v="300"/>
    <b v="1"/>
    <s v="music/rock"/>
    <x v="179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x v="0"/>
    <x v="2294"/>
    <n v="1356648856"/>
    <x v="0"/>
    <x v="69"/>
    <b v="1"/>
    <s v="music/rock"/>
    <x v="1410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x v="0"/>
    <x v="2295"/>
    <n v="1326994426"/>
    <x v="0"/>
    <x v="108"/>
    <b v="1"/>
    <s v="music/rock"/>
    <x v="1793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x v="0"/>
    <x v="2296"/>
    <n v="1328749249"/>
    <x v="0"/>
    <x v="10"/>
    <b v="1"/>
    <s v="music/rock"/>
    <x v="1794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x v="0"/>
    <x v="2297"/>
    <n v="1393272633"/>
    <x v="0"/>
    <x v="449"/>
    <b v="1"/>
    <s v="music/rock"/>
    <x v="179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x v="0"/>
    <x v="2298"/>
    <n v="1295657209"/>
    <x v="0"/>
    <x v="25"/>
    <b v="1"/>
    <s v="music/rock"/>
    <x v="179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x v="0"/>
    <x v="2299"/>
    <n v="1339694816"/>
    <x v="0"/>
    <x v="63"/>
    <b v="1"/>
    <s v="music/rock"/>
    <x v="982"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x v="0"/>
    <x v="2300"/>
    <n v="1369193496"/>
    <x v="1"/>
    <x v="263"/>
    <b v="1"/>
    <s v="music/indie rock"/>
    <x v="1797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x v="0"/>
    <x v="2301"/>
    <n v="1385585434"/>
    <x v="1"/>
    <x v="268"/>
    <b v="1"/>
    <s v="music/indie rock"/>
    <x v="179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x v="0"/>
    <x v="2302"/>
    <n v="1320287996"/>
    <x v="1"/>
    <x v="273"/>
    <b v="1"/>
    <s v="music/indie rock"/>
    <x v="1799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x v="0"/>
    <x v="1254"/>
    <n v="1290281691"/>
    <x v="1"/>
    <x v="116"/>
    <b v="1"/>
    <s v="music/indie rock"/>
    <x v="1800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x v="0"/>
    <x v="2303"/>
    <n v="1405356072"/>
    <x v="1"/>
    <x v="157"/>
    <b v="1"/>
    <s v="music/indie rock"/>
    <x v="180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x v="0"/>
    <x v="2304"/>
    <n v="1328760129"/>
    <x v="1"/>
    <x v="196"/>
    <b v="1"/>
    <s v="music/indie rock"/>
    <x v="1802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x v="0"/>
    <x v="2305"/>
    <n v="1333653333"/>
    <x v="1"/>
    <x v="11"/>
    <b v="1"/>
    <s v="music/indie rock"/>
    <x v="1803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x v="0"/>
    <x v="2306"/>
    <n v="1406847996"/>
    <x v="1"/>
    <x v="450"/>
    <b v="1"/>
    <s v="music/indie rock"/>
    <x v="180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x v="0"/>
    <x v="2307"/>
    <n v="1359848537"/>
    <x v="1"/>
    <x v="329"/>
    <b v="1"/>
    <s v="music/indie rock"/>
    <x v="180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x v="0"/>
    <x v="2308"/>
    <n v="1361300615"/>
    <x v="1"/>
    <x v="451"/>
    <b v="1"/>
    <s v="music/indie rock"/>
    <x v="1806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x v="0"/>
    <x v="2309"/>
    <n v="1396829189"/>
    <x v="1"/>
    <x v="201"/>
    <b v="1"/>
    <s v="music/indie rock"/>
    <x v="1807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x v="0"/>
    <x v="2310"/>
    <n v="1395155478"/>
    <x v="1"/>
    <x v="1"/>
    <b v="1"/>
    <s v="music/indie rock"/>
    <x v="1808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x v="0"/>
    <x v="2311"/>
    <n v="1333494026"/>
    <x v="1"/>
    <x v="328"/>
    <b v="1"/>
    <s v="music/indie rock"/>
    <x v="1809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x v="0"/>
    <x v="2312"/>
    <n v="1336482857"/>
    <x v="1"/>
    <x v="133"/>
    <b v="1"/>
    <s v="music/indie rock"/>
    <x v="1810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x v="0"/>
    <x v="2313"/>
    <n v="1333646743"/>
    <x v="1"/>
    <x v="31"/>
    <b v="1"/>
    <s v="music/indie rock"/>
    <x v="946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x v="0"/>
    <x v="2314"/>
    <n v="1253726650"/>
    <x v="1"/>
    <x v="452"/>
    <b v="1"/>
    <s v="music/indie rock"/>
    <x v="1811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x v="0"/>
    <x v="2315"/>
    <n v="1263474049"/>
    <x v="1"/>
    <x v="19"/>
    <b v="1"/>
    <s v="music/indie rock"/>
    <x v="87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x v="0"/>
    <x v="2316"/>
    <n v="1251214014"/>
    <x v="1"/>
    <x v="430"/>
    <b v="1"/>
    <s v="music/indie rock"/>
    <x v="1812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x v="0"/>
    <x v="2317"/>
    <n v="1384480685"/>
    <x v="1"/>
    <x v="99"/>
    <b v="1"/>
    <s v="music/indie rock"/>
    <x v="1813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x v="0"/>
    <x v="2318"/>
    <n v="1393443400"/>
    <x v="1"/>
    <x v="30"/>
    <b v="1"/>
    <s v="music/indie rock"/>
    <x v="1814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x v="3"/>
    <x v="2319"/>
    <n v="1488694501"/>
    <x v="0"/>
    <x v="31"/>
    <b v="0"/>
    <s v="food/small batch"/>
    <x v="181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x v="0"/>
    <x v="2320"/>
    <n v="1489181369"/>
    <x v="0"/>
    <x v="80"/>
    <b v="0"/>
    <s v="food/small batch"/>
    <x v="1816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x v="0"/>
    <x v="2321"/>
    <n v="1489428447"/>
    <x v="0"/>
    <x v="80"/>
    <b v="0"/>
    <s v="food/small batch"/>
    <x v="1817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x v="1"/>
    <x v="2322"/>
    <n v="1487970885"/>
    <x v="0"/>
    <x v="42"/>
    <b v="0"/>
    <s v="food/small batch"/>
    <x v="181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x v="0"/>
    <x v="2323"/>
    <n v="1488241931"/>
    <x v="0"/>
    <x v="63"/>
    <b v="0"/>
    <s v="food/small batch"/>
    <x v="181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x v="0"/>
    <x v="2324"/>
    <n v="1489106948"/>
    <x v="0"/>
    <x v="29"/>
    <b v="0"/>
    <s v="food/small batch"/>
    <x v="174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x v="0"/>
    <x v="2325"/>
    <n v="1406066440"/>
    <x v="1"/>
    <x v="453"/>
    <b v="1"/>
    <s v="food/small batch"/>
    <x v="1820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x v="0"/>
    <x v="2326"/>
    <n v="1431715537"/>
    <x v="1"/>
    <x v="416"/>
    <b v="1"/>
    <s v="food/small batch"/>
    <x v="1821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x v="0"/>
    <x v="2327"/>
    <n v="1403017146"/>
    <x v="1"/>
    <x v="207"/>
    <b v="1"/>
    <s v="food/small batch"/>
    <x v="182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x v="0"/>
    <x v="2328"/>
    <n v="1448400943"/>
    <x v="1"/>
    <x v="430"/>
    <b v="1"/>
    <s v="food/small batch"/>
    <x v="1823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x v="0"/>
    <x v="2329"/>
    <n v="1405728490"/>
    <x v="1"/>
    <x v="454"/>
    <b v="1"/>
    <s v="food/small batch"/>
    <x v="182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x v="0"/>
    <x v="2330"/>
    <n v="1420643071"/>
    <x v="1"/>
    <x v="455"/>
    <b v="1"/>
    <s v="food/small batch"/>
    <x v="182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x v="0"/>
    <x v="2331"/>
    <n v="1399563390"/>
    <x v="1"/>
    <x v="225"/>
    <b v="1"/>
    <s v="food/small batch"/>
    <x v="18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x v="0"/>
    <x v="2332"/>
    <n v="1412611498"/>
    <x v="1"/>
    <x v="85"/>
    <b v="1"/>
    <s v="food/small batch"/>
    <x v="182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x v="0"/>
    <x v="2333"/>
    <n v="1399902243"/>
    <x v="1"/>
    <x v="170"/>
    <b v="1"/>
    <s v="food/small batch"/>
    <x v="1828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x v="0"/>
    <x v="2334"/>
    <n v="1390860695"/>
    <x v="1"/>
    <x v="456"/>
    <b v="1"/>
    <s v="food/small batch"/>
    <x v="1829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x v="0"/>
    <x v="2335"/>
    <n v="1401204143"/>
    <x v="1"/>
    <x v="122"/>
    <b v="1"/>
    <s v="food/small batch"/>
    <x v="1830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x v="0"/>
    <x v="2336"/>
    <n v="1401485484"/>
    <x v="1"/>
    <x v="252"/>
    <b v="1"/>
    <s v="food/small batch"/>
    <x v="1831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x v="0"/>
    <x v="2337"/>
    <n v="1479496309"/>
    <x v="1"/>
    <x v="457"/>
    <b v="1"/>
    <s v="food/small batch"/>
    <x v="18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x v="0"/>
    <x v="2338"/>
    <n v="1475249138"/>
    <x v="1"/>
    <x v="458"/>
    <b v="1"/>
    <s v="food/small batch"/>
    <x v="1833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x v="0"/>
    <x v="2339"/>
    <n v="1434137504"/>
    <x v="0"/>
    <x v="78"/>
    <b v="0"/>
    <s v="technology/web"/>
    <x v="109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x v="0"/>
    <x v="2340"/>
    <n v="1410799870"/>
    <x v="0"/>
    <x v="78"/>
    <b v="0"/>
    <s v="technology/web"/>
    <x v="109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x v="0"/>
    <x v="2341"/>
    <n v="1447962505"/>
    <x v="0"/>
    <x v="29"/>
    <b v="0"/>
    <s v="technology/web"/>
    <x v="419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x v="5"/>
    <x v="2342"/>
    <n v="1464197269"/>
    <x v="0"/>
    <x v="29"/>
    <b v="0"/>
    <s v="technology/web"/>
    <x v="37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x v="0"/>
    <x v="2343"/>
    <n v="1424822556"/>
    <x v="0"/>
    <x v="78"/>
    <b v="0"/>
    <s v="technology/web"/>
    <x v="109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x v="0"/>
    <x v="2344"/>
    <n v="1472843431"/>
    <x v="0"/>
    <x v="83"/>
    <b v="0"/>
    <s v="technology/web"/>
    <x v="1834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x v="0"/>
    <x v="2345"/>
    <n v="1469543676"/>
    <x v="0"/>
    <x v="29"/>
    <b v="0"/>
    <s v="technology/web"/>
    <x v="183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x v="0"/>
    <x v="2346"/>
    <n v="1450822938"/>
    <x v="0"/>
    <x v="81"/>
    <b v="0"/>
    <s v="technology/web"/>
    <x v="1836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x v="9"/>
    <x v="2347"/>
    <n v="1436812628"/>
    <x v="0"/>
    <x v="78"/>
    <b v="0"/>
    <s v="technology/web"/>
    <x v="109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x v="3"/>
    <x v="2348"/>
    <n v="1480882370"/>
    <x v="0"/>
    <x v="78"/>
    <b v="0"/>
    <s v="technology/web"/>
    <x v="109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x v="4"/>
    <x v="2349"/>
    <n v="1427768739"/>
    <x v="0"/>
    <x v="63"/>
    <b v="0"/>
    <s v="technology/web"/>
    <x v="1837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x v="0"/>
    <x v="2350"/>
    <n v="1428419552"/>
    <x v="0"/>
    <x v="78"/>
    <b v="0"/>
    <s v="technology/web"/>
    <x v="109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x v="0"/>
    <x v="2351"/>
    <n v="1428596022"/>
    <x v="0"/>
    <x v="78"/>
    <b v="0"/>
    <s v="technology/web"/>
    <x v="109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x v="0"/>
    <x v="2352"/>
    <n v="1415726460"/>
    <x v="0"/>
    <x v="29"/>
    <b v="0"/>
    <s v="technology/web"/>
    <x v="1838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x v="2"/>
    <x v="2353"/>
    <n v="1428012136"/>
    <x v="0"/>
    <x v="84"/>
    <b v="0"/>
    <s v="technology/web"/>
    <x v="1839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x v="3"/>
    <x v="2354"/>
    <n v="1430938104"/>
    <x v="0"/>
    <x v="78"/>
    <b v="0"/>
    <s v="technology/web"/>
    <x v="109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x v="1"/>
    <x v="2355"/>
    <n v="1442501578"/>
    <x v="0"/>
    <x v="78"/>
    <b v="0"/>
    <s v="technology/web"/>
    <x v="109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x v="1"/>
    <x v="2356"/>
    <n v="1417818036"/>
    <x v="0"/>
    <x v="78"/>
    <b v="0"/>
    <s v="technology/web"/>
    <x v="109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x v="0"/>
    <x v="2357"/>
    <n v="1433432124"/>
    <x v="0"/>
    <x v="83"/>
    <b v="0"/>
    <s v="technology/web"/>
    <x v="184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x v="5"/>
    <x v="2358"/>
    <n v="1452272280"/>
    <x v="0"/>
    <x v="29"/>
    <b v="0"/>
    <s v="technology/web"/>
    <x v="167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x v="5"/>
    <x v="2359"/>
    <n v="1459975008"/>
    <x v="0"/>
    <x v="78"/>
    <b v="0"/>
    <s v="technology/web"/>
    <x v="109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x v="0"/>
    <x v="2360"/>
    <n v="1415723470"/>
    <x v="0"/>
    <x v="84"/>
    <b v="0"/>
    <s v="technology/web"/>
    <x v="1841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x v="0"/>
    <x v="2361"/>
    <n v="1447460200"/>
    <x v="0"/>
    <x v="78"/>
    <b v="0"/>
    <s v="technology/web"/>
    <x v="109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x v="0"/>
    <x v="2362"/>
    <n v="1441146356"/>
    <x v="0"/>
    <x v="78"/>
    <b v="0"/>
    <s v="technology/web"/>
    <x v="109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x v="3"/>
    <x v="2363"/>
    <n v="1449596425"/>
    <x v="0"/>
    <x v="78"/>
    <b v="0"/>
    <s v="technology/web"/>
    <x v="109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x v="1"/>
    <x v="2364"/>
    <n v="1442839533"/>
    <x v="0"/>
    <x v="74"/>
    <b v="0"/>
    <s v="technology/web"/>
    <x v="1842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x v="0"/>
    <x v="2365"/>
    <n v="1456442216"/>
    <x v="0"/>
    <x v="25"/>
    <b v="0"/>
    <s v="technology/web"/>
    <x v="1843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x v="0"/>
    <x v="2366"/>
    <n v="1425143965"/>
    <x v="0"/>
    <x v="84"/>
    <b v="0"/>
    <s v="technology/web"/>
    <x v="1161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x v="0"/>
    <x v="2367"/>
    <n v="1452540611"/>
    <x v="0"/>
    <x v="78"/>
    <b v="0"/>
    <s v="technology/web"/>
    <x v="109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x v="0"/>
    <x v="2368"/>
    <n v="1416285141"/>
    <x v="0"/>
    <x v="80"/>
    <b v="0"/>
    <s v="technology/web"/>
    <x v="1844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x v="0"/>
    <x v="2369"/>
    <n v="1432665596"/>
    <x v="0"/>
    <x v="78"/>
    <b v="0"/>
    <s v="technology/web"/>
    <x v="109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x v="2"/>
    <x v="2370"/>
    <n v="1427247571"/>
    <x v="0"/>
    <x v="79"/>
    <b v="0"/>
    <s v="technology/web"/>
    <x v="1845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x v="9"/>
    <x v="2371"/>
    <n v="1438271624"/>
    <x v="0"/>
    <x v="29"/>
    <b v="0"/>
    <s v="technology/web"/>
    <x v="1846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x v="0"/>
    <x v="2372"/>
    <n v="1421180060"/>
    <x v="0"/>
    <x v="29"/>
    <b v="0"/>
    <s v="technology/web"/>
    <x v="1847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x v="0"/>
    <x v="2373"/>
    <n v="1470859437"/>
    <x v="0"/>
    <x v="78"/>
    <b v="0"/>
    <s v="technology/web"/>
    <x v="109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x v="0"/>
    <x v="2374"/>
    <n v="1447193566"/>
    <x v="0"/>
    <x v="80"/>
    <b v="0"/>
    <s v="technology/web"/>
    <x v="184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x v="5"/>
    <x v="2375"/>
    <n v="1477515183"/>
    <x v="0"/>
    <x v="78"/>
    <b v="0"/>
    <s v="technology/web"/>
    <x v="109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x v="0"/>
    <x v="2376"/>
    <n v="1438042730"/>
    <x v="0"/>
    <x v="78"/>
    <b v="0"/>
    <s v="technology/web"/>
    <x v="109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x v="0"/>
    <x v="2377"/>
    <n v="1440116616"/>
    <x v="0"/>
    <x v="78"/>
    <b v="0"/>
    <s v="technology/web"/>
    <x v="109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x v="0"/>
    <x v="2378"/>
    <n v="1441134142"/>
    <x v="0"/>
    <x v="83"/>
    <b v="0"/>
    <s v="technology/web"/>
    <x v="456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x v="0"/>
    <x v="2379"/>
    <n v="1426112848"/>
    <x v="0"/>
    <x v="63"/>
    <b v="0"/>
    <s v="technology/web"/>
    <x v="1849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x v="0"/>
    <x v="2380"/>
    <n v="1436502603"/>
    <x v="0"/>
    <x v="84"/>
    <b v="0"/>
    <s v="technology/web"/>
    <x v="453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x v="4"/>
    <x v="2381"/>
    <n v="1421976107"/>
    <x v="0"/>
    <x v="83"/>
    <b v="0"/>
    <s v="technology/web"/>
    <x v="185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x v="0"/>
    <x v="2382"/>
    <n v="1413337043"/>
    <x v="0"/>
    <x v="22"/>
    <b v="0"/>
    <s v="technology/web"/>
    <x v="417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x v="0"/>
    <x v="2383"/>
    <n v="1436201432"/>
    <x v="0"/>
    <x v="63"/>
    <b v="0"/>
    <s v="technology/web"/>
    <x v="1851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x v="5"/>
    <x v="2384"/>
    <n v="1415736424"/>
    <x v="0"/>
    <x v="78"/>
    <b v="0"/>
    <s v="technology/web"/>
    <x v="109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x v="0"/>
    <x v="2385"/>
    <n v="1465311740"/>
    <x v="0"/>
    <x v="83"/>
    <b v="0"/>
    <s v="technology/web"/>
    <x v="185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x v="0"/>
    <x v="2386"/>
    <n v="1418761759"/>
    <x v="0"/>
    <x v="22"/>
    <b v="0"/>
    <s v="technology/web"/>
    <x v="1853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x v="3"/>
    <x v="2387"/>
    <n v="1435160452"/>
    <x v="0"/>
    <x v="29"/>
    <b v="0"/>
    <s v="technology/web"/>
    <x v="1854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x v="2"/>
    <x v="2388"/>
    <n v="1416896264"/>
    <x v="0"/>
    <x v="78"/>
    <b v="0"/>
    <s v="technology/web"/>
    <x v="109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x v="0"/>
    <x v="2389"/>
    <n v="1425236644"/>
    <x v="0"/>
    <x v="29"/>
    <b v="0"/>
    <s v="technology/web"/>
    <x v="41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x v="0"/>
    <x v="2390"/>
    <n v="1443495223"/>
    <x v="0"/>
    <x v="78"/>
    <b v="0"/>
    <s v="technology/web"/>
    <x v="109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x v="0"/>
    <x v="2391"/>
    <n v="1436456017"/>
    <x v="0"/>
    <x v="29"/>
    <b v="0"/>
    <s v="technology/web"/>
    <x v="83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x v="3"/>
    <x v="2392"/>
    <n v="1422348093"/>
    <x v="0"/>
    <x v="84"/>
    <b v="0"/>
    <s v="technology/web"/>
    <x v="185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x v="0"/>
    <x v="2393"/>
    <n v="1481597687"/>
    <x v="0"/>
    <x v="78"/>
    <b v="0"/>
    <s v="technology/web"/>
    <x v="109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x v="11"/>
    <x v="2394"/>
    <n v="1442348558"/>
    <x v="0"/>
    <x v="29"/>
    <b v="0"/>
    <s v="technology/web"/>
    <x v="418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x v="0"/>
    <x v="2395"/>
    <n v="1417641256"/>
    <x v="0"/>
    <x v="78"/>
    <b v="0"/>
    <s v="technology/web"/>
    <x v="109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x v="0"/>
    <x v="2396"/>
    <n v="1433282384"/>
    <x v="0"/>
    <x v="78"/>
    <b v="0"/>
    <s v="technology/web"/>
    <x v="109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x v="9"/>
    <x v="2397"/>
    <n v="1415910506"/>
    <x v="0"/>
    <x v="78"/>
    <b v="0"/>
    <s v="technology/web"/>
    <x v="109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x v="2"/>
    <x v="2398"/>
    <n v="1458023164"/>
    <x v="0"/>
    <x v="78"/>
    <b v="0"/>
    <s v="technology/web"/>
    <x v="109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x v="0"/>
    <x v="2399"/>
    <n v="1452023096"/>
    <x v="0"/>
    <x v="82"/>
    <b v="0"/>
    <s v="food/food trucks"/>
    <x v="1856"/>
    <x v="7"/>
    <s v="food trucks"/>
    <x v="2401"/>
    <x v="2399"/>
  </r>
  <r>
    <n v="2402"/>
    <s v="Cupcake Truck Unite"/>
    <s v="Small town, delicious treats, and a mobile truck"/>
    <x v="14"/>
    <n v="52"/>
    <x v="2"/>
    <x v="0"/>
    <x v="0"/>
    <x v="2400"/>
    <n v="1428941931"/>
    <x v="0"/>
    <x v="29"/>
    <b v="0"/>
    <s v="food/food trucks"/>
    <x v="414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x v="1"/>
    <x v="2401"/>
    <n v="1454188258"/>
    <x v="0"/>
    <x v="8"/>
    <b v="0"/>
    <s v="food/food trucks"/>
    <x v="185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x v="0"/>
    <x v="2402"/>
    <n v="1449190607"/>
    <x v="0"/>
    <x v="78"/>
    <b v="0"/>
    <s v="food/food trucks"/>
    <x v="109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x v="0"/>
    <x v="2403"/>
    <n v="1471096975"/>
    <x v="0"/>
    <x v="9"/>
    <b v="0"/>
    <s v="food/food trucks"/>
    <x v="1858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x v="0"/>
    <x v="2404"/>
    <n v="1418179190"/>
    <x v="0"/>
    <x v="38"/>
    <b v="0"/>
    <s v="food/food trucks"/>
    <x v="1859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x v="0"/>
    <x v="2405"/>
    <n v="1426772928"/>
    <x v="0"/>
    <x v="51"/>
    <b v="0"/>
    <s v="food/food trucks"/>
    <x v="1860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x v="0"/>
    <x v="2406"/>
    <n v="1412652157"/>
    <x v="0"/>
    <x v="84"/>
    <b v="0"/>
    <s v="food/food trucks"/>
    <x v="418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x v="0"/>
    <x v="2407"/>
    <n v="1437339675"/>
    <x v="0"/>
    <x v="79"/>
    <b v="0"/>
    <s v="food/food trucks"/>
    <x v="186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x v="2"/>
    <x v="2408"/>
    <n v="1439027275"/>
    <x v="0"/>
    <x v="78"/>
    <b v="0"/>
    <s v="food/food trucks"/>
    <x v="109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x v="0"/>
    <x v="2409"/>
    <n v="1437932082"/>
    <x v="0"/>
    <x v="83"/>
    <b v="0"/>
    <s v="food/food trucks"/>
    <x v="1862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x v="3"/>
    <x v="2410"/>
    <n v="1476294073"/>
    <x v="0"/>
    <x v="78"/>
    <b v="0"/>
    <s v="food/food trucks"/>
    <x v="109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x v="0"/>
    <x v="2411"/>
    <n v="1398911882"/>
    <x v="0"/>
    <x v="83"/>
    <b v="0"/>
    <s v="food/food trucks"/>
    <x v="186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x v="0"/>
    <x v="2412"/>
    <n v="1436805660"/>
    <x v="0"/>
    <x v="62"/>
    <b v="0"/>
    <s v="food/food trucks"/>
    <x v="1864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x v="0"/>
    <x v="2413"/>
    <n v="1466023346"/>
    <x v="0"/>
    <x v="79"/>
    <b v="0"/>
    <s v="food/food trucks"/>
    <x v="186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x v="0"/>
    <x v="2414"/>
    <n v="1421343743"/>
    <x v="0"/>
    <x v="29"/>
    <b v="0"/>
    <s v="food/food trucks"/>
    <x v="1866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x v="0"/>
    <x v="2415"/>
    <n v="1405113187"/>
    <x v="0"/>
    <x v="78"/>
    <b v="0"/>
    <s v="food/food trucks"/>
    <x v="109"/>
    <x v="7"/>
    <s v="food trucks"/>
    <x v="2417"/>
    <x v="2415"/>
  </r>
  <r>
    <n v="2418"/>
    <s v="Mexican food truck"/>
    <s v="I want to start my food truck business."/>
    <x v="31"/>
    <n v="5"/>
    <x v="2"/>
    <x v="0"/>
    <x v="0"/>
    <x v="2416"/>
    <n v="1422045244"/>
    <x v="0"/>
    <x v="81"/>
    <b v="0"/>
    <s v="food/food trucks"/>
    <x v="459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x v="0"/>
    <x v="2417"/>
    <n v="1419097389"/>
    <x v="0"/>
    <x v="78"/>
    <b v="0"/>
    <s v="food/food trucks"/>
    <x v="109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x v="0"/>
    <x v="2418"/>
    <n v="1410396095"/>
    <x v="0"/>
    <x v="17"/>
    <b v="0"/>
    <s v="food/food trucks"/>
    <x v="1867"/>
    <x v="7"/>
    <s v="food trucks"/>
    <x v="2420"/>
    <x v="2418"/>
  </r>
  <r>
    <n v="2421"/>
    <s v="hot dog cart"/>
    <s v="help me start Merrill's first hot dog cart in this empty lot"/>
    <x v="12"/>
    <n v="1"/>
    <x v="2"/>
    <x v="0"/>
    <x v="0"/>
    <x v="2419"/>
    <n v="1421944196"/>
    <x v="0"/>
    <x v="29"/>
    <b v="0"/>
    <s v="food/food trucks"/>
    <x v="374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x v="0"/>
    <x v="2420"/>
    <n v="1423502636"/>
    <x v="0"/>
    <x v="29"/>
    <b v="0"/>
    <s v="food/food trucks"/>
    <x v="418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x v="0"/>
    <x v="2421"/>
    <n v="1417452890"/>
    <x v="0"/>
    <x v="29"/>
    <b v="0"/>
    <s v="food/food trucks"/>
    <x v="473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x v="0"/>
    <x v="2422"/>
    <n v="1411853108"/>
    <x v="0"/>
    <x v="82"/>
    <b v="0"/>
    <s v="food/food trucks"/>
    <x v="1868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x v="0"/>
    <x v="2423"/>
    <n v="1463090149"/>
    <x v="0"/>
    <x v="29"/>
    <b v="0"/>
    <s v="food/food trucks"/>
    <x v="1869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x v="0"/>
    <x v="2424"/>
    <n v="1433822692"/>
    <x v="0"/>
    <x v="78"/>
    <b v="0"/>
    <s v="food/food trucks"/>
    <x v="109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x v="0"/>
    <x v="2425"/>
    <n v="1455262733"/>
    <x v="0"/>
    <x v="29"/>
    <b v="0"/>
    <s v="food/food trucks"/>
    <x v="133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x v="0"/>
    <x v="2426"/>
    <n v="1423594151"/>
    <x v="0"/>
    <x v="29"/>
    <b v="0"/>
    <s v="food/food trucks"/>
    <x v="187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x v="8"/>
    <x v="2427"/>
    <n v="1483131966"/>
    <x v="0"/>
    <x v="80"/>
    <b v="0"/>
    <s v="food/food trucks"/>
    <x v="187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x v="0"/>
    <x v="2428"/>
    <n v="1452654504"/>
    <x v="0"/>
    <x v="84"/>
    <b v="0"/>
    <s v="food/food trucks"/>
    <x v="449"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x v="0"/>
    <x v="2429"/>
    <n v="1461896613"/>
    <x v="0"/>
    <x v="84"/>
    <b v="0"/>
    <s v="food/food trucks"/>
    <x v="133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x v="0"/>
    <x v="2430"/>
    <n v="1423199697"/>
    <x v="0"/>
    <x v="84"/>
    <b v="0"/>
    <s v="food/food trucks"/>
    <x v="107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x v="0"/>
    <x v="2431"/>
    <n v="1454016943"/>
    <x v="0"/>
    <x v="78"/>
    <b v="0"/>
    <s v="food/food trucks"/>
    <x v="109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x v="0"/>
    <x v="2432"/>
    <n v="1435206474"/>
    <x v="0"/>
    <x v="84"/>
    <b v="0"/>
    <s v="food/food trucks"/>
    <x v="1872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x v="9"/>
    <x v="2433"/>
    <n v="1441435186"/>
    <x v="0"/>
    <x v="80"/>
    <b v="0"/>
    <s v="food/food trucks"/>
    <x v="1873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x v="5"/>
    <x v="2434"/>
    <n v="1448894770"/>
    <x v="0"/>
    <x v="84"/>
    <b v="0"/>
    <s v="food/food trucks"/>
    <x v="1874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x v="0"/>
    <x v="2435"/>
    <n v="1422400188"/>
    <x v="0"/>
    <x v="78"/>
    <b v="0"/>
    <s v="food/food trucks"/>
    <x v="109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x v="0"/>
    <x v="2436"/>
    <n v="1444341462"/>
    <x v="0"/>
    <x v="29"/>
    <b v="0"/>
    <s v="food/food trucks"/>
    <x v="119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x v="0"/>
    <x v="2437"/>
    <n v="1442605129"/>
    <x v="0"/>
    <x v="78"/>
    <b v="0"/>
    <s v="food/food trucks"/>
    <x v="109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x v="3"/>
    <x v="2438"/>
    <n v="1452807313"/>
    <x v="0"/>
    <x v="84"/>
    <b v="0"/>
    <s v="food/food trucks"/>
    <x v="418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x v="0"/>
    <x v="2439"/>
    <n v="1435806054"/>
    <x v="0"/>
    <x v="280"/>
    <b v="1"/>
    <s v="food/small batch"/>
    <x v="1875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x v="0"/>
    <x v="2440"/>
    <n v="1424188828"/>
    <x v="0"/>
    <x v="459"/>
    <b v="1"/>
    <s v="food/small batch"/>
    <x v="1876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x v="0"/>
    <x v="2441"/>
    <n v="1405522822"/>
    <x v="0"/>
    <x v="409"/>
    <b v="1"/>
    <s v="food/small batch"/>
    <x v="187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x v="0"/>
    <x v="2442"/>
    <n v="1461607591"/>
    <x v="0"/>
    <x v="42"/>
    <b v="1"/>
    <s v="food/small batch"/>
    <x v="187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x v="0"/>
    <x v="2443"/>
    <n v="1440650021"/>
    <x v="0"/>
    <x v="248"/>
    <b v="1"/>
    <s v="food/small batch"/>
    <x v="1789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x v="0"/>
    <x v="2444"/>
    <n v="1477578471"/>
    <x v="0"/>
    <x v="112"/>
    <b v="1"/>
    <s v="food/small batch"/>
    <x v="1879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x v="0"/>
    <x v="2445"/>
    <n v="1476184593"/>
    <x v="0"/>
    <x v="152"/>
    <b v="1"/>
    <s v="food/small batch"/>
    <x v="1880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x v="0"/>
    <x v="2446"/>
    <n v="1472110513"/>
    <x v="0"/>
    <x v="82"/>
    <b v="1"/>
    <s v="food/small batch"/>
    <x v="1881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x v="0"/>
    <x v="2447"/>
    <n v="1414725915"/>
    <x v="0"/>
    <x v="148"/>
    <b v="1"/>
    <s v="food/small batch"/>
    <x v="1277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x v="0"/>
    <x v="2448"/>
    <n v="1411177456"/>
    <x v="0"/>
    <x v="332"/>
    <b v="1"/>
    <s v="food/small batch"/>
    <x v="1882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x v="0"/>
    <x v="2449"/>
    <n v="1487022490"/>
    <x v="0"/>
    <x v="153"/>
    <b v="1"/>
    <s v="food/small batch"/>
    <x v="1883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x v="0"/>
    <x v="2450"/>
    <n v="1448914500"/>
    <x v="0"/>
    <x v="41"/>
    <b v="1"/>
    <s v="food/small batch"/>
    <x v="188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x v="0"/>
    <x v="2451"/>
    <n v="1483461409"/>
    <x v="0"/>
    <x v="85"/>
    <b v="1"/>
    <s v="food/small batch"/>
    <x v="1885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x v="0"/>
    <x v="2452"/>
    <n v="1486183808"/>
    <x v="0"/>
    <x v="208"/>
    <b v="1"/>
    <s v="food/small batch"/>
    <x v="1886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x v="0"/>
    <x v="2453"/>
    <n v="1458758750"/>
    <x v="0"/>
    <x v="38"/>
    <b v="1"/>
    <s v="food/small batch"/>
    <x v="1887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x v="0"/>
    <x v="2454"/>
    <n v="1485471839"/>
    <x v="0"/>
    <x v="85"/>
    <b v="1"/>
    <s v="food/small batch"/>
    <x v="1888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x v="0"/>
    <x v="2455"/>
    <n v="1456237656"/>
    <x v="0"/>
    <x v="204"/>
    <b v="1"/>
    <s v="food/small batch"/>
    <x v="1889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x v="0"/>
    <x v="2456"/>
    <n v="1462481718"/>
    <x v="0"/>
    <x v="144"/>
    <b v="1"/>
    <s v="food/small batch"/>
    <x v="1890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x v="0"/>
    <x v="2457"/>
    <n v="1454858285"/>
    <x v="0"/>
    <x v="460"/>
    <b v="1"/>
    <s v="food/small batch"/>
    <x v="1891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x v="0"/>
    <x v="2458"/>
    <n v="1480480167"/>
    <x v="0"/>
    <x v="32"/>
    <b v="1"/>
    <s v="food/small batch"/>
    <x v="1892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x v="0"/>
    <x v="1837"/>
    <n v="1314577097"/>
    <x v="0"/>
    <x v="48"/>
    <b v="1"/>
    <s v="music/indie rock"/>
    <x v="965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x v="0"/>
    <x v="2459"/>
    <n v="1340944096"/>
    <x v="0"/>
    <x v="248"/>
    <b v="1"/>
    <s v="music/indie rock"/>
    <x v="1893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x v="0"/>
    <x v="2460"/>
    <n v="1362710425"/>
    <x v="0"/>
    <x v="11"/>
    <b v="1"/>
    <s v="music/indie rock"/>
    <x v="63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x v="5"/>
    <x v="2461"/>
    <n v="1441143397"/>
    <x v="0"/>
    <x v="68"/>
    <b v="1"/>
    <s v="music/indie rock"/>
    <x v="20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x v="0"/>
    <x v="2462"/>
    <n v="1345828548"/>
    <x v="0"/>
    <x v="53"/>
    <b v="1"/>
    <s v="music/indie rock"/>
    <x v="1894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x v="0"/>
    <x v="2463"/>
    <n v="1365474453"/>
    <x v="0"/>
    <x v="47"/>
    <b v="1"/>
    <s v="music/indie rock"/>
    <x v="31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x v="0"/>
    <x v="2464"/>
    <n v="1335473931"/>
    <x v="0"/>
    <x v="68"/>
    <b v="1"/>
    <s v="music/indie rock"/>
    <x v="23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x v="0"/>
    <x v="2465"/>
    <n v="1348285321"/>
    <x v="0"/>
    <x v="6"/>
    <b v="1"/>
    <s v="music/indie rock"/>
    <x v="1895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x v="0"/>
    <x v="2466"/>
    <n v="1295000329"/>
    <x v="0"/>
    <x v="5"/>
    <b v="1"/>
    <s v="music/indie rock"/>
    <x v="9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x v="0"/>
    <x v="2467"/>
    <n v="1335232055"/>
    <x v="0"/>
    <x v="17"/>
    <b v="1"/>
    <s v="music/indie rock"/>
    <x v="189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x v="0"/>
    <x v="2468"/>
    <n v="1324079392"/>
    <x v="0"/>
    <x v="57"/>
    <b v="1"/>
    <s v="music/indie rock"/>
    <x v="602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x v="0"/>
    <x v="2469"/>
    <n v="1277433980"/>
    <x v="0"/>
    <x v="201"/>
    <b v="1"/>
    <s v="music/indie rock"/>
    <x v="1897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x v="0"/>
    <x v="2470"/>
    <n v="1349978269"/>
    <x v="0"/>
    <x v="5"/>
    <b v="1"/>
    <s v="music/indie rock"/>
    <x v="3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x v="0"/>
    <x v="2471"/>
    <n v="1282868176"/>
    <x v="0"/>
    <x v="44"/>
    <b v="1"/>
    <s v="music/indie rock"/>
    <x v="1898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x v="0"/>
    <x v="2472"/>
    <n v="1273647255"/>
    <x v="0"/>
    <x v="75"/>
    <b v="1"/>
    <s v="music/indie rock"/>
    <x v="1262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x v="0"/>
    <x v="2473"/>
    <n v="1412149970"/>
    <x v="0"/>
    <x v="165"/>
    <b v="1"/>
    <s v="music/indie rock"/>
    <x v="18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x v="0"/>
    <x v="2474"/>
    <n v="1340901345"/>
    <x v="0"/>
    <x v="14"/>
    <b v="1"/>
    <s v="music/indie rock"/>
    <x v="1900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x v="0"/>
    <x v="2475"/>
    <n v="1355525313"/>
    <x v="0"/>
    <x v="1"/>
    <b v="1"/>
    <s v="music/indie rock"/>
    <x v="1901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x v="0"/>
    <x v="2476"/>
    <n v="1342545994"/>
    <x v="0"/>
    <x v="38"/>
    <b v="1"/>
    <s v="music/indie rock"/>
    <x v="19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x v="0"/>
    <x v="2477"/>
    <n v="1439332084"/>
    <x v="0"/>
    <x v="22"/>
    <b v="1"/>
    <s v="music/indie rock"/>
    <x v="31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x v="0"/>
    <x v="2478"/>
    <n v="1333207808"/>
    <x v="0"/>
    <x v="195"/>
    <b v="1"/>
    <s v="music/indie rock"/>
    <x v="190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x v="0"/>
    <x v="2479"/>
    <n v="1308336383"/>
    <x v="0"/>
    <x v="20"/>
    <b v="1"/>
    <s v="music/indie rock"/>
    <x v="1787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x v="0"/>
    <x v="2480"/>
    <n v="1330711203"/>
    <x v="0"/>
    <x v="10"/>
    <b v="1"/>
    <s v="music/indie rock"/>
    <x v="190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x v="0"/>
    <x v="2481"/>
    <n v="1313532003"/>
    <x v="0"/>
    <x v="240"/>
    <b v="1"/>
    <s v="music/indie rock"/>
    <x v="1905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x v="0"/>
    <x v="2482"/>
    <n v="1315439879"/>
    <x v="0"/>
    <x v="14"/>
    <b v="1"/>
    <s v="music/indie rock"/>
    <x v="1906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x v="0"/>
    <x v="2483"/>
    <n v="1332521976"/>
    <x v="0"/>
    <x v="209"/>
    <b v="1"/>
    <s v="music/indie rock"/>
    <x v="190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x v="0"/>
    <x v="2484"/>
    <n v="1335491997"/>
    <x v="0"/>
    <x v="44"/>
    <b v="1"/>
    <s v="music/indie rock"/>
    <x v="190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x v="0"/>
    <x v="2485"/>
    <n v="1318864308"/>
    <x v="0"/>
    <x v="71"/>
    <b v="1"/>
    <s v="music/indie rock"/>
    <x v="190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x v="0"/>
    <x v="2486"/>
    <n v="1365525239"/>
    <x v="0"/>
    <x v="11"/>
    <b v="1"/>
    <s v="music/indie rock"/>
    <x v="1910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x v="0"/>
    <x v="2487"/>
    <n v="1335245276"/>
    <x v="0"/>
    <x v="38"/>
    <b v="1"/>
    <s v="music/indie rock"/>
    <x v="1911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x v="0"/>
    <x v="2488"/>
    <n v="1293739714"/>
    <x v="0"/>
    <x v="73"/>
    <b v="1"/>
    <s v="music/indie rock"/>
    <x v="1912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x v="0"/>
    <x v="2489"/>
    <n v="1335397188"/>
    <x v="0"/>
    <x v="74"/>
    <b v="1"/>
    <s v="music/indie rock"/>
    <x v="1054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x v="0"/>
    <x v="2490"/>
    <n v="1363320140"/>
    <x v="0"/>
    <x v="461"/>
    <b v="1"/>
    <s v="music/indie rock"/>
    <x v="191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x v="0"/>
    <x v="2491"/>
    <n v="1335194944"/>
    <x v="0"/>
    <x v="70"/>
    <b v="1"/>
    <s v="music/indie rock"/>
    <x v="1914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x v="0"/>
    <x v="2492"/>
    <n v="1336430575"/>
    <x v="0"/>
    <x v="288"/>
    <b v="1"/>
    <s v="music/indie rock"/>
    <x v="191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x v="0"/>
    <x v="2493"/>
    <n v="1361577292"/>
    <x v="0"/>
    <x v="73"/>
    <b v="1"/>
    <s v="music/indie rock"/>
    <x v="31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x v="0"/>
    <x v="2494"/>
    <n v="1309986338"/>
    <x v="0"/>
    <x v="66"/>
    <b v="1"/>
    <s v="music/indie rock"/>
    <x v="1916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x v="0"/>
    <x v="2495"/>
    <n v="1421190787"/>
    <x v="0"/>
    <x v="9"/>
    <b v="1"/>
    <s v="music/indie rock"/>
    <x v="1917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x v="0"/>
    <x v="2496"/>
    <n v="1352820837"/>
    <x v="0"/>
    <x v="203"/>
    <b v="1"/>
    <s v="music/indie rock"/>
    <x v="191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x v="0"/>
    <x v="2497"/>
    <n v="1337884375"/>
    <x v="0"/>
    <x v="60"/>
    <b v="1"/>
    <s v="music/indie rock"/>
    <x v="161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x v="5"/>
    <x v="2498"/>
    <n v="1440787104"/>
    <x v="0"/>
    <x v="63"/>
    <b v="0"/>
    <s v="food/restaurants"/>
    <x v="191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x v="0"/>
    <x v="2499"/>
    <n v="1407440918"/>
    <x v="0"/>
    <x v="81"/>
    <b v="0"/>
    <s v="food/restaurants"/>
    <x v="19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x v="0"/>
    <x v="2500"/>
    <n v="1462743308"/>
    <x v="0"/>
    <x v="78"/>
    <b v="0"/>
    <s v="food/restaurants"/>
    <x v="109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x v="0"/>
    <x v="2501"/>
    <n v="1413418934"/>
    <x v="0"/>
    <x v="78"/>
    <b v="0"/>
    <s v="food/restaurants"/>
    <x v="109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x v="0"/>
    <x v="2502"/>
    <n v="1423704016"/>
    <x v="0"/>
    <x v="78"/>
    <b v="0"/>
    <s v="food/restaurants"/>
    <x v="109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x v="1"/>
    <x v="2503"/>
    <n v="1441955269"/>
    <x v="0"/>
    <x v="84"/>
    <b v="0"/>
    <s v="food/restaurants"/>
    <x v="722"/>
    <x v="7"/>
    <s v="restaurants"/>
    <x v="2506"/>
    <x v="2503"/>
  </r>
  <r>
    <n v="2507"/>
    <s v="Help Cafe Talavera get a New Kitchen!"/>
    <s v="Unique dishes for a unique city!."/>
    <x v="350"/>
    <n v="0"/>
    <x v="2"/>
    <x v="0"/>
    <x v="0"/>
    <x v="2504"/>
    <n v="1428716704"/>
    <x v="0"/>
    <x v="78"/>
    <b v="0"/>
    <s v="food/restaurants"/>
    <x v="109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x v="0"/>
    <x v="2505"/>
    <n v="1405464634"/>
    <x v="0"/>
    <x v="78"/>
    <b v="0"/>
    <s v="food/restaurants"/>
    <x v="109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x v="1"/>
    <x v="2506"/>
    <n v="1424719549"/>
    <x v="0"/>
    <x v="33"/>
    <b v="0"/>
    <s v="food/restaurants"/>
    <x v="192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x v="0"/>
    <x v="2507"/>
    <n v="1426463772"/>
    <x v="0"/>
    <x v="84"/>
    <b v="0"/>
    <s v="food/restaurants"/>
    <x v="840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x v="1"/>
    <x v="2508"/>
    <n v="1451731413"/>
    <x v="0"/>
    <x v="78"/>
    <b v="0"/>
    <s v="food/restaurants"/>
    <x v="109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x v="0"/>
    <x v="2509"/>
    <n v="1417208561"/>
    <x v="0"/>
    <x v="78"/>
    <b v="0"/>
    <s v="food/restaurants"/>
    <x v="109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x v="3"/>
    <x v="2510"/>
    <n v="1482883789"/>
    <x v="0"/>
    <x v="78"/>
    <b v="0"/>
    <s v="food/restaurants"/>
    <x v="109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x v="0"/>
    <x v="2511"/>
    <n v="1407057677"/>
    <x v="0"/>
    <x v="80"/>
    <b v="0"/>
    <s v="food/restaurants"/>
    <x v="1922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x v="0"/>
    <x v="2512"/>
    <n v="1422043753"/>
    <x v="0"/>
    <x v="8"/>
    <b v="0"/>
    <s v="food/restaurants"/>
    <x v="1923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x v="0"/>
    <x v="2513"/>
    <n v="1414683652"/>
    <x v="0"/>
    <x v="78"/>
    <b v="0"/>
    <s v="food/restaurants"/>
    <x v="109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x v="5"/>
    <x v="2514"/>
    <n v="1424200530"/>
    <x v="0"/>
    <x v="51"/>
    <b v="0"/>
    <s v="food/restaurants"/>
    <x v="192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x v="0"/>
    <x v="2515"/>
    <n v="1413303628"/>
    <x v="0"/>
    <x v="78"/>
    <b v="0"/>
    <s v="food/restaurants"/>
    <x v="109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x v="0"/>
    <x v="2516"/>
    <n v="1403149404"/>
    <x v="0"/>
    <x v="80"/>
    <b v="0"/>
    <s v="food/restaurants"/>
    <x v="19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x v="0"/>
    <x v="2517"/>
    <n v="1472567085"/>
    <x v="0"/>
    <x v="78"/>
    <b v="0"/>
    <s v="food/restaurants"/>
    <x v="109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x v="0"/>
    <x v="2518"/>
    <n v="1442963621"/>
    <x v="0"/>
    <x v="462"/>
    <b v="1"/>
    <s v="music/classical music"/>
    <x v="1926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x v="0"/>
    <x v="2519"/>
    <n v="1459431960"/>
    <x v="0"/>
    <x v="74"/>
    <b v="1"/>
    <s v="music/classical music"/>
    <x v="31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x v="0"/>
    <x v="2520"/>
    <n v="1413674692"/>
    <x v="0"/>
    <x v="55"/>
    <b v="1"/>
    <s v="music/classical music"/>
    <x v="1927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x v="0"/>
    <x v="2521"/>
    <n v="1416338557"/>
    <x v="0"/>
    <x v="68"/>
    <b v="1"/>
    <s v="music/classical music"/>
    <x v="26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x v="0"/>
    <x v="2522"/>
    <n v="1338322571"/>
    <x v="0"/>
    <x v="144"/>
    <b v="1"/>
    <s v="music/classical music"/>
    <x v="1928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x v="0"/>
    <x v="2523"/>
    <n v="1415585474"/>
    <x v="0"/>
    <x v="51"/>
    <b v="1"/>
    <s v="music/classical music"/>
    <x v="1929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x v="0"/>
    <x v="2524"/>
    <n v="1380477691"/>
    <x v="0"/>
    <x v="26"/>
    <b v="1"/>
    <s v="music/classical music"/>
    <x v="1930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x v="1"/>
    <x v="2525"/>
    <n v="1438459303"/>
    <x v="0"/>
    <x v="75"/>
    <b v="1"/>
    <s v="music/classical music"/>
    <x v="1931"/>
    <x v="4"/>
    <s v="classical music"/>
    <x v="2528"/>
    <x v="2525"/>
  </r>
  <r>
    <n v="2529"/>
    <s v="UrbanArias is DC's Contemporary Opera Company"/>
    <s v="Opera. Short. New."/>
    <x v="12"/>
    <n v="6257"/>
    <x v="0"/>
    <x v="0"/>
    <x v="0"/>
    <x v="2526"/>
    <n v="1328752575"/>
    <x v="0"/>
    <x v="88"/>
    <b v="1"/>
    <s v="music/classical music"/>
    <x v="193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x v="0"/>
    <x v="2527"/>
    <n v="1426711505"/>
    <x v="0"/>
    <x v="53"/>
    <b v="1"/>
    <s v="music/classical music"/>
    <x v="31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x v="0"/>
    <x v="2528"/>
    <n v="1437668354"/>
    <x v="0"/>
    <x v="42"/>
    <b v="1"/>
    <s v="music/classical music"/>
    <x v="8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x v="0"/>
    <x v="2529"/>
    <n v="1342556566"/>
    <x v="0"/>
    <x v="65"/>
    <b v="1"/>
    <s v="music/classical music"/>
    <x v="19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x v="0"/>
    <x v="2530"/>
    <n v="1359568911"/>
    <x v="0"/>
    <x v="327"/>
    <b v="1"/>
    <s v="music/classical music"/>
    <x v="193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x v="0"/>
    <x v="2531"/>
    <n v="1257871712"/>
    <x v="0"/>
    <x v="25"/>
    <b v="1"/>
    <s v="music/classical music"/>
    <x v="2"/>
    <x v="4"/>
    <s v="classical music"/>
    <x v="2534"/>
    <x v="2531"/>
  </r>
  <r>
    <n v="2535"/>
    <s v="Mark Hayes Requiem Recording"/>
    <s v="Mark Hayes: Requiem Recording"/>
    <x v="22"/>
    <n v="20755"/>
    <x v="0"/>
    <x v="0"/>
    <x v="0"/>
    <x v="2532"/>
    <n v="1414781945"/>
    <x v="0"/>
    <x v="76"/>
    <b v="1"/>
    <s v="music/classical music"/>
    <x v="640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x v="0"/>
    <x v="2533"/>
    <n v="1373337166"/>
    <x v="0"/>
    <x v="80"/>
    <b v="1"/>
    <s v="music/classical music"/>
    <x v="1339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x v="0"/>
    <x v="2534"/>
    <n v="1307028855"/>
    <x v="0"/>
    <x v="202"/>
    <b v="1"/>
    <s v="music/classical music"/>
    <x v="1007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x v="0"/>
    <x v="2535"/>
    <n v="1359029661"/>
    <x v="0"/>
    <x v="333"/>
    <b v="1"/>
    <s v="music/classical music"/>
    <x v="1935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x v="0"/>
    <x v="2536"/>
    <n v="1417729152"/>
    <x v="0"/>
    <x v="211"/>
    <b v="1"/>
    <s v="music/classical music"/>
    <x v="598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x v="0"/>
    <x v="2537"/>
    <n v="1314720721"/>
    <x v="0"/>
    <x v="74"/>
    <b v="1"/>
    <s v="music/classical music"/>
    <x v="193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x v="1"/>
    <x v="2538"/>
    <n v="1375008418"/>
    <x v="0"/>
    <x v="287"/>
    <b v="1"/>
    <s v="music/classical music"/>
    <x v="1937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x v="0"/>
    <x v="2539"/>
    <n v="1377252857"/>
    <x v="0"/>
    <x v="62"/>
    <b v="1"/>
    <s v="music/classical music"/>
    <x v="1938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x v="0"/>
    <x v="2540"/>
    <n v="1291257298"/>
    <x v="0"/>
    <x v="62"/>
    <b v="1"/>
    <s v="music/classical music"/>
    <x v="1939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x v="0"/>
    <x v="2541"/>
    <n v="1339158569"/>
    <x v="0"/>
    <x v="7"/>
    <b v="1"/>
    <s v="music/classical music"/>
    <x v="1940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x v="0"/>
    <x v="2542"/>
    <n v="1421983138"/>
    <x v="0"/>
    <x v="42"/>
    <b v="1"/>
    <s v="music/classical music"/>
    <x v="1941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x v="0"/>
    <x v="2543"/>
    <n v="1378586179"/>
    <x v="0"/>
    <x v="71"/>
    <b v="1"/>
    <s v="music/classical music"/>
    <x v="1942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x v="0"/>
    <x v="2544"/>
    <n v="1330972403"/>
    <x v="0"/>
    <x v="179"/>
    <b v="1"/>
    <s v="music/classical music"/>
    <x v="1943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x v="3"/>
    <x v="2545"/>
    <n v="1473087637"/>
    <x v="0"/>
    <x v="77"/>
    <b v="1"/>
    <s v="music/classical music"/>
    <x v="1944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x v="1"/>
    <x v="2546"/>
    <n v="1366999870"/>
    <x v="0"/>
    <x v="77"/>
    <b v="1"/>
    <s v="music/classical music"/>
    <x v="1945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x v="0"/>
    <x v="2547"/>
    <n v="1439392406"/>
    <x v="0"/>
    <x v="3"/>
    <b v="1"/>
    <s v="music/classical music"/>
    <x v="1946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x v="0"/>
    <x v="2548"/>
    <n v="1329890585"/>
    <x v="0"/>
    <x v="66"/>
    <b v="1"/>
    <s v="music/classical music"/>
    <x v="194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x v="0"/>
    <x v="2549"/>
    <n v="1486149981"/>
    <x v="0"/>
    <x v="59"/>
    <b v="1"/>
    <s v="music/classical music"/>
    <x v="163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x v="0"/>
    <x v="2550"/>
    <n v="1343018807"/>
    <x v="0"/>
    <x v="65"/>
    <b v="1"/>
    <s v="music/classical music"/>
    <x v="1948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x v="0"/>
    <x v="2551"/>
    <n v="1430445163"/>
    <x v="0"/>
    <x v="85"/>
    <b v="1"/>
    <s v="music/classical music"/>
    <x v="194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x v="0"/>
    <x v="2552"/>
    <n v="1335541393"/>
    <x v="0"/>
    <x v="2"/>
    <b v="1"/>
    <s v="music/classical music"/>
    <x v="1950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x v="0"/>
    <x v="2553"/>
    <n v="1352504857"/>
    <x v="0"/>
    <x v="69"/>
    <b v="1"/>
    <s v="music/classical music"/>
    <x v="1951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x v="1"/>
    <x v="2554"/>
    <n v="1397584386"/>
    <x v="0"/>
    <x v="17"/>
    <b v="1"/>
    <s v="music/classical music"/>
    <x v="1952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x v="2"/>
    <x v="2555"/>
    <n v="1427747906"/>
    <x v="0"/>
    <x v="59"/>
    <b v="1"/>
    <s v="music/classical music"/>
    <x v="1953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x v="0"/>
    <x v="2556"/>
    <n v="1318539484"/>
    <x v="0"/>
    <x v="20"/>
    <b v="1"/>
    <s v="music/classical music"/>
    <x v="1954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x v="1"/>
    <x v="2557"/>
    <n v="1423090174"/>
    <x v="0"/>
    <x v="64"/>
    <b v="1"/>
    <s v="music/classical music"/>
    <x v="1787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x v="5"/>
    <x v="2558"/>
    <n v="1442148089"/>
    <x v="0"/>
    <x v="78"/>
    <b v="0"/>
    <s v="food/food trucks"/>
    <x v="109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x v="3"/>
    <x v="2559"/>
    <n v="1471005339"/>
    <x v="0"/>
    <x v="83"/>
    <b v="0"/>
    <s v="food/food trucks"/>
    <x v="571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x v="0"/>
    <x v="2560"/>
    <n v="1433042451"/>
    <x v="0"/>
    <x v="78"/>
    <b v="0"/>
    <s v="food/food trucks"/>
    <x v="109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x v="5"/>
    <x v="2561"/>
    <n v="1404262699"/>
    <x v="0"/>
    <x v="78"/>
    <b v="0"/>
    <s v="food/food trucks"/>
    <x v="109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x v="0"/>
    <x v="2562"/>
    <n v="1457710589"/>
    <x v="0"/>
    <x v="29"/>
    <b v="0"/>
    <s v="food/food trucks"/>
    <x v="46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x v="0"/>
    <x v="2563"/>
    <n v="1406071948"/>
    <x v="0"/>
    <x v="78"/>
    <b v="0"/>
    <s v="food/food trucks"/>
    <x v="109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x v="0"/>
    <x v="2564"/>
    <n v="1427231138"/>
    <x v="0"/>
    <x v="84"/>
    <b v="0"/>
    <s v="food/food trucks"/>
    <x v="48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x v="1"/>
    <x v="2565"/>
    <n v="1470153594"/>
    <x v="0"/>
    <x v="29"/>
    <b v="0"/>
    <s v="food/food trucks"/>
    <x v="724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x v="0"/>
    <x v="2566"/>
    <n v="1439865112"/>
    <x v="0"/>
    <x v="84"/>
    <b v="0"/>
    <s v="food/food trucks"/>
    <x v="195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x v="0"/>
    <x v="2567"/>
    <n v="1483998035"/>
    <x v="0"/>
    <x v="84"/>
    <b v="0"/>
    <s v="food/food trucks"/>
    <x v="1956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x v="2"/>
    <x v="2568"/>
    <n v="1458461521"/>
    <x v="0"/>
    <x v="80"/>
    <b v="0"/>
    <s v="food/food trucks"/>
    <x v="1161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x v="0"/>
    <x v="2569"/>
    <n v="1426301517"/>
    <x v="0"/>
    <x v="78"/>
    <b v="0"/>
    <s v="food/food trucks"/>
    <x v="109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x v="0"/>
    <x v="2570"/>
    <n v="1404915149"/>
    <x v="0"/>
    <x v="78"/>
    <b v="0"/>
    <s v="food/food trucks"/>
    <x v="109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x v="0"/>
    <x v="2571"/>
    <n v="1461786545"/>
    <x v="0"/>
    <x v="78"/>
    <b v="0"/>
    <s v="food/food trucks"/>
    <x v="109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x v="0"/>
    <x v="2572"/>
    <n v="1418438194"/>
    <x v="0"/>
    <x v="78"/>
    <b v="0"/>
    <s v="food/food trucks"/>
    <x v="109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x v="0"/>
    <x v="2573"/>
    <n v="1424823247"/>
    <x v="0"/>
    <x v="78"/>
    <b v="0"/>
    <s v="food/food trucks"/>
    <x v="109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x v="0"/>
    <x v="2574"/>
    <n v="1405021297"/>
    <x v="0"/>
    <x v="78"/>
    <b v="0"/>
    <s v="food/food trucks"/>
    <x v="109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x v="0"/>
    <x v="2575"/>
    <n v="1440203579"/>
    <x v="0"/>
    <x v="78"/>
    <b v="0"/>
    <s v="food/food trucks"/>
    <x v="109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x v="0"/>
    <x v="2576"/>
    <n v="1405626903"/>
    <x v="0"/>
    <x v="8"/>
    <b v="0"/>
    <s v="food/food trucks"/>
    <x v="1957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x v="0"/>
    <x v="2577"/>
    <n v="1429170603"/>
    <x v="0"/>
    <x v="84"/>
    <b v="0"/>
    <s v="food/food trucks"/>
    <x v="722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x v="0"/>
    <x v="2578"/>
    <n v="1445094298"/>
    <x v="0"/>
    <x v="202"/>
    <b v="0"/>
    <s v="food/food trucks"/>
    <x v="1958"/>
    <x v="7"/>
    <s v="food trucks"/>
    <x v="2581"/>
    <x v="2578"/>
  </r>
  <r>
    <n v="2582"/>
    <s v="Drunken Wings"/>
    <s v="The place where chicken meets liquor for the first time!"/>
    <x v="161"/>
    <n v="1"/>
    <x v="2"/>
    <x v="0"/>
    <x v="0"/>
    <x v="2579"/>
    <n v="1475192634"/>
    <x v="0"/>
    <x v="29"/>
    <b v="0"/>
    <s v="food/food trucks"/>
    <x v="1959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x v="0"/>
    <x v="2580"/>
    <n v="1421346480"/>
    <x v="0"/>
    <x v="81"/>
    <b v="0"/>
    <s v="food/food trucks"/>
    <x v="724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x v="0"/>
    <x v="2581"/>
    <n v="1431749369"/>
    <x v="0"/>
    <x v="78"/>
    <b v="0"/>
    <s v="food/food trucks"/>
    <x v="109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x v="0"/>
    <x v="2582"/>
    <n v="1402009632"/>
    <x v="0"/>
    <x v="29"/>
    <b v="0"/>
    <s v="food/food trucks"/>
    <x v="874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x v="1"/>
    <x v="2583"/>
    <n v="1448438136"/>
    <x v="0"/>
    <x v="29"/>
    <b v="0"/>
    <s v="food/food trucks"/>
    <x v="87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x v="0"/>
    <x v="2584"/>
    <n v="1448899953"/>
    <x v="0"/>
    <x v="79"/>
    <b v="0"/>
    <s v="food/food trucks"/>
    <x v="1960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x v="0"/>
    <x v="2585"/>
    <n v="1423325626"/>
    <x v="0"/>
    <x v="22"/>
    <b v="0"/>
    <s v="food/food trucks"/>
    <x v="1961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x v="7"/>
    <x v="2586"/>
    <n v="1456145527"/>
    <x v="0"/>
    <x v="29"/>
    <b v="0"/>
    <s v="food/food trucks"/>
    <x v="13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x v="2"/>
    <x v="2587"/>
    <n v="1453212497"/>
    <x v="0"/>
    <x v="78"/>
    <b v="0"/>
    <s v="food/food trucks"/>
    <x v="109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x v="0"/>
    <x v="2588"/>
    <n v="1452721524"/>
    <x v="0"/>
    <x v="84"/>
    <b v="0"/>
    <s v="food/food trucks"/>
    <x v="165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x v="0"/>
    <x v="2589"/>
    <n v="1409944421"/>
    <x v="0"/>
    <x v="29"/>
    <b v="0"/>
    <s v="food/food trucks"/>
    <x v="874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x v="0"/>
    <x v="2590"/>
    <n v="1427401026"/>
    <x v="0"/>
    <x v="78"/>
    <b v="0"/>
    <s v="food/food trucks"/>
    <x v="109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x v="0"/>
    <x v="2591"/>
    <n v="1404861228"/>
    <x v="0"/>
    <x v="29"/>
    <b v="0"/>
    <s v="food/food trucks"/>
    <x v="466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x v="0"/>
    <x v="2592"/>
    <n v="1485323500"/>
    <x v="0"/>
    <x v="10"/>
    <b v="0"/>
    <s v="food/food trucks"/>
    <x v="1962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x v="5"/>
    <x v="2593"/>
    <n v="1404835009"/>
    <x v="0"/>
    <x v="74"/>
    <b v="0"/>
    <s v="food/food trucks"/>
    <x v="1963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x v="1"/>
    <x v="2594"/>
    <n v="1463731917"/>
    <x v="0"/>
    <x v="63"/>
    <b v="0"/>
    <s v="food/food trucks"/>
    <x v="905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x v="0"/>
    <x v="2595"/>
    <n v="1440447001"/>
    <x v="0"/>
    <x v="25"/>
    <b v="0"/>
    <s v="food/food trucks"/>
    <x v="1964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x v="0"/>
    <x v="2596"/>
    <n v="1403201147"/>
    <x v="0"/>
    <x v="81"/>
    <b v="0"/>
    <s v="food/food trucks"/>
    <x v="1965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x v="0"/>
    <x v="2597"/>
    <n v="1453757800"/>
    <x v="0"/>
    <x v="209"/>
    <b v="0"/>
    <s v="food/food trucks"/>
    <x v="1966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x v="0"/>
    <x v="2598"/>
    <n v="1346276349"/>
    <x v="1"/>
    <x v="299"/>
    <b v="1"/>
    <s v="technology/space exploration"/>
    <x v="1967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x v="0"/>
    <x v="2599"/>
    <n v="1412358968"/>
    <x v="1"/>
    <x v="463"/>
    <b v="1"/>
    <s v="technology/space exploration"/>
    <x v="19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x v="0"/>
    <x v="2600"/>
    <n v="1386626054"/>
    <x v="1"/>
    <x v="133"/>
    <b v="1"/>
    <s v="technology/space exploration"/>
    <x v="1969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x v="0"/>
    <x v="2601"/>
    <n v="1333070023"/>
    <x v="1"/>
    <x v="306"/>
    <b v="1"/>
    <s v="technology/space exploration"/>
    <x v="1970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x v="0"/>
    <x v="2602"/>
    <n v="1463576390"/>
    <x v="1"/>
    <x v="464"/>
    <b v="1"/>
    <s v="technology/space exploration"/>
    <x v="1971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x v="0"/>
    <x v="2603"/>
    <n v="1396026382"/>
    <x v="1"/>
    <x v="465"/>
    <b v="1"/>
    <s v="technology/space exploration"/>
    <x v="197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x v="0"/>
    <x v="2604"/>
    <n v="1435611572"/>
    <x v="1"/>
    <x v="367"/>
    <b v="1"/>
    <s v="technology/space exploration"/>
    <x v="197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x v="0"/>
    <x v="2605"/>
    <n v="1485976468"/>
    <x v="1"/>
    <x v="466"/>
    <b v="1"/>
    <s v="technology/space exploration"/>
    <x v="1974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x v="0"/>
    <x v="2606"/>
    <n v="1339738951"/>
    <x v="1"/>
    <x v="467"/>
    <b v="1"/>
    <s v="technology/space exploration"/>
    <x v="197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x v="0"/>
    <x v="2607"/>
    <n v="1468444125"/>
    <x v="1"/>
    <x v="468"/>
    <b v="1"/>
    <s v="technology/space exploration"/>
    <x v="19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x v="3"/>
    <x v="2608"/>
    <n v="1480493014"/>
    <x v="1"/>
    <x v="469"/>
    <b v="1"/>
    <s v="technology/space exploration"/>
    <x v="1977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x v="0"/>
    <x v="2609"/>
    <n v="1418095570"/>
    <x v="1"/>
    <x v="324"/>
    <b v="1"/>
    <s v="technology/space exploration"/>
    <x v="197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x v="0"/>
    <x v="2610"/>
    <n v="1345664294"/>
    <x v="1"/>
    <x v="33"/>
    <b v="1"/>
    <s v="technology/space exploration"/>
    <x v="1979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x v="0"/>
    <x v="2611"/>
    <n v="1396371612"/>
    <x v="1"/>
    <x v="61"/>
    <b v="1"/>
    <s v="technology/space exploration"/>
    <x v="6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x v="1"/>
    <x v="2612"/>
    <n v="1458820564"/>
    <x v="0"/>
    <x v="250"/>
    <b v="1"/>
    <s v="technology/space exploration"/>
    <x v="1980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x v="0"/>
    <x v="2613"/>
    <n v="1437954729"/>
    <x v="1"/>
    <x v="146"/>
    <b v="1"/>
    <s v="technology/space exploration"/>
    <x v="198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x v="0"/>
    <x v="2614"/>
    <n v="1411246751"/>
    <x v="1"/>
    <x v="180"/>
    <b v="1"/>
    <s v="technology/space exploration"/>
    <x v="1982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x v="0"/>
    <x v="2615"/>
    <n v="1443812461"/>
    <x v="1"/>
    <x v="99"/>
    <b v="1"/>
    <s v="technology/space exploration"/>
    <x v="198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x v="0"/>
    <x v="2616"/>
    <n v="1443302004"/>
    <x v="1"/>
    <x v="28"/>
    <b v="1"/>
    <s v="technology/space exploration"/>
    <x v="1984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x v="2"/>
    <x v="2617"/>
    <n v="1441339242"/>
    <x v="1"/>
    <x v="470"/>
    <b v="1"/>
    <s v="technology/space exploration"/>
    <x v="198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x v="0"/>
    <x v="2618"/>
    <n v="1429638988"/>
    <x v="1"/>
    <x v="471"/>
    <b v="1"/>
    <s v="technology/space exploration"/>
    <x v="198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x v="3"/>
    <x v="2619"/>
    <n v="1479232216"/>
    <x v="0"/>
    <x v="142"/>
    <b v="1"/>
    <s v="technology/space exploration"/>
    <x v="1987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x v="0"/>
    <x v="2620"/>
    <n v="1479449366"/>
    <x v="0"/>
    <x v="95"/>
    <b v="1"/>
    <s v="technology/space exploration"/>
    <x v="430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x v="0"/>
    <x v="2621"/>
    <n v="1345716422"/>
    <x v="0"/>
    <x v="472"/>
    <b v="1"/>
    <s v="technology/space exploration"/>
    <x v="1988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x v="3"/>
    <x v="2622"/>
    <n v="1476559608"/>
    <x v="0"/>
    <x v="47"/>
    <b v="1"/>
    <s v="technology/space exploration"/>
    <x v="198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x v="0"/>
    <x v="2623"/>
    <n v="1430751869"/>
    <x v="0"/>
    <x v="133"/>
    <b v="1"/>
    <s v="technology/space exploration"/>
    <x v="199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x v="0"/>
    <x v="2624"/>
    <n v="1445975661"/>
    <x v="0"/>
    <x v="43"/>
    <b v="1"/>
    <s v="technology/space exploration"/>
    <x v="1991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x v="0"/>
    <x v="2625"/>
    <n v="1415661067"/>
    <x v="0"/>
    <x v="64"/>
    <b v="1"/>
    <s v="technology/space exploration"/>
    <x v="1992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x v="1"/>
    <x v="2626"/>
    <n v="1429016122"/>
    <x v="0"/>
    <x v="61"/>
    <b v="1"/>
    <s v="technology/space exploration"/>
    <x v="199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x v="2"/>
    <x v="2627"/>
    <n v="1464921112"/>
    <x v="0"/>
    <x v="75"/>
    <b v="1"/>
    <s v="technology/space exploration"/>
    <x v="1994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x v="0"/>
    <x v="2628"/>
    <n v="1438488227"/>
    <x v="0"/>
    <x v="172"/>
    <b v="1"/>
    <s v="technology/space exploration"/>
    <x v="1995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x v="0"/>
    <x v="2629"/>
    <n v="1462325339"/>
    <x v="0"/>
    <x v="288"/>
    <b v="1"/>
    <s v="technology/space exploration"/>
    <x v="1996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x v="0"/>
    <x v="2630"/>
    <n v="1390938332"/>
    <x v="0"/>
    <x v="473"/>
    <b v="1"/>
    <s v="technology/space exploration"/>
    <x v="199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x v="0"/>
    <x v="2631"/>
    <n v="1472571921"/>
    <x v="0"/>
    <x v="20"/>
    <b v="1"/>
    <s v="technology/space exploration"/>
    <x v="1998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x v="5"/>
    <x v="2632"/>
    <n v="1422917361"/>
    <x v="0"/>
    <x v="87"/>
    <b v="1"/>
    <s v="technology/space exploration"/>
    <x v="31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x v="0"/>
    <x v="2633"/>
    <n v="1474641914"/>
    <x v="0"/>
    <x v="133"/>
    <b v="1"/>
    <s v="technology/space exploration"/>
    <x v="1999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x v="0"/>
    <x v="2634"/>
    <n v="1474895475"/>
    <x v="0"/>
    <x v="55"/>
    <b v="1"/>
    <s v="technology/space exploration"/>
    <x v="2000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x v="0"/>
    <x v="2635"/>
    <n v="1418766895"/>
    <x v="0"/>
    <x v="25"/>
    <b v="1"/>
    <s v="technology/space exploration"/>
    <x v="200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x v="1"/>
    <x v="2636"/>
    <n v="1421786748"/>
    <x v="0"/>
    <x v="72"/>
    <b v="1"/>
    <s v="technology/space exploration"/>
    <x v="200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x v="0"/>
    <x v="2637"/>
    <n v="1428551474"/>
    <x v="0"/>
    <x v="50"/>
    <b v="1"/>
    <s v="technology/space exploration"/>
    <x v="1719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x v="0"/>
    <x v="2638"/>
    <n v="1409341863"/>
    <x v="0"/>
    <x v="29"/>
    <b v="0"/>
    <s v="technology/space exploration"/>
    <x v="46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x v="3"/>
    <x v="2639"/>
    <n v="1465970108"/>
    <x v="0"/>
    <x v="78"/>
    <b v="0"/>
    <s v="technology/space exploration"/>
    <x v="109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x v="0"/>
    <x v="323"/>
    <n v="1479218315"/>
    <x v="1"/>
    <x v="474"/>
    <b v="0"/>
    <s v="technology/space exploration"/>
    <x v="2003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x v="0"/>
    <x v="2640"/>
    <n v="1486580435"/>
    <x v="1"/>
    <x v="47"/>
    <b v="0"/>
    <s v="technology/space exploration"/>
    <x v="200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x v="2"/>
    <x v="2641"/>
    <n v="1412885603"/>
    <x v="1"/>
    <x v="23"/>
    <b v="0"/>
    <s v="technology/space exploration"/>
    <x v="113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x v="0"/>
    <x v="2642"/>
    <n v="1439191869"/>
    <x v="1"/>
    <x v="475"/>
    <b v="0"/>
    <s v="technology/space exploration"/>
    <x v="2005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x v="5"/>
    <x v="2643"/>
    <n v="1436941019"/>
    <x v="0"/>
    <x v="83"/>
    <b v="0"/>
    <s v="technology/space exploration"/>
    <x v="2006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x v="0"/>
    <x v="2644"/>
    <n v="1454951360"/>
    <x v="0"/>
    <x v="79"/>
    <b v="0"/>
    <s v="technology/space exploration"/>
    <x v="2007"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x v="0"/>
    <x v="2645"/>
    <n v="1449186941"/>
    <x v="0"/>
    <x v="83"/>
    <b v="0"/>
    <s v="technology/space exploration"/>
    <x v="2008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x v="0"/>
    <x v="2646"/>
    <n v="1479740343"/>
    <x v="0"/>
    <x v="81"/>
    <b v="0"/>
    <s v="technology/space exploration"/>
    <x v="2009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x v="0"/>
    <x v="2647"/>
    <n v="1447960809"/>
    <x v="0"/>
    <x v="57"/>
    <b v="0"/>
    <s v="technology/space exploration"/>
    <x v="2010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x v="2"/>
    <x v="2648"/>
    <n v="1415591325"/>
    <x v="0"/>
    <x v="202"/>
    <b v="0"/>
    <s v="technology/space exploration"/>
    <x v="2011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x v="0"/>
    <x v="2649"/>
    <n v="1399909127"/>
    <x v="0"/>
    <x v="16"/>
    <b v="0"/>
    <s v="technology/space exploration"/>
    <x v="2012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x v="0"/>
    <x v="2650"/>
    <n v="1424442326"/>
    <x v="0"/>
    <x v="79"/>
    <b v="0"/>
    <s v="technology/space exploration"/>
    <x v="2013"/>
    <x v="2"/>
    <s v="space exploration"/>
    <x v="2654"/>
    <x v="2650"/>
  </r>
  <r>
    <n v="2655"/>
    <s v="Balloons (Canceled)"/>
    <s v="Thank you for your support!"/>
    <x v="36"/>
    <n v="3155"/>
    <x v="1"/>
    <x v="0"/>
    <x v="0"/>
    <x v="2651"/>
    <n v="1452631647"/>
    <x v="0"/>
    <x v="68"/>
    <b v="0"/>
    <s v="technology/space exploration"/>
    <x v="2014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x v="0"/>
    <x v="2652"/>
    <n v="1485966688"/>
    <x v="0"/>
    <x v="215"/>
    <b v="0"/>
    <s v="technology/space exploration"/>
    <x v="2015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x v="0"/>
    <x v="2653"/>
    <n v="1467325053"/>
    <x v="0"/>
    <x v="211"/>
    <b v="0"/>
    <s v="technology/space exploration"/>
    <x v="201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x v="0"/>
    <x v="2654"/>
    <n v="1467321194"/>
    <x v="0"/>
    <x v="80"/>
    <b v="0"/>
    <s v="technology/space exploration"/>
    <x v="2017"/>
    <x v="2"/>
    <s v="space exploration"/>
    <x v="2658"/>
    <x v="2654"/>
  </r>
  <r>
    <n v="2659"/>
    <s v="test (Canceled)"/>
    <s v="test"/>
    <x v="197"/>
    <n v="1333"/>
    <x v="1"/>
    <x v="0"/>
    <x v="0"/>
    <x v="2655"/>
    <n v="1426729210"/>
    <x v="0"/>
    <x v="73"/>
    <b v="0"/>
    <s v="technology/space exploration"/>
    <x v="2018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x v="0"/>
    <x v="2656"/>
    <n v="1443200818"/>
    <x v="0"/>
    <x v="81"/>
    <b v="0"/>
    <s v="technology/space exploration"/>
    <x v="2019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x v="0"/>
    <x v="2657"/>
    <n v="1380150010"/>
    <x v="0"/>
    <x v="65"/>
    <b v="1"/>
    <s v="technology/makerspaces"/>
    <x v="133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x v="0"/>
    <x v="2658"/>
    <n v="1437587713"/>
    <x v="0"/>
    <x v="144"/>
    <b v="1"/>
    <s v="technology/makerspaces"/>
    <x v="202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x v="5"/>
    <x v="2659"/>
    <n v="1438873007"/>
    <x v="0"/>
    <x v="66"/>
    <b v="1"/>
    <s v="technology/makerspaces"/>
    <x v="2021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x v="0"/>
    <x v="2660"/>
    <n v="1446683797"/>
    <x v="0"/>
    <x v="201"/>
    <b v="1"/>
    <s v="technology/makerspaces"/>
    <x v="2022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x v="0"/>
    <x v="2661"/>
    <n v="1426886974"/>
    <x v="0"/>
    <x v="67"/>
    <b v="1"/>
    <s v="technology/makerspaces"/>
    <x v="2023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x v="0"/>
    <x v="2662"/>
    <n v="1440008439"/>
    <x v="0"/>
    <x v="190"/>
    <b v="1"/>
    <s v="technology/makerspaces"/>
    <x v="2024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x v="0"/>
    <x v="2663"/>
    <n v="1452550416"/>
    <x v="0"/>
    <x v="59"/>
    <b v="1"/>
    <s v="technology/makerspaces"/>
    <x v="1934"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x v="5"/>
    <x v="2664"/>
    <n v="1443449265"/>
    <x v="0"/>
    <x v="33"/>
    <b v="1"/>
    <s v="technology/makerspaces"/>
    <x v="202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x v="0"/>
    <x v="2665"/>
    <n v="1447203096"/>
    <x v="0"/>
    <x v="202"/>
    <b v="1"/>
    <s v="technology/makerspaces"/>
    <x v="1239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x v="2"/>
    <x v="2666"/>
    <n v="1404174580"/>
    <x v="1"/>
    <x v="65"/>
    <b v="0"/>
    <s v="technology/makerspaces"/>
    <x v="202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x v="0"/>
    <x v="2667"/>
    <n v="1416419916"/>
    <x v="1"/>
    <x v="87"/>
    <b v="0"/>
    <s v="technology/makerspaces"/>
    <x v="2027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x v="0"/>
    <x v="2668"/>
    <n v="1449436390"/>
    <x v="1"/>
    <x v="5"/>
    <b v="0"/>
    <s v="technology/makerspaces"/>
    <x v="2028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x v="0"/>
    <x v="2669"/>
    <n v="1412081999"/>
    <x v="1"/>
    <x v="36"/>
    <b v="0"/>
    <s v="technology/makerspaces"/>
    <x v="2029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x v="0"/>
    <x v="2670"/>
    <n v="1465398670"/>
    <x v="1"/>
    <x v="199"/>
    <b v="0"/>
    <s v="technology/makerspaces"/>
    <x v="2030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x v="0"/>
    <x v="2671"/>
    <n v="1413059689"/>
    <x v="1"/>
    <x v="60"/>
    <b v="0"/>
    <s v="technology/makerspaces"/>
    <x v="203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x v="5"/>
    <x v="2672"/>
    <n v="1461337174"/>
    <x v="0"/>
    <x v="82"/>
    <b v="0"/>
    <s v="technology/makerspaces"/>
    <x v="2032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x v="0"/>
    <x v="2673"/>
    <n v="1401756143"/>
    <x v="0"/>
    <x v="74"/>
    <b v="0"/>
    <s v="technology/makerspaces"/>
    <x v="2033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x v="3"/>
    <x v="2674"/>
    <n v="1440529765"/>
    <x v="0"/>
    <x v="84"/>
    <b v="0"/>
    <s v="technology/makerspaces"/>
    <x v="2034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x v="0"/>
    <x v="2675"/>
    <n v="1422489694"/>
    <x v="0"/>
    <x v="83"/>
    <b v="0"/>
    <s v="technology/makerspaces"/>
    <x v="2035"/>
    <x v="2"/>
    <s v="makerspaces"/>
    <x v="2679"/>
    <x v="2675"/>
  </r>
  <r>
    <n v="2680"/>
    <s v="iHeart Pillow"/>
    <s v="iHeartPillow, Connecting loved ones"/>
    <x v="261"/>
    <n v="276"/>
    <x v="2"/>
    <x v="3"/>
    <x v="3"/>
    <x v="2676"/>
    <n v="1457327091"/>
    <x v="0"/>
    <x v="80"/>
    <b v="0"/>
    <s v="technology/makerspaces"/>
    <x v="2036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x v="0"/>
    <x v="2677"/>
    <n v="1402867750"/>
    <x v="0"/>
    <x v="84"/>
    <b v="0"/>
    <s v="food/food trucks"/>
    <x v="1839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x v="0"/>
    <x v="2678"/>
    <n v="1413838540"/>
    <x v="0"/>
    <x v="9"/>
    <b v="0"/>
    <s v="food/food trucks"/>
    <x v="2037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x v="0"/>
    <x v="2679"/>
    <n v="1422641240"/>
    <x v="0"/>
    <x v="83"/>
    <b v="0"/>
    <s v="food/food trucks"/>
    <x v="1156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x v="0"/>
    <x v="2680"/>
    <n v="1404165425"/>
    <x v="0"/>
    <x v="80"/>
    <b v="0"/>
    <s v="food/food trucks"/>
    <x v="736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x v="0"/>
    <x v="2681"/>
    <n v="1424968930"/>
    <x v="0"/>
    <x v="29"/>
    <b v="0"/>
    <s v="food/food trucks"/>
    <x v="45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x v="0"/>
    <x v="2682"/>
    <n v="1410391423"/>
    <x v="0"/>
    <x v="78"/>
    <b v="0"/>
    <s v="food/food trucks"/>
    <x v="109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x v="0"/>
    <x v="2683"/>
    <n v="1432999318"/>
    <x v="0"/>
    <x v="78"/>
    <b v="0"/>
    <s v="food/food trucks"/>
    <x v="109"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x v="0"/>
    <x v="2684"/>
    <n v="1422067870"/>
    <x v="0"/>
    <x v="25"/>
    <b v="0"/>
    <s v="food/food trucks"/>
    <x v="2038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x v="0"/>
    <x v="2685"/>
    <n v="1467327890"/>
    <x v="0"/>
    <x v="29"/>
    <b v="0"/>
    <s v="food/food trucks"/>
    <x v="187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x v="0"/>
    <x v="2686"/>
    <n v="1429410676"/>
    <x v="0"/>
    <x v="115"/>
    <b v="0"/>
    <s v="food/food trucks"/>
    <x v="2039"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x v="5"/>
    <x v="2687"/>
    <n v="1427390557"/>
    <x v="0"/>
    <x v="84"/>
    <b v="0"/>
    <s v="food/food trucks"/>
    <x v="204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x v="0"/>
    <x v="2688"/>
    <n v="1424678460"/>
    <x v="0"/>
    <x v="29"/>
    <b v="0"/>
    <s v="food/food trucks"/>
    <x v="1154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x v="0"/>
    <x v="2689"/>
    <n v="1405307966"/>
    <x v="0"/>
    <x v="83"/>
    <b v="0"/>
    <s v="food/food trucks"/>
    <x v="417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x v="0"/>
    <x v="2690"/>
    <n v="1409109739"/>
    <x v="0"/>
    <x v="29"/>
    <b v="0"/>
    <s v="food/food trucks"/>
    <x v="372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x v="0"/>
    <x v="2691"/>
    <n v="1423801318"/>
    <x v="0"/>
    <x v="83"/>
    <b v="0"/>
    <s v="food/food trucks"/>
    <x v="2041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x v="0"/>
    <x v="2692"/>
    <n v="1416600960"/>
    <x v="0"/>
    <x v="44"/>
    <b v="0"/>
    <s v="food/food trucks"/>
    <x v="2042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x v="0"/>
    <x v="2693"/>
    <n v="1435876423"/>
    <x v="0"/>
    <x v="47"/>
    <b v="0"/>
    <s v="food/food trucks"/>
    <x v="2043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x v="0"/>
    <x v="2694"/>
    <n v="1401312808"/>
    <x v="0"/>
    <x v="84"/>
    <b v="0"/>
    <s v="food/food trucks"/>
    <x v="2044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x v="5"/>
    <x v="2695"/>
    <n v="1404941463"/>
    <x v="0"/>
    <x v="78"/>
    <b v="0"/>
    <s v="food/food trucks"/>
    <x v="109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x v="0"/>
    <x v="2696"/>
    <n v="1408481972"/>
    <x v="0"/>
    <x v="80"/>
    <b v="0"/>
    <s v="food/food trucks"/>
    <x v="204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x v="3"/>
    <x v="2697"/>
    <n v="1488911734"/>
    <x v="0"/>
    <x v="67"/>
    <b v="0"/>
    <s v="theater/spaces"/>
    <x v="2046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x v="0"/>
    <x v="2698"/>
    <n v="1488827677"/>
    <x v="1"/>
    <x v="55"/>
    <b v="0"/>
    <s v="theater/spaces"/>
    <x v="2047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x v="10"/>
    <x v="2699"/>
    <n v="1485016430"/>
    <x v="0"/>
    <x v="43"/>
    <b v="0"/>
    <s v="theater/spaces"/>
    <x v="603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x v="0"/>
    <x v="2700"/>
    <n v="1487709714"/>
    <x v="0"/>
    <x v="63"/>
    <b v="0"/>
    <s v="theater/spaces"/>
    <x v="204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x v="0"/>
    <x v="2701"/>
    <n v="1486504758"/>
    <x v="0"/>
    <x v="22"/>
    <b v="0"/>
    <s v="theater/spaces"/>
    <x v="2049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x v="0"/>
    <x v="2702"/>
    <n v="1410937483"/>
    <x v="1"/>
    <x v="40"/>
    <b v="1"/>
    <s v="theater/spaces"/>
    <x v="205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x v="0"/>
    <x v="2703"/>
    <n v="1367088443"/>
    <x v="1"/>
    <x v="476"/>
    <b v="1"/>
    <s v="theater/spaces"/>
    <x v="2051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x v="1"/>
    <x v="2704"/>
    <n v="1463935526"/>
    <x v="1"/>
    <x v="477"/>
    <b v="1"/>
    <s v="theater/spaces"/>
    <x v="2052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x v="0"/>
    <x v="2705"/>
    <n v="1472528141"/>
    <x v="1"/>
    <x v="478"/>
    <b v="1"/>
    <s v="theater/spaces"/>
    <x v="2053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x v="0"/>
    <x v="2706"/>
    <n v="1404797428"/>
    <x v="1"/>
    <x v="479"/>
    <b v="1"/>
    <s v="theater/spaces"/>
    <x v="20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x v="1"/>
    <x v="2707"/>
    <n v="1400694790"/>
    <x v="1"/>
    <x v="196"/>
    <b v="1"/>
    <s v="theater/spaces"/>
    <x v="205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x v="0"/>
    <x v="2708"/>
    <n v="1370568560"/>
    <x v="1"/>
    <x v="235"/>
    <b v="1"/>
    <s v="theater/spaces"/>
    <x v="205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x v="0"/>
    <x v="2709"/>
    <n v="1447515684"/>
    <x v="1"/>
    <x v="480"/>
    <b v="1"/>
    <s v="theater/spaces"/>
    <x v="2057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x v="0"/>
    <x v="2710"/>
    <n v="1474040596"/>
    <x v="1"/>
    <x v="120"/>
    <b v="1"/>
    <s v="theater/spaces"/>
    <x v="2058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x v="0"/>
    <x v="2711"/>
    <n v="1453109628"/>
    <x v="1"/>
    <x v="481"/>
    <b v="1"/>
    <s v="theater/spaces"/>
    <x v="2059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x v="3"/>
    <x v="2712"/>
    <n v="1441699193"/>
    <x v="1"/>
    <x v="482"/>
    <b v="1"/>
    <s v="theater/spaces"/>
    <x v="2060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x v="0"/>
    <x v="2713"/>
    <n v="1414015049"/>
    <x v="1"/>
    <x v="166"/>
    <b v="1"/>
    <s v="theater/spaces"/>
    <x v="2061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x v="0"/>
    <x v="2714"/>
    <n v="1459865945"/>
    <x v="1"/>
    <x v="265"/>
    <b v="1"/>
    <s v="theater/spaces"/>
    <x v="2062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x v="0"/>
    <x v="2715"/>
    <n v="1455756294"/>
    <x v="0"/>
    <x v="50"/>
    <b v="1"/>
    <s v="theater/spaces"/>
    <x v="2063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x v="0"/>
    <x v="2716"/>
    <n v="1476270653"/>
    <x v="0"/>
    <x v="210"/>
    <b v="1"/>
    <s v="theater/spaces"/>
    <x v="2064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x v="1"/>
    <x v="2717"/>
    <n v="1375880598"/>
    <x v="0"/>
    <x v="314"/>
    <b v="1"/>
    <s v="technology/hardware"/>
    <x v="2065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x v="0"/>
    <x v="2718"/>
    <n v="1480538053"/>
    <x v="0"/>
    <x v="333"/>
    <b v="1"/>
    <s v="technology/hardware"/>
    <x v="2066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x v="0"/>
    <x v="2719"/>
    <n v="1414872488"/>
    <x v="0"/>
    <x v="282"/>
    <b v="1"/>
    <s v="technology/hardware"/>
    <x v="2067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x v="1"/>
    <x v="2720"/>
    <n v="1436860259"/>
    <x v="0"/>
    <x v="483"/>
    <b v="1"/>
    <s v="technology/hardware"/>
    <x v="2068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x v="5"/>
    <x v="2721"/>
    <n v="1484070735"/>
    <x v="0"/>
    <x v="116"/>
    <b v="1"/>
    <s v="technology/hardware"/>
    <x v="2069"/>
    <x v="2"/>
    <s v="hardware"/>
    <x v="2725"/>
    <x v="2721"/>
  </r>
  <r>
    <n v="2726"/>
    <s v="Krimston TWO - Dual SIM case for iPhone"/>
    <s v="Krimston TWO: iPhone Dual SIM Case"/>
    <x v="57"/>
    <n v="105745"/>
    <x v="0"/>
    <x v="0"/>
    <x v="0"/>
    <x v="2722"/>
    <n v="1458741311"/>
    <x v="0"/>
    <x v="442"/>
    <b v="1"/>
    <s v="technology/hardware"/>
    <x v="2070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x v="0"/>
    <x v="2723"/>
    <n v="1436804063"/>
    <x v="0"/>
    <x v="484"/>
    <b v="1"/>
    <s v="technology/hardware"/>
    <x v="2071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x v="0"/>
    <x v="2724"/>
    <n v="1448461434"/>
    <x v="0"/>
    <x v="413"/>
    <b v="1"/>
    <s v="technology/hardware"/>
    <x v="2072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x v="0"/>
    <x v="2725"/>
    <n v="1427867197"/>
    <x v="0"/>
    <x v="23"/>
    <b v="1"/>
    <s v="technology/hardware"/>
    <x v="970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x v="0"/>
    <x v="2726"/>
    <n v="1363611575"/>
    <x v="0"/>
    <x v="345"/>
    <b v="1"/>
    <s v="technology/hardware"/>
    <x v="2073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x v="0"/>
    <x v="2727"/>
    <n v="1408624622"/>
    <x v="0"/>
    <x v="77"/>
    <b v="1"/>
    <s v="technology/hardware"/>
    <x v="2074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x v="0"/>
    <x v="2728"/>
    <n v="1366917828"/>
    <x v="0"/>
    <x v="96"/>
    <b v="1"/>
    <s v="technology/hardware"/>
    <x v="2075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x v="0"/>
    <x v="2729"/>
    <n v="1423463574"/>
    <x v="0"/>
    <x v="46"/>
    <b v="1"/>
    <s v="technology/hardware"/>
    <x v="20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x v="0"/>
    <x v="2730"/>
    <n v="1473782592"/>
    <x v="0"/>
    <x v="430"/>
    <b v="1"/>
    <s v="technology/hardware"/>
    <x v="207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x v="1"/>
    <x v="2731"/>
    <n v="1360551250"/>
    <x v="0"/>
    <x v="485"/>
    <b v="1"/>
    <s v="technology/hardware"/>
    <x v="2078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x v="5"/>
    <x v="2732"/>
    <n v="1395676773"/>
    <x v="0"/>
    <x v="6"/>
    <b v="1"/>
    <s v="technology/hardware"/>
    <x v="2079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x v="0"/>
    <x v="2733"/>
    <n v="1386108087"/>
    <x v="0"/>
    <x v="231"/>
    <b v="1"/>
    <s v="technology/hardware"/>
    <x v="2080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x v="0"/>
    <x v="2734"/>
    <n v="1473218804"/>
    <x v="0"/>
    <x v="41"/>
    <b v="1"/>
    <s v="technology/hardware"/>
    <x v="2081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x v="1"/>
    <x v="2735"/>
    <n v="1395436717"/>
    <x v="0"/>
    <x v="277"/>
    <b v="1"/>
    <s v="technology/hardware"/>
    <x v="2082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x v="0"/>
    <x v="2736"/>
    <n v="1423529152"/>
    <x v="0"/>
    <x v="57"/>
    <b v="1"/>
    <s v="technology/hardware"/>
    <x v="101"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x v="0"/>
    <x v="2737"/>
    <n v="1412005602"/>
    <x v="0"/>
    <x v="80"/>
    <b v="0"/>
    <s v="publishing/children's books"/>
    <x v="2083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x v="0"/>
    <x v="2738"/>
    <n v="1335892587"/>
    <x v="0"/>
    <x v="59"/>
    <b v="0"/>
    <s v="publishing/children's books"/>
    <x v="208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x v="0"/>
    <x v="2739"/>
    <n v="1474271607"/>
    <x v="0"/>
    <x v="78"/>
    <b v="0"/>
    <s v="publishing/children's books"/>
    <x v="109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x v="0"/>
    <x v="2740"/>
    <n v="1327886998"/>
    <x v="0"/>
    <x v="19"/>
    <b v="0"/>
    <s v="publishing/children's books"/>
    <x v="208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x v="0"/>
    <x v="2741"/>
    <n v="1337125368"/>
    <x v="0"/>
    <x v="72"/>
    <b v="0"/>
    <s v="publishing/children's books"/>
    <x v="208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x v="0"/>
    <x v="2742"/>
    <n v="1406745911"/>
    <x v="0"/>
    <x v="10"/>
    <b v="0"/>
    <s v="publishing/children's books"/>
    <x v="2087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x v="0"/>
    <x v="2743"/>
    <n v="1337095997"/>
    <x v="0"/>
    <x v="80"/>
    <b v="0"/>
    <s v="publishing/children's books"/>
    <x v="2088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x v="0"/>
    <x v="2744"/>
    <n v="1470243802"/>
    <x v="0"/>
    <x v="80"/>
    <b v="0"/>
    <s v="publishing/children's books"/>
    <x v="550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x v="0"/>
    <x v="2745"/>
    <n v="1425582637"/>
    <x v="0"/>
    <x v="84"/>
    <b v="0"/>
    <s v="publishing/children's books"/>
    <x v="2089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x v="0"/>
    <x v="2746"/>
    <n v="1340055345"/>
    <x v="0"/>
    <x v="78"/>
    <b v="0"/>
    <s v="publishing/children's books"/>
    <x v="109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x v="0"/>
    <x v="2747"/>
    <n v="1397855842"/>
    <x v="0"/>
    <x v="78"/>
    <b v="0"/>
    <s v="publishing/children's books"/>
    <x v="109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x v="0"/>
    <x v="2748"/>
    <n v="1320776504"/>
    <x v="0"/>
    <x v="25"/>
    <b v="0"/>
    <s v="publishing/children's books"/>
    <x v="2090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x v="0"/>
    <x v="2749"/>
    <n v="1343425023"/>
    <x v="0"/>
    <x v="22"/>
    <b v="0"/>
    <s v="publishing/children's books"/>
    <x v="2091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x v="0"/>
    <x v="2750"/>
    <n v="1407856551"/>
    <x v="0"/>
    <x v="78"/>
    <b v="0"/>
    <s v="publishing/children's books"/>
    <x v="109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x v="3"/>
    <x v="2751"/>
    <n v="1425927527"/>
    <x v="0"/>
    <x v="41"/>
    <b v="0"/>
    <s v="publishing/children's books"/>
    <x v="209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x v="0"/>
    <x v="2752"/>
    <n v="1386884201"/>
    <x v="0"/>
    <x v="51"/>
    <b v="0"/>
    <s v="publishing/children's books"/>
    <x v="156"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x v="0"/>
    <x v="2753"/>
    <n v="1469202332"/>
    <x v="0"/>
    <x v="84"/>
    <b v="0"/>
    <s v="publishing/children's books"/>
    <x v="886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x v="2"/>
    <x v="2754"/>
    <n v="1474886183"/>
    <x v="0"/>
    <x v="79"/>
    <b v="0"/>
    <s v="publishing/children's books"/>
    <x v="2093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x v="2"/>
    <x v="2755"/>
    <n v="1464943666"/>
    <x v="0"/>
    <x v="84"/>
    <b v="0"/>
    <s v="publishing/children's books"/>
    <x v="1131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x v="1"/>
    <x v="2756"/>
    <n v="1369134258"/>
    <x v="0"/>
    <x v="78"/>
    <b v="0"/>
    <s v="publishing/children's books"/>
    <x v="109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x v="0"/>
    <x v="2757"/>
    <n v="1354584693"/>
    <x v="0"/>
    <x v="80"/>
    <b v="0"/>
    <s v="publishing/children's books"/>
    <x v="174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x v="0"/>
    <x v="2758"/>
    <n v="1326934395"/>
    <x v="0"/>
    <x v="29"/>
    <b v="0"/>
    <s v="publishing/children's books"/>
    <x v="2094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x v="0"/>
    <x v="2759"/>
    <n v="1365515684"/>
    <x v="0"/>
    <x v="83"/>
    <b v="0"/>
    <s v="publishing/children's books"/>
    <x v="2095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x v="0"/>
    <x v="2760"/>
    <n v="1335855631"/>
    <x v="0"/>
    <x v="80"/>
    <b v="0"/>
    <s v="publishing/children's books"/>
    <x v="2096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x v="0"/>
    <x v="2761"/>
    <n v="1350050028"/>
    <x v="0"/>
    <x v="78"/>
    <b v="0"/>
    <s v="publishing/children's books"/>
    <x v="109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x v="0"/>
    <x v="2762"/>
    <n v="1310486518"/>
    <x v="0"/>
    <x v="80"/>
    <b v="0"/>
    <s v="publishing/children's books"/>
    <x v="172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x v="5"/>
    <x v="2763"/>
    <n v="1434582050"/>
    <x v="0"/>
    <x v="83"/>
    <b v="0"/>
    <s v="publishing/children's books"/>
    <x v="167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x v="0"/>
    <x v="2764"/>
    <n v="1330440323"/>
    <x v="0"/>
    <x v="69"/>
    <b v="0"/>
    <s v="publishing/children's books"/>
    <x v="209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x v="1"/>
    <x v="2765"/>
    <n v="1397677790"/>
    <x v="0"/>
    <x v="84"/>
    <b v="0"/>
    <s v="publishing/children's books"/>
    <x v="116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x v="0"/>
    <x v="2766"/>
    <n v="1392569730"/>
    <x v="0"/>
    <x v="51"/>
    <b v="0"/>
    <s v="publishing/children's books"/>
    <x v="2098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x v="0"/>
    <x v="2767"/>
    <n v="1355489140"/>
    <x v="0"/>
    <x v="78"/>
    <b v="0"/>
    <s v="publishing/children's books"/>
    <x v="109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x v="0"/>
    <x v="2768"/>
    <n v="1379710294"/>
    <x v="0"/>
    <x v="78"/>
    <b v="0"/>
    <s v="publishing/children's books"/>
    <x v="109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x v="5"/>
    <x v="2769"/>
    <n v="1460666721"/>
    <x v="0"/>
    <x v="29"/>
    <b v="0"/>
    <s v="publishing/children's books"/>
    <x v="2099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x v="0"/>
    <x v="2770"/>
    <n v="1360119728"/>
    <x v="0"/>
    <x v="62"/>
    <b v="0"/>
    <s v="publishing/children's books"/>
    <x v="2100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x v="0"/>
    <x v="2771"/>
    <n v="1321402754"/>
    <x v="0"/>
    <x v="84"/>
    <b v="0"/>
    <s v="publishing/children's books"/>
    <x v="419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x v="0"/>
    <x v="2772"/>
    <n v="1431414476"/>
    <x v="0"/>
    <x v="17"/>
    <b v="0"/>
    <s v="publishing/children's books"/>
    <x v="210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x v="0"/>
    <x v="2773"/>
    <n v="1434557004"/>
    <x v="0"/>
    <x v="29"/>
    <b v="0"/>
    <s v="publishing/children's books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x v="0"/>
    <x v="2774"/>
    <n v="1406417306"/>
    <x v="0"/>
    <x v="41"/>
    <b v="0"/>
    <s v="publishing/children's books"/>
    <x v="2102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x v="0"/>
    <x v="2775"/>
    <n v="1445609021"/>
    <x v="0"/>
    <x v="29"/>
    <b v="0"/>
    <s v="publishing/children's books"/>
    <x v="210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x v="3"/>
    <x v="2776"/>
    <n v="1486550688"/>
    <x v="0"/>
    <x v="78"/>
    <b v="0"/>
    <s v="publishing/children's books"/>
    <x v="109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x v="0"/>
    <x v="2777"/>
    <n v="1421274954"/>
    <x v="0"/>
    <x v="33"/>
    <b v="1"/>
    <s v="theater/plays"/>
    <x v="2104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x v="0"/>
    <x v="2778"/>
    <n v="1421964718"/>
    <x v="0"/>
    <x v="59"/>
    <b v="1"/>
    <s v="theater/plays"/>
    <x v="4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x v="1"/>
    <x v="2779"/>
    <n v="1428583846"/>
    <x v="0"/>
    <x v="42"/>
    <b v="1"/>
    <s v="theater/plays"/>
    <x v="1444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x v="0"/>
    <x v="2780"/>
    <n v="1412794443"/>
    <x v="0"/>
    <x v="52"/>
    <b v="1"/>
    <s v="theater/plays"/>
    <x v="98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x v="0"/>
    <x v="2781"/>
    <n v="1467865967"/>
    <x v="0"/>
    <x v="136"/>
    <b v="1"/>
    <s v="theater/plays"/>
    <x v="212"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x v="1"/>
    <x v="2782"/>
    <n v="1403703580"/>
    <x v="0"/>
    <x v="142"/>
    <b v="1"/>
    <s v="theater/plays"/>
    <x v="2105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x v="0"/>
    <x v="2783"/>
    <n v="1403066752"/>
    <x v="0"/>
    <x v="44"/>
    <b v="1"/>
    <s v="theater/plays"/>
    <x v="2106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x v="0"/>
    <x v="2784"/>
    <n v="1467219043"/>
    <x v="0"/>
    <x v="9"/>
    <b v="1"/>
    <s v="theater/plays"/>
    <x v="78"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x v="0"/>
    <x v="2785"/>
    <n v="1424477934"/>
    <x v="0"/>
    <x v="54"/>
    <b v="1"/>
    <s v="theater/plays"/>
    <x v="2107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x v="0"/>
    <x v="2786"/>
    <n v="1421101903"/>
    <x v="0"/>
    <x v="36"/>
    <b v="1"/>
    <s v="theater/plays"/>
    <x v="210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x v="0"/>
    <x v="2787"/>
    <n v="1470778559"/>
    <x v="0"/>
    <x v="33"/>
    <b v="1"/>
    <s v="theater/plays"/>
    <x v="7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x v="0"/>
    <x v="2788"/>
    <n v="1435469559"/>
    <x v="0"/>
    <x v="54"/>
    <b v="1"/>
    <s v="theater/plays"/>
    <x v="2109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x v="2"/>
    <x v="2789"/>
    <n v="1434881005"/>
    <x v="0"/>
    <x v="196"/>
    <b v="1"/>
    <s v="theater/plays"/>
    <x v="2110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x v="1"/>
    <x v="2790"/>
    <n v="1455640559"/>
    <x v="0"/>
    <x v="83"/>
    <b v="1"/>
    <s v="theater/plays"/>
    <x v="2111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x v="0"/>
    <x v="2791"/>
    <n v="1400675841"/>
    <x v="0"/>
    <x v="9"/>
    <b v="1"/>
    <s v="theater/plays"/>
    <x v="2112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x v="1"/>
    <x v="2792"/>
    <n v="1401972028"/>
    <x v="0"/>
    <x v="64"/>
    <b v="1"/>
    <s v="theater/plays"/>
    <x v="2113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x v="1"/>
    <x v="2793"/>
    <n v="1402266840"/>
    <x v="0"/>
    <x v="225"/>
    <b v="1"/>
    <s v="theater/plays"/>
    <x v="2114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x v="1"/>
    <x v="2794"/>
    <n v="1437063121"/>
    <x v="0"/>
    <x v="237"/>
    <b v="1"/>
    <s v="theater/plays"/>
    <x v="57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x v="1"/>
    <x v="2795"/>
    <n v="1463466070"/>
    <x v="0"/>
    <x v="208"/>
    <b v="1"/>
    <s v="theater/plays"/>
    <x v="211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x v="1"/>
    <x v="2796"/>
    <n v="1415193366"/>
    <x v="0"/>
    <x v="162"/>
    <b v="1"/>
    <s v="theater/plays"/>
    <x v="21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x v="2"/>
    <x v="2797"/>
    <n v="1411019409"/>
    <x v="0"/>
    <x v="62"/>
    <b v="1"/>
    <s v="theater/plays"/>
    <x v="2117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x v="1"/>
    <x v="2798"/>
    <n v="1436283107"/>
    <x v="0"/>
    <x v="240"/>
    <b v="1"/>
    <s v="theater/plays"/>
    <x v="2118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x v="0"/>
    <x v="2799"/>
    <n v="1433295276"/>
    <x v="0"/>
    <x v="261"/>
    <b v="1"/>
    <s v="theater/plays"/>
    <x v="2119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x v="1"/>
    <x v="2800"/>
    <n v="1409395990"/>
    <x v="0"/>
    <x v="23"/>
    <b v="1"/>
    <s v="theater/plays"/>
    <x v="935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x v="1"/>
    <x v="2801"/>
    <n v="1438085273"/>
    <x v="0"/>
    <x v="59"/>
    <b v="1"/>
    <s v="theater/plays"/>
    <x v="1007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x v="1"/>
    <x v="2802"/>
    <n v="1435645490"/>
    <x v="0"/>
    <x v="88"/>
    <b v="1"/>
    <s v="theater/plays"/>
    <x v="2120"/>
    <x v="1"/>
    <s v="plays"/>
    <x v="2806"/>
    <x v="2802"/>
  </r>
  <r>
    <n v="2807"/>
    <s v="The Commission Theatre Co."/>
    <s v="Bringing Shakespeare back to the Playwrights"/>
    <x v="10"/>
    <n v="6300"/>
    <x v="0"/>
    <x v="0"/>
    <x v="0"/>
    <x v="2803"/>
    <n v="1433019438"/>
    <x v="0"/>
    <x v="251"/>
    <b v="1"/>
    <s v="theater/plays"/>
    <x v="582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x v="0"/>
    <x v="2804"/>
    <n v="1437682735"/>
    <x v="0"/>
    <x v="50"/>
    <b v="1"/>
    <s v="theater/plays"/>
    <x v="2121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x v="0"/>
    <x v="2805"/>
    <n v="1458647725"/>
    <x v="0"/>
    <x v="64"/>
    <b v="1"/>
    <s v="theater/plays"/>
    <x v="212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x v="0"/>
    <x v="2806"/>
    <n v="1398828064"/>
    <x v="0"/>
    <x v="7"/>
    <b v="1"/>
    <s v="theater/plays"/>
    <x v="2123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x v="1"/>
    <x v="2807"/>
    <n v="1422100503"/>
    <x v="0"/>
    <x v="52"/>
    <b v="1"/>
    <s v="theater/plays"/>
    <x v="212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x v="5"/>
    <x v="2808"/>
    <n v="1424368298"/>
    <x v="0"/>
    <x v="183"/>
    <b v="1"/>
    <s v="theater/plays"/>
    <x v="21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x v="0"/>
    <x v="2809"/>
    <n v="1479577761"/>
    <x v="0"/>
    <x v="93"/>
    <b v="1"/>
    <s v="theater/plays"/>
    <x v="212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x v="1"/>
    <x v="2810"/>
    <n v="1428572115"/>
    <x v="0"/>
    <x v="31"/>
    <b v="1"/>
    <s v="theater/plays"/>
    <x v="2127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x v="5"/>
    <x v="2811"/>
    <n v="1468003109"/>
    <x v="0"/>
    <x v="25"/>
    <b v="1"/>
    <s v="theater/plays"/>
    <x v="100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x v="1"/>
    <x v="2812"/>
    <n v="1435921992"/>
    <x v="0"/>
    <x v="39"/>
    <b v="1"/>
    <s v="theater/plays"/>
    <x v="212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x v="1"/>
    <x v="2813"/>
    <n v="1421680462"/>
    <x v="0"/>
    <x v="51"/>
    <b v="1"/>
    <s v="theater/plays"/>
    <x v="2129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x v="0"/>
    <x v="2814"/>
    <n v="1441290086"/>
    <x v="0"/>
    <x v="332"/>
    <b v="1"/>
    <s v="theater/plays"/>
    <x v="2130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x v="1"/>
    <x v="2815"/>
    <n v="1431693409"/>
    <x v="0"/>
    <x v="201"/>
    <b v="1"/>
    <s v="theater/plays"/>
    <x v="2131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x v="1"/>
    <x v="2816"/>
    <n v="1454337589"/>
    <x v="0"/>
    <x v="9"/>
    <b v="1"/>
    <s v="theater/plays"/>
    <x v="1627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x v="1"/>
    <x v="2817"/>
    <n v="1408918135"/>
    <x v="0"/>
    <x v="2"/>
    <b v="1"/>
    <s v="theater/plays"/>
    <x v="31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x v="0"/>
    <x v="2818"/>
    <n v="1424881492"/>
    <x v="0"/>
    <x v="225"/>
    <b v="1"/>
    <s v="theater/plays"/>
    <x v="31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x v="1"/>
    <x v="2819"/>
    <n v="1425428206"/>
    <x v="0"/>
    <x v="25"/>
    <b v="1"/>
    <s v="theater/plays"/>
    <x v="1014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x v="0"/>
    <x v="2820"/>
    <n v="1431412196"/>
    <x v="0"/>
    <x v="41"/>
    <b v="1"/>
    <s v="theater/plays"/>
    <x v="2132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x v="1"/>
    <x v="2821"/>
    <n v="1446663686"/>
    <x v="0"/>
    <x v="13"/>
    <b v="1"/>
    <s v="theater/plays"/>
    <x v="10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x v="0"/>
    <x v="2822"/>
    <n v="1434415812"/>
    <x v="0"/>
    <x v="10"/>
    <b v="1"/>
    <s v="theater/plays"/>
    <x v="213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x v="0"/>
    <x v="2823"/>
    <n v="1462379066"/>
    <x v="0"/>
    <x v="23"/>
    <b v="1"/>
    <s v="theater/plays"/>
    <x v="966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x v="1"/>
    <x v="2824"/>
    <n v="1441606869"/>
    <x v="0"/>
    <x v="174"/>
    <b v="1"/>
    <s v="theater/plays"/>
    <x v="2134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x v="1"/>
    <x v="2825"/>
    <n v="1462443918"/>
    <x v="0"/>
    <x v="88"/>
    <b v="1"/>
    <s v="theater/plays"/>
    <x v="2135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x v="0"/>
    <x v="2826"/>
    <n v="1398802148"/>
    <x v="0"/>
    <x v="202"/>
    <b v="1"/>
    <s v="theater/plays"/>
    <x v="31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x v="0"/>
    <x v="2827"/>
    <n v="1434484070"/>
    <x v="0"/>
    <x v="47"/>
    <b v="1"/>
    <s v="theater/plays"/>
    <x v="1934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x v="1"/>
    <x v="2828"/>
    <n v="1414342894"/>
    <x v="0"/>
    <x v="195"/>
    <b v="1"/>
    <s v="theater/plays"/>
    <x v="2136"/>
    <x v="1"/>
    <s v="plays"/>
    <x v="2832"/>
    <x v="2828"/>
  </r>
  <r>
    <n v="2833"/>
    <s v="Star Man Rocket Man"/>
    <s v="A new play about exploring outer space"/>
    <x v="200"/>
    <n v="2923"/>
    <x v="0"/>
    <x v="0"/>
    <x v="0"/>
    <x v="2829"/>
    <n v="1442804633"/>
    <x v="0"/>
    <x v="2"/>
    <b v="1"/>
    <s v="theater/plays"/>
    <x v="2137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x v="1"/>
    <x v="2830"/>
    <n v="1421362930"/>
    <x v="0"/>
    <x v="64"/>
    <b v="1"/>
    <s v="theater/plays"/>
    <x v="2138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x v="1"/>
    <x v="2831"/>
    <n v="1446742417"/>
    <x v="0"/>
    <x v="251"/>
    <b v="1"/>
    <s v="theater/plays"/>
    <x v="2139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x v="0"/>
    <x v="2832"/>
    <n v="1484115418"/>
    <x v="0"/>
    <x v="202"/>
    <b v="1"/>
    <s v="theater/plays"/>
    <x v="91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x v="5"/>
    <x v="2833"/>
    <n v="1446241684"/>
    <x v="0"/>
    <x v="64"/>
    <b v="1"/>
    <s v="theater/plays"/>
    <x v="31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x v="0"/>
    <x v="2834"/>
    <n v="1406039696"/>
    <x v="0"/>
    <x v="241"/>
    <b v="1"/>
    <s v="theater/plays"/>
    <x v="966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x v="0"/>
    <x v="2835"/>
    <n v="1406958354"/>
    <x v="0"/>
    <x v="162"/>
    <b v="1"/>
    <s v="theater/plays"/>
    <x v="2140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x v="1"/>
    <x v="2836"/>
    <n v="1424825479"/>
    <x v="0"/>
    <x v="462"/>
    <b v="1"/>
    <s v="theater/plays"/>
    <x v="8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x v="1"/>
    <x v="2837"/>
    <n v="1444844697"/>
    <x v="0"/>
    <x v="29"/>
    <b v="0"/>
    <s v="theater/plays"/>
    <x v="46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x v="1"/>
    <x v="2838"/>
    <n v="1401058295"/>
    <x v="0"/>
    <x v="78"/>
    <b v="0"/>
    <s v="theater/plays"/>
    <x v="109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x v="0"/>
    <x v="2839"/>
    <n v="1462210950"/>
    <x v="0"/>
    <x v="78"/>
    <b v="0"/>
    <s v="theater/plays"/>
    <x v="109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x v="3"/>
    <x v="2840"/>
    <n v="1480943180"/>
    <x v="0"/>
    <x v="29"/>
    <b v="0"/>
    <s v="theater/plays"/>
    <x v="2141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x v="0"/>
    <x v="2841"/>
    <n v="1428539033"/>
    <x v="0"/>
    <x v="70"/>
    <b v="0"/>
    <s v="theater/plays"/>
    <x v="2142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x v="0"/>
    <x v="2842"/>
    <n v="1429029394"/>
    <x v="0"/>
    <x v="78"/>
    <b v="0"/>
    <s v="theater/plays"/>
    <x v="109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x v="0"/>
    <x v="2843"/>
    <n v="1458847265"/>
    <x v="0"/>
    <x v="78"/>
    <b v="0"/>
    <s v="theater/plays"/>
    <x v="109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x v="0"/>
    <x v="2844"/>
    <n v="1430321659"/>
    <x v="0"/>
    <x v="83"/>
    <b v="0"/>
    <s v="theater/plays"/>
    <x v="418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x v="1"/>
    <x v="2845"/>
    <n v="1458814600"/>
    <x v="0"/>
    <x v="29"/>
    <b v="0"/>
    <s v="theater/plays"/>
    <x v="46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x v="0"/>
    <x v="2846"/>
    <n v="1407370211"/>
    <x v="0"/>
    <x v="62"/>
    <b v="0"/>
    <s v="theater/plays"/>
    <x v="214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x v="3"/>
    <x v="2847"/>
    <n v="1453334629"/>
    <x v="0"/>
    <x v="78"/>
    <b v="0"/>
    <s v="theater/plays"/>
    <x v="109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x v="0"/>
    <x v="2848"/>
    <n v="1400720703"/>
    <x v="0"/>
    <x v="79"/>
    <b v="0"/>
    <s v="theater/plays"/>
    <x v="1160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x v="5"/>
    <x v="2849"/>
    <n v="1405485297"/>
    <x v="0"/>
    <x v="78"/>
    <b v="0"/>
    <s v="theater/plays"/>
    <x v="109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x v="1"/>
    <x v="2850"/>
    <n v="1429290719"/>
    <x v="0"/>
    <x v="25"/>
    <b v="0"/>
    <s v="theater/plays"/>
    <x v="2144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x v="0"/>
    <x v="2851"/>
    <n v="1451607071"/>
    <x v="0"/>
    <x v="81"/>
    <b v="0"/>
    <s v="theater/plays"/>
    <x v="2145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x v="0"/>
    <x v="2852"/>
    <n v="1433897647"/>
    <x v="0"/>
    <x v="79"/>
    <b v="0"/>
    <s v="theater/plays"/>
    <x v="2146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x v="10"/>
    <x v="2853"/>
    <n v="1482444295"/>
    <x v="0"/>
    <x v="41"/>
    <b v="0"/>
    <s v="theater/plays"/>
    <x v="2147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x v="3"/>
    <x v="2854"/>
    <n v="1415711095"/>
    <x v="0"/>
    <x v="78"/>
    <b v="0"/>
    <s v="theater/plays"/>
    <x v="109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x v="2"/>
    <x v="2855"/>
    <n v="1439800904"/>
    <x v="0"/>
    <x v="29"/>
    <b v="0"/>
    <s v="theater/plays"/>
    <x v="1922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x v="0"/>
    <x v="2856"/>
    <n v="1461179576"/>
    <x v="0"/>
    <x v="82"/>
    <b v="0"/>
    <s v="theater/plays"/>
    <x v="2148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x v="2"/>
    <x v="2857"/>
    <n v="1441894248"/>
    <x v="0"/>
    <x v="83"/>
    <b v="0"/>
    <s v="theater/plays"/>
    <x v="2149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x v="0"/>
    <x v="2858"/>
    <n v="1401044229"/>
    <x v="0"/>
    <x v="83"/>
    <b v="0"/>
    <s v="theater/plays"/>
    <x v="2150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x v="0"/>
    <x v="2859"/>
    <n v="1405095123"/>
    <x v="0"/>
    <x v="29"/>
    <b v="0"/>
    <s v="theater/plays"/>
    <x v="167"/>
    <x v="1"/>
    <s v="plays"/>
    <x v="2863"/>
    <x v="2859"/>
  </r>
  <r>
    <n v="2864"/>
    <s v="'Haunting Julia' by Alan Ayckbourn"/>
    <s v="Accessible, original theatre for all!"/>
    <x v="30"/>
    <n v="40"/>
    <x v="2"/>
    <x v="1"/>
    <x v="1"/>
    <x v="2860"/>
    <n v="1434552207"/>
    <x v="0"/>
    <x v="83"/>
    <b v="0"/>
    <s v="theater/plays"/>
    <x v="1462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x v="0"/>
    <x v="2861"/>
    <n v="1415328259"/>
    <x v="0"/>
    <x v="78"/>
    <b v="0"/>
    <s v="theater/plays"/>
    <x v="109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x v="0"/>
    <x v="2862"/>
    <n v="1473893721"/>
    <x v="0"/>
    <x v="84"/>
    <b v="0"/>
    <s v="theater/plays"/>
    <x v="2151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x v="0"/>
    <x v="2863"/>
    <n v="1465533672"/>
    <x v="0"/>
    <x v="73"/>
    <b v="0"/>
    <s v="theater/plays"/>
    <x v="2152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x v="0"/>
    <x v="2864"/>
    <n v="1473105054"/>
    <x v="0"/>
    <x v="65"/>
    <b v="0"/>
    <s v="theater/plays"/>
    <x v="215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x v="0"/>
    <x v="2865"/>
    <n v="1466345681"/>
    <x v="0"/>
    <x v="81"/>
    <b v="0"/>
    <s v="theater/plays"/>
    <x v="201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x v="0"/>
    <x v="2866"/>
    <n v="1397709165"/>
    <x v="0"/>
    <x v="82"/>
    <b v="0"/>
    <s v="theater/plays"/>
    <x v="2154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x v="0"/>
    <x v="2867"/>
    <n v="1417455813"/>
    <x v="0"/>
    <x v="62"/>
    <b v="0"/>
    <s v="theater/plays"/>
    <x v="2155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x v="0"/>
    <x v="2868"/>
    <n v="1429584438"/>
    <x v="0"/>
    <x v="78"/>
    <b v="0"/>
    <s v="theater/plays"/>
    <x v="109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x v="0"/>
    <x v="2869"/>
    <n v="1419881831"/>
    <x v="0"/>
    <x v="22"/>
    <b v="0"/>
    <s v="theater/plays"/>
    <x v="2156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x v="0"/>
    <x v="2870"/>
    <n v="1482092186"/>
    <x v="0"/>
    <x v="83"/>
    <b v="0"/>
    <s v="theater/plays"/>
    <x v="1656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x v="0"/>
    <x v="2871"/>
    <n v="1459825493"/>
    <x v="0"/>
    <x v="83"/>
    <b v="0"/>
    <s v="theater/plays"/>
    <x v="2157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x v="0"/>
    <x v="2872"/>
    <n v="1434477079"/>
    <x v="0"/>
    <x v="78"/>
    <b v="0"/>
    <s v="theater/plays"/>
    <x v="109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x v="0"/>
    <x v="2873"/>
    <n v="1477781724"/>
    <x v="0"/>
    <x v="79"/>
    <b v="0"/>
    <s v="theater/plays"/>
    <x v="215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x v="1"/>
    <x v="2874"/>
    <n v="1430750795"/>
    <x v="0"/>
    <x v="80"/>
    <b v="0"/>
    <s v="theater/plays"/>
    <x v="1153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x v="0"/>
    <x v="2875"/>
    <n v="1450718661"/>
    <x v="0"/>
    <x v="29"/>
    <b v="0"/>
    <s v="theater/plays"/>
    <x v="215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x v="0"/>
    <x v="2876"/>
    <n v="1436305452"/>
    <x v="0"/>
    <x v="60"/>
    <b v="0"/>
    <s v="theater/plays"/>
    <x v="216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x v="0"/>
    <x v="2877"/>
    <n v="1412432436"/>
    <x v="0"/>
    <x v="78"/>
    <b v="0"/>
    <s v="theater/plays"/>
    <x v="109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x v="0"/>
    <x v="2878"/>
    <n v="1459520318"/>
    <x v="0"/>
    <x v="80"/>
    <b v="0"/>
    <s v="theater/plays"/>
    <x v="2161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x v="0"/>
    <x v="2879"/>
    <n v="1451684437"/>
    <x v="0"/>
    <x v="81"/>
    <b v="0"/>
    <s v="theater/plays"/>
    <x v="2162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x v="0"/>
    <x v="2880"/>
    <n v="1415208435"/>
    <x v="0"/>
    <x v="80"/>
    <b v="0"/>
    <s v="theater/plays"/>
    <x v="2163"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x v="0"/>
    <x v="2881"/>
    <n v="1423705801"/>
    <x v="0"/>
    <x v="81"/>
    <b v="0"/>
    <s v="theater/plays"/>
    <x v="2164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x v="0"/>
    <x v="2882"/>
    <n v="1442243484"/>
    <x v="0"/>
    <x v="29"/>
    <b v="0"/>
    <s v="theater/plays"/>
    <x v="152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x v="0"/>
    <x v="2883"/>
    <n v="1418379324"/>
    <x v="0"/>
    <x v="29"/>
    <b v="0"/>
    <s v="theater/plays"/>
    <x v="87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x v="0"/>
    <x v="2884"/>
    <n v="1412945440"/>
    <x v="0"/>
    <x v="78"/>
    <b v="0"/>
    <s v="theater/plays"/>
    <x v="109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x v="0"/>
    <x v="2885"/>
    <n v="1406752985"/>
    <x v="0"/>
    <x v="25"/>
    <b v="0"/>
    <s v="theater/plays"/>
    <x v="2165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x v="0"/>
    <x v="2886"/>
    <n v="1405100992"/>
    <x v="0"/>
    <x v="83"/>
    <b v="0"/>
    <s v="theater/plays"/>
    <x v="85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x v="0"/>
    <x v="2887"/>
    <n v="1455570728"/>
    <x v="0"/>
    <x v="73"/>
    <b v="0"/>
    <s v="theater/plays"/>
    <x v="2166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x v="0"/>
    <x v="2888"/>
    <n v="1408381704"/>
    <x v="0"/>
    <x v="57"/>
    <b v="0"/>
    <s v="theater/plays"/>
    <x v="2167"/>
    <x v="1"/>
    <s v="plays"/>
    <x v="2892"/>
    <x v="2888"/>
  </r>
  <r>
    <n v="2893"/>
    <s v="REDISCOVERING KIA THE PLAY"/>
    <s v="Fundraising for REDISCOVERING KIA THE PLAY"/>
    <x v="10"/>
    <n v="25"/>
    <x v="2"/>
    <x v="0"/>
    <x v="0"/>
    <x v="2889"/>
    <n v="1415644395"/>
    <x v="0"/>
    <x v="84"/>
    <b v="0"/>
    <s v="theater/plays"/>
    <x v="724"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x v="0"/>
    <x v="2890"/>
    <n v="1422920415"/>
    <x v="0"/>
    <x v="78"/>
    <b v="0"/>
    <s v="theater/plays"/>
    <x v="109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x v="0"/>
    <x v="2891"/>
    <n v="1403356792"/>
    <x v="0"/>
    <x v="80"/>
    <b v="0"/>
    <s v="theater/plays"/>
    <x v="2168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x v="0"/>
    <x v="2892"/>
    <n v="1480283321"/>
    <x v="0"/>
    <x v="8"/>
    <b v="0"/>
    <s v="theater/plays"/>
    <x v="2169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x v="0"/>
    <x v="2893"/>
    <n v="1441985458"/>
    <x v="0"/>
    <x v="83"/>
    <b v="0"/>
    <s v="theater/plays"/>
    <x v="2170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x v="0"/>
    <x v="2894"/>
    <n v="1443715053"/>
    <x v="0"/>
    <x v="8"/>
    <b v="0"/>
    <s v="theater/plays"/>
    <x v="2171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x v="0"/>
    <x v="2895"/>
    <n v="1464141158"/>
    <x v="0"/>
    <x v="78"/>
    <b v="0"/>
    <s v="theater/plays"/>
    <x v="109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x v="0"/>
    <x v="2896"/>
    <n v="1404970632"/>
    <x v="0"/>
    <x v="63"/>
    <b v="0"/>
    <s v="theater/plays"/>
    <x v="2172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x v="0"/>
    <x v="2897"/>
    <n v="1418161339"/>
    <x v="0"/>
    <x v="84"/>
    <b v="0"/>
    <s v="theater/plays"/>
    <x v="417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x v="0"/>
    <x v="2898"/>
    <n v="1437820396"/>
    <x v="0"/>
    <x v="29"/>
    <b v="0"/>
    <s v="theater/plays"/>
    <x v="374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x v="0"/>
    <x v="2899"/>
    <n v="1436587218"/>
    <x v="0"/>
    <x v="80"/>
    <b v="0"/>
    <s v="theater/plays"/>
    <x v="2173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x v="1"/>
    <x v="2900"/>
    <n v="1414538031"/>
    <x v="0"/>
    <x v="80"/>
    <b v="0"/>
    <s v="theater/plays"/>
    <x v="152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x v="0"/>
    <x v="2901"/>
    <n v="1472001713"/>
    <x v="0"/>
    <x v="57"/>
    <b v="0"/>
    <s v="theater/plays"/>
    <x v="2174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x v="0"/>
    <x v="2902"/>
    <n v="1436888066"/>
    <x v="0"/>
    <x v="63"/>
    <b v="0"/>
    <s v="theater/plays"/>
    <x v="2175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x v="0"/>
    <x v="2903"/>
    <n v="1458075837"/>
    <x v="0"/>
    <x v="84"/>
    <b v="0"/>
    <s v="theater/plays"/>
    <x v="123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x v="0"/>
    <x v="2904"/>
    <n v="1462815219"/>
    <x v="0"/>
    <x v="81"/>
    <b v="0"/>
    <s v="theater/plays"/>
    <x v="17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x v="0"/>
    <x v="2905"/>
    <n v="1413527001"/>
    <x v="0"/>
    <x v="29"/>
    <b v="0"/>
    <s v="theater/plays"/>
    <x v="469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x v="1"/>
    <x v="2906"/>
    <n v="1428955887"/>
    <x v="0"/>
    <x v="29"/>
    <b v="0"/>
    <s v="theater/plays"/>
    <x v="372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x v="0"/>
    <x v="2907"/>
    <n v="1431973626"/>
    <x v="0"/>
    <x v="25"/>
    <b v="0"/>
    <s v="theater/plays"/>
    <x v="2176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x v="0"/>
    <x v="2908"/>
    <n v="1450235374"/>
    <x v="0"/>
    <x v="55"/>
    <b v="0"/>
    <s v="theater/plays"/>
    <x v="2177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x v="0"/>
    <x v="2909"/>
    <n v="1404857339"/>
    <x v="0"/>
    <x v="84"/>
    <b v="0"/>
    <s v="theater/plays"/>
    <x v="459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x v="1"/>
    <x v="2910"/>
    <n v="1421185594"/>
    <x v="0"/>
    <x v="29"/>
    <b v="0"/>
    <s v="theater/plays"/>
    <x v="524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x v="1"/>
    <x v="2911"/>
    <n v="1455528790"/>
    <x v="0"/>
    <x v="83"/>
    <b v="0"/>
    <s v="theater/plays"/>
    <x v="2178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x v="1"/>
    <x v="2912"/>
    <n v="1398511589"/>
    <x v="0"/>
    <x v="63"/>
    <b v="0"/>
    <s v="theater/plays"/>
    <x v="2179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x v="0"/>
    <x v="2913"/>
    <n v="1440826647"/>
    <x v="0"/>
    <x v="82"/>
    <b v="0"/>
    <s v="theater/plays"/>
    <x v="2180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x v="0"/>
    <x v="2914"/>
    <n v="1443712007"/>
    <x v="0"/>
    <x v="9"/>
    <b v="0"/>
    <s v="theater/plays"/>
    <x v="2181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x v="0"/>
    <x v="2915"/>
    <n v="1404658329"/>
    <x v="0"/>
    <x v="79"/>
    <b v="0"/>
    <s v="theater/plays"/>
    <x v="2182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x v="5"/>
    <x v="2916"/>
    <n v="1424718070"/>
    <x v="0"/>
    <x v="62"/>
    <b v="0"/>
    <s v="theater/plays"/>
    <x v="218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x v="0"/>
    <x v="2917"/>
    <n v="1409087804"/>
    <x v="0"/>
    <x v="83"/>
    <b v="1"/>
    <s v="theater/musical"/>
    <x v="2184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x v="1"/>
    <x v="2918"/>
    <n v="1428094727"/>
    <x v="0"/>
    <x v="79"/>
    <b v="1"/>
    <s v="theater/musical"/>
    <x v="31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x v="0"/>
    <x v="2919"/>
    <n v="1420774779"/>
    <x v="0"/>
    <x v="73"/>
    <b v="1"/>
    <s v="theater/musical"/>
    <x v="31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x v="0"/>
    <x v="2920"/>
    <n v="1428585710"/>
    <x v="0"/>
    <x v="206"/>
    <b v="1"/>
    <s v="theater/musical"/>
    <x v="191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x v="0"/>
    <x v="2921"/>
    <n v="1407852068"/>
    <x v="0"/>
    <x v="473"/>
    <b v="1"/>
    <s v="theater/musical"/>
    <x v="21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x v="0"/>
    <x v="2922"/>
    <n v="1423506179"/>
    <x v="0"/>
    <x v="133"/>
    <b v="1"/>
    <s v="theater/musical"/>
    <x v="1054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x v="0"/>
    <x v="2923"/>
    <n v="1402934629"/>
    <x v="0"/>
    <x v="64"/>
    <b v="1"/>
    <s v="theater/musical"/>
    <x v="2186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x v="0"/>
    <x v="2924"/>
    <n v="1454543846"/>
    <x v="0"/>
    <x v="54"/>
    <b v="1"/>
    <s v="theater/musical"/>
    <x v="31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x v="0"/>
    <x v="2925"/>
    <n v="1398432758"/>
    <x v="0"/>
    <x v="58"/>
    <b v="1"/>
    <s v="theater/musical"/>
    <x v="218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x v="1"/>
    <x v="2926"/>
    <n v="1428415264"/>
    <x v="0"/>
    <x v="95"/>
    <b v="1"/>
    <s v="theater/musical"/>
    <x v="2188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x v="5"/>
    <x v="2927"/>
    <n v="1408604363"/>
    <x v="0"/>
    <x v="82"/>
    <b v="1"/>
    <s v="theater/musical"/>
    <x v="93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x v="2"/>
    <x v="2928"/>
    <n v="1421812637"/>
    <x v="0"/>
    <x v="44"/>
    <b v="1"/>
    <s v="theater/musical"/>
    <x v="2189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x v="0"/>
    <x v="2929"/>
    <n v="1462489053"/>
    <x v="0"/>
    <x v="241"/>
    <b v="1"/>
    <s v="theater/musical"/>
    <x v="2190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x v="5"/>
    <x v="2930"/>
    <n v="1400253364"/>
    <x v="0"/>
    <x v="77"/>
    <b v="1"/>
    <s v="theater/musical"/>
    <x v="127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x v="0"/>
    <x v="2931"/>
    <n v="1467468008"/>
    <x v="0"/>
    <x v="70"/>
    <b v="1"/>
    <s v="theater/musical"/>
    <x v="21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x v="0"/>
    <x v="2932"/>
    <n v="1412091423"/>
    <x v="0"/>
    <x v="69"/>
    <b v="1"/>
    <s v="theater/musical"/>
    <x v="602"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x v="1"/>
    <x v="2933"/>
    <n v="1402657113"/>
    <x v="0"/>
    <x v="165"/>
    <b v="1"/>
    <s v="theater/musical"/>
    <x v="2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x v="0"/>
    <x v="2934"/>
    <n v="1420044814"/>
    <x v="0"/>
    <x v="58"/>
    <b v="1"/>
    <s v="theater/musical"/>
    <x v="300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x v="0"/>
    <x v="2935"/>
    <n v="1406316312"/>
    <x v="0"/>
    <x v="20"/>
    <b v="1"/>
    <s v="theater/musical"/>
    <x v="219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x v="0"/>
    <x v="2936"/>
    <n v="1418150018"/>
    <x v="0"/>
    <x v="51"/>
    <b v="1"/>
    <s v="theater/musical"/>
    <x v="2193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x v="0"/>
    <x v="2937"/>
    <n v="1422658955"/>
    <x v="0"/>
    <x v="29"/>
    <b v="0"/>
    <s v="theater/spaces"/>
    <x v="524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x v="5"/>
    <x v="2938"/>
    <n v="1448565459"/>
    <x v="0"/>
    <x v="91"/>
    <b v="0"/>
    <s v="theater/spaces"/>
    <x v="2194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x v="0"/>
    <x v="2939"/>
    <n v="1426302380"/>
    <x v="0"/>
    <x v="78"/>
    <b v="0"/>
    <s v="theater/spaces"/>
    <x v="109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x v="0"/>
    <x v="2940"/>
    <n v="1431122198"/>
    <x v="0"/>
    <x v="29"/>
    <b v="0"/>
    <s v="theater/spaces"/>
    <x v="46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x v="0"/>
    <x v="2941"/>
    <n v="1429845660"/>
    <x v="0"/>
    <x v="78"/>
    <b v="0"/>
    <s v="theater/spaces"/>
    <x v="109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x v="1"/>
    <x v="2942"/>
    <n v="1468673092"/>
    <x v="0"/>
    <x v="84"/>
    <b v="0"/>
    <s v="theater/spaces"/>
    <x v="37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x v="0"/>
    <x v="2943"/>
    <n v="1475760567"/>
    <x v="0"/>
    <x v="62"/>
    <b v="0"/>
    <s v="theater/spaces"/>
    <x v="219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x v="0"/>
    <x v="2944"/>
    <n v="1428075293"/>
    <x v="0"/>
    <x v="82"/>
    <b v="0"/>
    <s v="theater/spaces"/>
    <x v="2196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x v="0"/>
    <x v="2945"/>
    <n v="1445370317"/>
    <x v="0"/>
    <x v="84"/>
    <b v="0"/>
    <s v="theater/spaces"/>
    <x v="45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x v="0"/>
    <x v="2946"/>
    <n v="1450946752"/>
    <x v="0"/>
    <x v="78"/>
    <b v="0"/>
    <s v="theater/spaces"/>
    <x v="109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x v="0"/>
    <x v="2947"/>
    <n v="1408648573"/>
    <x v="0"/>
    <x v="6"/>
    <b v="0"/>
    <s v="theater/spaces"/>
    <x v="2197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x v="0"/>
    <x v="2948"/>
    <n v="1473957239"/>
    <x v="0"/>
    <x v="22"/>
    <b v="0"/>
    <s v="theater/spaces"/>
    <x v="2198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x v="0"/>
    <x v="2949"/>
    <n v="1441738821"/>
    <x v="0"/>
    <x v="83"/>
    <b v="0"/>
    <s v="theater/spaces"/>
    <x v="2199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x v="0"/>
    <x v="2950"/>
    <n v="1487944803"/>
    <x v="0"/>
    <x v="78"/>
    <b v="0"/>
    <s v="theater/spaces"/>
    <x v="109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x v="0"/>
    <x v="2951"/>
    <n v="1431884849"/>
    <x v="0"/>
    <x v="202"/>
    <b v="0"/>
    <s v="theater/spaces"/>
    <x v="22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x v="0"/>
    <x v="2952"/>
    <n v="1459810850"/>
    <x v="0"/>
    <x v="9"/>
    <b v="0"/>
    <s v="theater/spaces"/>
    <x v="2201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x v="0"/>
    <x v="2953"/>
    <n v="1422317772"/>
    <x v="0"/>
    <x v="83"/>
    <b v="0"/>
    <s v="theater/spaces"/>
    <x v="2202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x v="0"/>
    <x v="2954"/>
    <n v="1457548917"/>
    <x v="0"/>
    <x v="78"/>
    <b v="0"/>
    <s v="theater/spaces"/>
    <x v="109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x v="1"/>
    <x v="2955"/>
    <n v="1462666325"/>
    <x v="0"/>
    <x v="78"/>
    <b v="0"/>
    <s v="theater/spaces"/>
    <x v="109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x v="0"/>
    <x v="2956"/>
    <n v="1407867023"/>
    <x v="0"/>
    <x v="78"/>
    <b v="0"/>
    <s v="theater/spaces"/>
    <x v="109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x v="0"/>
    <x v="2957"/>
    <n v="1424927159"/>
    <x v="0"/>
    <x v="52"/>
    <b v="1"/>
    <s v="theater/plays"/>
    <x v="2203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x v="0"/>
    <x v="2958"/>
    <n v="1422769906"/>
    <x v="0"/>
    <x v="9"/>
    <b v="1"/>
    <s v="theater/plays"/>
    <x v="662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x v="0"/>
    <x v="2959"/>
    <n v="1433243824"/>
    <x v="0"/>
    <x v="15"/>
    <b v="1"/>
    <s v="theater/plays"/>
    <x v="2204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x v="0"/>
    <x v="2960"/>
    <n v="1404769819"/>
    <x v="0"/>
    <x v="193"/>
    <b v="1"/>
    <s v="theater/plays"/>
    <x v="2205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x v="0"/>
    <x v="2961"/>
    <n v="1433698233"/>
    <x v="0"/>
    <x v="70"/>
    <b v="1"/>
    <s v="theater/plays"/>
    <x v="2206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x v="0"/>
    <x v="2962"/>
    <n v="1439833412"/>
    <x v="0"/>
    <x v="130"/>
    <b v="1"/>
    <s v="theater/plays"/>
    <x v="220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x v="0"/>
    <x v="2963"/>
    <n v="1423284292"/>
    <x v="0"/>
    <x v="26"/>
    <b v="1"/>
    <s v="theater/plays"/>
    <x v="2208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x v="0"/>
    <x v="2964"/>
    <n v="1470227660"/>
    <x v="0"/>
    <x v="5"/>
    <b v="1"/>
    <s v="theater/plays"/>
    <x v="93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x v="5"/>
    <x v="2965"/>
    <n v="1428087153"/>
    <x v="0"/>
    <x v="57"/>
    <b v="1"/>
    <s v="theater/plays"/>
    <x v="220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x v="0"/>
    <x v="2966"/>
    <n v="1403107451"/>
    <x v="0"/>
    <x v="110"/>
    <b v="1"/>
    <s v="theater/plays"/>
    <x v="938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x v="0"/>
    <x v="2967"/>
    <n v="1406908078"/>
    <x v="0"/>
    <x v="68"/>
    <b v="1"/>
    <s v="theater/plays"/>
    <x v="2210"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x v="0"/>
    <x v="2968"/>
    <n v="1479609520"/>
    <x v="0"/>
    <x v="57"/>
    <b v="1"/>
    <s v="theater/plays"/>
    <x v="2211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x v="0"/>
    <x v="2969"/>
    <n v="1449171508"/>
    <x v="0"/>
    <x v="51"/>
    <b v="1"/>
    <s v="theater/plays"/>
    <x v="221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x v="0"/>
    <x v="2970"/>
    <n v="1409275671"/>
    <x v="0"/>
    <x v="45"/>
    <b v="1"/>
    <s v="theater/plays"/>
    <x v="6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x v="0"/>
    <x v="2971"/>
    <n v="1414599886"/>
    <x v="0"/>
    <x v="116"/>
    <b v="1"/>
    <s v="theater/plays"/>
    <x v="2213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x v="1"/>
    <x v="2972"/>
    <n v="1456421530"/>
    <x v="0"/>
    <x v="25"/>
    <b v="1"/>
    <s v="theater/plays"/>
    <x v="22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x v="0"/>
    <x v="2973"/>
    <n v="1421960934"/>
    <x v="0"/>
    <x v="209"/>
    <b v="1"/>
    <s v="theater/plays"/>
    <x v="2215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x v="0"/>
    <x v="2974"/>
    <n v="1412954547"/>
    <x v="0"/>
    <x v="38"/>
    <b v="1"/>
    <s v="theater/plays"/>
    <x v="2216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x v="0"/>
    <x v="2975"/>
    <n v="1419104823"/>
    <x v="0"/>
    <x v="67"/>
    <b v="1"/>
    <s v="theater/plays"/>
    <x v="578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x v="0"/>
    <x v="2976"/>
    <n v="1438639130"/>
    <x v="0"/>
    <x v="54"/>
    <b v="1"/>
    <s v="theater/plays"/>
    <x v="2217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x v="3"/>
    <x v="2977"/>
    <n v="1439126756"/>
    <x v="1"/>
    <x v="174"/>
    <b v="1"/>
    <s v="theater/spaces"/>
    <x v="2218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x v="1"/>
    <x v="2978"/>
    <n v="1452616143"/>
    <x v="1"/>
    <x v="211"/>
    <b v="1"/>
    <s v="theater/spaces"/>
    <x v="2219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x v="0"/>
    <x v="2979"/>
    <n v="1410534636"/>
    <x v="1"/>
    <x v="486"/>
    <b v="1"/>
    <s v="theater/spaces"/>
    <x v="2220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x v="0"/>
    <x v="2980"/>
    <n v="1469428881"/>
    <x v="1"/>
    <x v="423"/>
    <b v="1"/>
    <s v="theater/spaces"/>
    <x v="2221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x v="4"/>
    <x v="2981"/>
    <n v="1476228128"/>
    <x v="0"/>
    <x v="112"/>
    <b v="1"/>
    <s v="theater/spaces"/>
    <x v="2222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x v="1"/>
    <x v="2982"/>
    <n v="1456920006"/>
    <x v="0"/>
    <x v="66"/>
    <b v="1"/>
    <s v="theater/spaces"/>
    <x v="269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x v="0"/>
    <x v="2983"/>
    <n v="1473837751"/>
    <x v="0"/>
    <x v="236"/>
    <b v="1"/>
    <s v="theater/spaces"/>
    <x v="2223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x v="1"/>
    <x v="2984"/>
    <n v="1463820081"/>
    <x v="0"/>
    <x v="33"/>
    <b v="1"/>
    <s v="theater/spaces"/>
    <x v="31"/>
    <x v="1"/>
    <s v="spaces"/>
    <x v="2988"/>
    <x v="2984"/>
  </r>
  <r>
    <n v="2989"/>
    <s v="Let's Light Up The Gem!"/>
    <s v="Bring the movies back to Bethel, Maine."/>
    <x v="22"/>
    <n v="35307"/>
    <x v="0"/>
    <x v="0"/>
    <x v="0"/>
    <x v="2985"/>
    <n v="1448756962"/>
    <x v="0"/>
    <x v="487"/>
    <b v="1"/>
    <s v="theater/spaces"/>
    <x v="2224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x v="0"/>
    <x v="2986"/>
    <n v="1449150420"/>
    <x v="0"/>
    <x v="74"/>
    <b v="1"/>
    <s v="theater/spaces"/>
    <x v="3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x v="0"/>
    <x v="2987"/>
    <n v="1483646730"/>
    <x v="0"/>
    <x v="251"/>
    <b v="1"/>
    <s v="theater/spaces"/>
    <x v="2225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x v="0"/>
    <x v="2988"/>
    <n v="1473445510"/>
    <x v="0"/>
    <x v="31"/>
    <b v="1"/>
    <s v="theater/spaces"/>
    <x v="2226"/>
    <x v="1"/>
    <s v="spaces"/>
    <x v="2992"/>
    <x v="2988"/>
  </r>
  <r>
    <n v="2993"/>
    <s v="TRUE WEST: Think, Dog! Productions"/>
    <s v="Help us build the Kitchen from Hell!"/>
    <x v="28"/>
    <n v="1003"/>
    <x v="0"/>
    <x v="0"/>
    <x v="0"/>
    <x v="2989"/>
    <n v="1453406867"/>
    <x v="0"/>
    <x v="19"/>
    <b v="1"/>
    <s v="theater/spaces"/>
    <x v="2227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x v="1"/>
    <x v="2990"/>
    <n v="1409743772"/>
    <x v="0"/>
    <x v="211"/>
    <b v="1"/>
    <s v="theater/spaces"/>
    <x v="22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x v="0"/>
    <x v="2991"/>
    <n v="1482249471"/>
    <x v="0"/>
    <x v="437"/>
    <b v="1"/>
    <s v="theater/spaces"/>
    <x v="2229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x v="0"/>
    <x v="2992"/>
    <n v="1427493240"/>
    <x v="0"/>
    <x v="413"/>
    <b v="1"/>
    <s v="theater/spaces"/>
    <x v="2230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x v="0"/>
    <x v="2993"/>
    <n v="1486661793"/>
    <x v="0"/>
    <x v="248"/>
    <b v="1"/>
    <s v="theater/spaces"/>
    <x v="2231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x v="0"/>
    <x v="2994"/>
    <n v="1400474329"/>
    <x v="0"/>
    <x v="488"/>
    <b v="1"/>
    <s v="theater/spaces"/>
    <x v="2232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x v="0"/>
    <x v="807"/>
    <n v="1487094360"/>
    <x v="0"/>
    <x v="9"/>
    <b v="1"/>
    <s v="theater/spaces"/>
    <x v="2233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x v="0"/>
    <x v="2995"/>
    <n v="1484682670"/>
    <x v="0"/>
    <x v="22"/>
    <b v="1"/>
    <s v="theater/spaces"/>
    <x v="31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x v="0"/>
    <x v="2996"/>
    <n v="1465853382"/>
    <x v="0"/>
    <x v="489"/>
    <b v="1"/>
    <s v="theater/spaces"/>
    <x v="2234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x v="0"/>
    <x v="2997"/>
    <n v="1353960252"/>
    <x v="0"/>
    <x v="201"/>
    <b v="1"/>
    <s v="theater/spaces"/>
    <x v="223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x v="0"/>
    <x v="2998"/>
    <n v="1454098976"/>
    <x v="0"/>
    <x v="57"/>
    <b v="1"/>
    <s v="theater/spaces"/>
    <x v="2107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x v="0"/>
    <x v="2999"/>
    <n v="1413493724"/>
    <x v="0"/>
    <x v="490"/>
    <b v="1"/>
    <s v="theater/spaces"/>
    <x v="2236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x v="0"/>
    <x v="3000"/>
    <n v="1410019905"/>
    <x v="0"/>
    <x v="115"/>
    <b v="1"/>
    <s v="theater/spaces"/>
    <x v="2237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x v="5"/>
    <x v="3001"/>
    <n v="1415988591"/>
    <x v="0"/>
    <x v="174"/>
    <b v="1"/>
    <s v="theater/spaces"/>
    <x v="2133"/>
    <x v="1"/>
    <s v="spaces"/>
    <x v="3006"/>
    <x v="3001"/>
  </r>
  <r>
    <n v="3007"/>
    <s v="Bethlem"/>
    <s v="Consuite for 2015 CoreCon.  An adventure into insanity."/>
    <x v="20"/>
    <n v="1080"/>
    <x v="0"/>
    <x v="0"/>
    <x v="0"/>
    <x v="3002"/>
    <n v="1428124283"/>
    <x v="0"/>
    <x v="9"/>
    <b v="1"/>
    <s v="theater/spaces"/>
    <x v="2238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x v="0"/>
    <x v="3003"/>
    <n v="1450760719"/>
    <x v="0"/>
    <x v="55"/>
    <b v="1"/>
    <s v="theater/spaces"/>
    <x v="210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x v="0"/>
    <x v="3004"/>
    <n v="1414417240"/>
    <x v="0"/>
    <x v="130"/>
    <b v="1"/>
    <s v="theater/spaces"/>
    <x v="223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x v="0"/>
    <x v="3005"/>
    <n v="1419364719"/>
    <x v="0"/>
    <x v="41"/>
    <b v="1"/>
    <s v="theater/spaces"/>
    <x v="224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x v="3"/>
    <x v="3006"/>
    <n v="1448536516"/>
    <x v="0"/>
    <x v="20"/>
    <b v="1"/>
    <s v="theater/spaces"/>
    <x v="2241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x v="0"/>
    <x v="3007"/>
    <n v="1421772730"/>
    <x v="0"/>
    <x v="165"/>
    <b v="1"/>
    <s v="theater/spaces"/>
    <x v="2242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x v="0"/>
    <x v="3008"/>
    <n v="1432325049"/>
    <x v="0"/>
    <x v="329"/>
    <b v="1"/>
    <s v="theater/spaces"/>
    <x v="2243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x v="0"/>
    <x v="3009"/>
    <n v="1412737080"/>
    <x v="0"/>
    <x v="491"/>
    <b v="1"/>
    <s v="theater/spaces"/>
    <x v="2244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x v="0"/>
    <x v="3010"/>
    <n v="1401125238"/>
    <x v="0"/>
    <x v="244"/>
    <b v="1"/>
    <s v="theater/spaces"/>
    <x v="2245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x v="0"/>
    <x v="3011"/>
    <n v="1400504952"/>
    <x v="0"/>
    <x v="17"/>
    <b v="1"/>
    <s v="theater/spaces"/>
    <x v="2246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x v="0"/>
    <x v="3012"/>
    <n v="1405974243"/>
    <x v="0"/>
    <x v="180"/>
    <b v="1"/>
    <s v="theater/spaces"/>
    <x v="2247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x v="3"/>
    <x v="3013"/>
    <n v="1433747376"/>
    <x v="0"/>
    <x v="14"/>
    <b v="1"/>
    <s v="theater/spaces"/>
    <x v="2248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x v="0"/>
    <x v="3014"/>
    <n v="1398801620"/>
    <x v="0"/>
    <x v="334"/>
    <b v="1"/>
    <s v="theater/spaces"/>
    <x v="2249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x v="0"/>
    <x v="3015"/>
    <n v="1434399533"/>
    <x v="0"/>
    <x v="209"/>
    <b v="1"/>
    <s v="theater/spaces"/>
    <x v="2250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x v="0"/>
    <x v="3016"/>
    <n v="1476715869"/>
    <x v="0"/>
    <x v="273"/>
    <b v="1"/>
    <s v="theater/spaces"/>
    <x v="22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x v="0"/>
    <x v="3017"/>
    <n v="1468450409"/>
    <x v="0"/>
    <x v="95"/>
    <b v="1"/>
    <s v="theater/spaces"/>
    <x v="2252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x v="1"/>
    <x v="3018"/>
    <n v="1430151186"/>
    <x v="0"/>
    <x v="79"/>
    <b v="1"/>
    <s v="theater/spaces"/>
    <x v="288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x v="0"/>
    <x v="3019"/>
    <n v="1346975475"/>
    <x v="0"/>
    <x v="0"/>
    <b v="1"/>
    <s v="theater/spaces"/>
    <x v="2253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x v="1"/>
    <x v="3020"/>
    <n v="1399032813"/>
    <x v="0"/>
    <x v="108"/>
    <b v="1"/>
    <s v="theater/spaces"/>
    <x v="225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x v="1"/>
    <x v="3021"/>
    <n v="1487329292"/>
    <x v="0"/>
    <x v="20"/>
    <b v="1"/>
    <s v="theater/spaces"/>
    <x v="2255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x v="0"/>
    <x v="3022"/>
    <n v="1424278451"/>
    <x v="0"/>
    <x v="492"/>
    <b v="1"/>
    <s v="theater/spaces"/>
    <x v="2256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x v="0"/>
    <x v="3023"/>
    <n v="1468650025"/>
    <x v="0"/>
    <x v="221"/>
    <b v="1"/>
    <s v="theater/spaces"/>
    <x v="2257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x v="0"/>
    <x v="3024"/>
    <n v="1413824447"/>
    <x v="0"/>
    <x v="493"/>
    <b v="1"/>
    <s v="theater/spaces"/>
    <x v="2258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x v="0"/>
    <x v="3025"/>
    <n v="1439834171"/>
    <x v="0"/>
    <x v="14"/>
    <b v="1"/>
    <s v="theater/spaces"/>
    <x v="2259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x v="0"/>
    <x v="3026"/>
    <n v="1471295447"/>
    <x v="0"/>
    <x v="60"/>
    <b v="1"/>
    <s v="theater/spaces"/>
    <x v="3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x v="0"/>
    <x v="3027"/>
    <n v="1439341459"/>
    <x v="0"/>
    <x v="20"/>
    <b v="1"/>
    <s v="theater/spaces"/>
    <x v="66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x v="0"/>
    <x v="3028"/>
    <n v="1468895925"/>
    <x v="0"/>
    <x v="23"/>
    <b v="1"/>
    <s v="theater/spaces"/>
    <x v="2260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x v="0"/>
    <x v="3029"/>
    <n v="1475326255"/>
    <x v="0"/>
    <x v="494"/>
    <b v="1"/>
    <s v="theater/spaces"/>
    <x v="2261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x v="0"/>
    <x v="3030"/>
    <n v="1365082009"/>
    <x v="0"/>
    <x v="495"/>
    <b v="1"/>
    <s v="theater/spaces"/>
    <x v="2262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x v="0"/>
    <x v="3031"/>
    <n v="1373568644"/>
    <x v="0"/>
    <x v="313"/>
    <b v="1"/>
    <s v="theater/spaces"/>
    <x v="226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x v="0"/>
    <x v="3032"/>
    <n v="1279574773"/>
    <x v="0"/>
    <x v="58"/>
    <b v="1"/>
    <s v="theater/spaces"/>
    <x v="2264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x v="0"/>
    <x v="3033"/>
    <n v="1451887397"/>
    <x v="0"/>
    <x v="74"/>
    <b v="1"/>
    <s v="theater/spaces"/>
    <x v="10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x v="0"/>
    <x v="3034"/>
    <n v="1386011038"/>
    <x v="0"/>
    <x v="163"/>
    <b v="1"/>
    <s v="theater/spaces"/>
    <x v="2265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x v="0"/>
    <x v="3035"/>
    <n v="1434999621"/>
    <x v="0"/>
    <x v="288"/>
    <b v="1"/>
    <s v="theater/spaces"/>
    <x v="1881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x v="0"/>
    <x v="3036"/>
    <n v="1450731048"/>
    <x v="0"/>
    <x v="195"/>
    <b v="1"/>
    <s v="theater/spaces"/>
    <x v="2266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x v="1"/>
    <x v="3037"/>
    <n v="1441557047"/>
    <x v="0"/>
    <x v="77"/>
    <b v="1"/>
    <s v="theater/spaces"/>
    <x v="60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x v="5"/>
    <x v="3038"/>
    <n v="1426815699"/>
    <x v="0"/>
    <x v="130"/>
    <b v="1"/>
    <s v="theater/spaces"/>
    <x v="2267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x v="0"/>
    <x v="3039"/>
    <n v="1453137998"/>
    <x v="0"/>
    <x v="239"/>
    <b v="1"/>
    <s v="theater/spaces"/>
    <x v="2268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x v="0"/>
    <x v="3040"/>
    <n v="1406087055"/>
    <x v="0"/>
    <x v="31"/>
    <b v="1"/>
    <s v="theater/spaces"/>
    <x v="2269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x v="0"/>
    <x v="3041"/>
    <n v="1407784586"/>
    <x v="0"/>
    <x v="6"/>
    <b v="1"/>
    <s v="theater/spaces"/>
    <x v="2270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x v="0"/>
    <x v="3042"/>
    <n v="1457999054"/>
    <x v="0"/>
    <x v="9"/>
    <b v="1"/>
    <s v="theater/spaces"/>
    <x v="2271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x v="0"/>
    <x v="3043"/>
    <n v="1417556262"/>
    <x v="0"/>
    <x v="5"/>
    <b v="1"/>
    <s v="theater/spaces"/>
    <x v="227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x v="0"/>
    <x v="3044"/>
    <n v="1431649255"/>
    <x v="0"/>
    <x v="241"/>
    <b v="1"/>
    <s v="theater/spaces"/>
    <x v="313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x v="0"/>
    <x v="3045"/>
    <n v="1459828960"/>
    <x v="0"/>
    <x v="82"/>
    <b v="1"/>
    <s v="theater/spaces"/>
    <x v="938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x v="1"/>
    <x v="3046"/>
    <n v="1483955945"/>
    <x v="1"/>
    <x v="2"/>
    <b v="0"/>
    <s v="theater/spaces"/>
    <x v="227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x v="0"/>
    <x v="3047"/>
    <n v="1430237094"/>
    <x v="0"/>
    <x v="84"/>
    <b v="0"/>
    <s v="theater/spaces"/>
    <x v="84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x v="0"/>
    <x v="3048"/>
    <n v="1407781013"/>
    <x v="0"/>
    <x v="83"/>
    <b v="0"/>
    <s v="theater/spaces"/>
    <x v="177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x v="0"/>
    <x v="3049"/>
    <n v="1422043154"/>
    <x v="0"/>
    <x v="78"/>
    <b v="0"/>
    <s v="theater/spaces"/>
    <x v="109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x v="0"/>
    <x v="3050"/>
    <n v="1415660390"/>
    <x v="0"/>
    <x v="29"/>
    <b v="0"/>
    <s v="theater/spaces"/>
    <x v="2274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x v="0"/>
    <x v="3051"/>
    <n v="1406819784"/>
    <x v="0"/>
    <x v="78"/>
    <b v="0"/>
    <s v="theater/spaces"/>
    <x v="109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x v="1"/>
    <x v="3052"/>
    <n v="1457105811"/>
    <x v="0"/>
    <x v="78"/>
    <b v="0"/>
    <s v="theater/spaces"/>
    <x v="109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x v="3"/>
    <x v="3053"/>
    <n v="1459414740"/>
    <x v="0"/>
    <x v="83"/>
    <b v="0"/>
    <s v="theater/spaces"/>
    <x v="374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x v="0"/>
    <x v="3054"/>
    <n v="1404944846"/>
    <x v="0"/>
    <x v="202"/>
    <b v="0"/>
    <s v="theater/spaces"/>
    <x v="2275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x v="0"/>
    <x v="3055"/>
    <n v="1440830134"/>
    <x v="0"/>
    <x v="79"/>
    <b v="0"/>
    <s v="theater/spaces"/>
    <x v="2276"/>
    <x v="1"/>
    <s v="spaces"/>
    <x v="3060"/>
    <x v="3055"/>
  </r>
  <r>
    <n v="3061"/>
    <s v="Help Save Parkway Cinemas!"/>
    <s v="Save a historic Local theater."/>
    <x v="80"/>
    <n v="0"/>
    <x v="2"/>
    <x v="0"/>
    <x v="0"/>
    <x v="3056"/>
    <n v="1405363748"/>
    <x v="0"/>
    <x v="78"/>
    <b v="0"/>
    <s v="theater/spaces"/>
    <x v="109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x v="0"/>
    <x v="3057"/>
    <n v="1441111892"/>
    <x v="0"/>
    <x v="85"/>
    <b v="0"/>
    <s v="theater/spaces"/>
    <x v="2277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x v="0"/>
    <x v="3058"/>
    <n v="1474150138"/>
    <x v="0"/>
    <x v="23"/>
    <b v="0"/>
    <s v="theater/spaces"/>
    <x v="2278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x v="0"/>
    <x v="3059"/>
    <n v="1445483246"/>
    <x v="0"/>
    <x v="250"/>
    <b v="0"/>
    <s v="theater/spaces"/>
    <x v="2279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x v="0"/>
    <x v="3060"/>
    <n v="1404523172"/>
    <x v="0"/>
    <x v="84"/>
    <b v="0"/>
    <s v="theater/spaces"/>
    <x v="167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x v="2"/>
    <x v="3061"/>
    <n v="1465536537"/>
    <x v="0"/>
    <x v="41"/>
    <b v="0"/>
    <s v="theater/spaces"/>
    <x v="2280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x v="4"/>
    <x v="3062"/>
    <n v="1439245879"/>
    <x v="0"/>
    <x v="29"/>
    <b v="0"/>
    <s v="theater/spaces"/>
    <x v="453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x v="0"/>
    <x v="3063"/>
    <n v="1442421352"/>
    <x v="0"/>
    <x v="84"/>
    <b v="0"/>
    <s v="theater/spaces"/>
    <x v="2281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x v="0"/>
    <x v="3064"/>
    <n v="1415995234"/>
    <x v="0"/>
    <x v="63"/>
    <b v="0"/>
    <s v="theater/spaces"/>
    <x v="228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x v="1"/>
    <x v="3065"/>
    <n v="1479317769"/>
    <x v="0"/>
    <x v="38"/>
    <b v="0"/>
    <s v="theater/spaces"/>
    <x v="2283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x v="0"/>
    <x v="3066"/>
    <n v="1428082481"/>
    <x v="0"/>
    <x v="27"/>
    <b v="0"/>
    <s v="theater/spaces"/>
    <x v="2284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x v="0"/>
    <x v="3067"/>
    <n v="1476549262"/>
    <x v="0"/>
    <x v="84"/>
    <b v="0"/>
    <s v="theater/spaces"/>
    <x v="374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x v="0"/>
    <x v="3068"/>
    <n v="1429287900"/>
    <x v="0"/>
    <x v="63"/>
    <b v="0"/>
    <s v="theater/spaces"/>
    <x v="2285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x v="3"/>
    <x v="3069"/>
    <n v="1455025359"/>
    <x v="0"/>
    <x v="83"/>
    <b v="0"/>
    <s v="theater/spaces"/>
    <x v="2286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x v="0"/>
    <x v="3070"/>
    <n v="1467253640"/>
    <x v="0"/>
    <x v="9"/>
    <b v="0"/>
    <s v="theater/spaces"/>
    <x v="2287"/>
    <x v="1"/>
    <s v="spaces"/>
    <x v="3075"/>
    <x v="3070"/>
  </r>
  <r>
    <n v="3076"/>
    <s v="10,000 Hours"/>
    <s v="Helping female comedians get in their 10,000 Hours of practice!"/>
    <x v="3"/>
    <n v="1506"/>
    <x v="2"/>
    <x v="0"/>
    <x v="0"/>
    <x v="3071"/>
    <n v="1439221123"/>
    <x v="0"/>
    <x v="133"/>
    <b v="0"/>
    <s v="theater/spaces"/>
    <x v="2288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x v="5"/>
    <x v="3072"/>
    <n v="1485903478"/>
    <x v="0"/>
    <x v="84"/>
    <b v="0"/>
    <s v="theater/spaces"/>
    <x v="2289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x v="0"/>
    <x v="3073"/>
    <n v="1422328795"/>
    <x v="0"/>
    <x v="83"/>
    <b v="0"/>
    <s v="theater/spaces"/>
    <x v="2290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x v="0"/>
    <x v="3074"/>
    <n v="1424452035"/>
    <x v="0"/>
    <x v="74"/>
    <b v="0"/>
    <s v="theater/spaces"/>
    <x v="2291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x v="0"/>
    <x v="3075"/>
    <n v="1414456844"/>
    <x v="0"/>
    <x v="63"/>
    <b v="0"/>
    <s v="theater/spaces"/>
    <x v="2292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x v="0"/>
    <x v="3076"/>
    <n v="1440130891"/>
    <x v="0"/>
    <x v="81"/>
    <b v="0"/>
    <s v="theater/spaces"/>
    <x v="2293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x v="0"/>
    <x v="3077"/>
    <n v="1445033346"/>
    <x v="0"/>
    <x v="78"/>
    <b v="0"/>
    <s v="theater/spaces"/>
    <x v="109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x v="0"/>
    <x v="3078"/>
    <n v="1406986278"/>
    <x v="0"/>
    <x v="83"/>
    <b v="0"/>
    <s v="theater/spaces"/>
    <x v="122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x v="0"/>
    <x v="3079"/>
    <n v="1428340931"/>
    <x v="0"/>
    <x v="79"/>
    <b v="0"/>
    <s v="theater/spaces"/>
    <x v="2294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x v="0"/>
    <x v="3080"/>
    <n v="1440969159"/>
    <x v="0"/>
    <x v="82"/>
    <b v="0"/>
    <s v="theater/spaces"/>
    <x v="2295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x v="3"/>
    <x v="3081"/>
    <n v="1434643559"/>
    <x v="0"/>
    <x v="83"/>
    <b v="0"/>
    <s v="theater/spaces"/>
    <x v="1161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x v="0"/>
    <x v="3082"/>
    <n v="1477107390"/>
    <x v="0"/>
    <x v="84"/>
    <b v="0"/>
    <s v="theater/spaces"/>
    <x v="89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x v="0"/>
    <x v="3083"/>
    <n v="1418046247"/>
    <x v="0"/>
    <x v="83"/>
    <b v="0"/>
    <s v="theater/spaces"/>
    <x v="2296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x v="0"/>
    <x v="3084"/>
    <n v="1465304483"/>
    <x v="0"/>
    <x v="43"/>
    <b v="0"/>
    <s v="theater/spaces"/>
    <x v="2297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x v="0"/>
    <x v="3085"/>
    <n v="1425325145"/>
    <x v="0"/>
    <x v="82"/>
    <b v="0"/>
    <s v="theater/spaces"/>
    <x v="2298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x v="0"/>
    <x v="3086"/>
    <n v="1468622743"/>
    <x v="0"/>
    <x v="82"/>
    <b v="0"/>
    <s v="theater/spaces"/>
    <x v="2299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x v="0"/>
    <x v="3087"/>
    <n v="1441723912"/>
    <x v="0"/>
    <x v="64"/>
    <b v="0"/>
    <s v="theater/spaces"/>
    <x v="2300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x v="5"/>
    <x v="2806"/>
    <n v="1398980941"/>
    <x v="0"/>
    <x v="57"/>
    <b v="0"/>
    <s v="theater/spaces"/>
    <x v="230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x v="0"/>
    <x v="3088"/>
    <n v="1437591956"/>
    <x v="0"/>
    <x v="29"/>
    <b v="0"/>
    <s v="theater/spaces"/>
    <x v="1866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x v="0"/>
    <x v="3089"/>
    <n v="1464827780"/>
    <x v="0"/>
    <x v="29"/>
    <b v="0"/>
    <s v="theater/spaces"/>
    <x v="2302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x v="0"/>
    <x v="3090"/>
    <n v="1429559326"/>
    <x v="0"/>
    <x v="25"/>
    <b v="0"/>
    <s v="theater/spaces"/>
    <x v="2303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x v="1"/>
    <x v="3091"/>
    <n v="1474027501"/>
    <x v="0"/>
    <x v="288"/>
    <b v="0"/>
    <s v="theater/spaces"/>
    <x v="2304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x v="0"/>
    <x v="3092"/>
    <n v="1450724449"/>
    <x v="0"/>
    <x v="74"/>
    <b v="0"/>
    <s v="theater/spaces"/>
    <x v="230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x v="0"/>
    <x v="3093"/>
    <n v="1452659591"/>
    <x v="0"/>
    <x v="81"/>
    <b v="0"/>
    <s v="theater/spaces"/>
    <x v="230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x v="0"/>
    <x v="3094"/>
    <n v="1411224975"/>
    <x v="0"/>
    <x v="62"/>
    <b v="0"/>
    <s v="theater/spaces"/>
    <x v="2307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x v="3"/>
    <x v="3095"/>
    <n v="1434445937"/>
    <x v="0"/>
    <x v="8"/>
    <b v="0"/>
    <s v="theater/spaces"/>
    <x v="746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x v="1"/>
    <x v="3096"/>
    <n v="1467619818"/>
    <x v="0"/>
    <x v="240"/>
    <b v="0"/>
    <s v="theater/spaces"/>
    <x v="2308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x v="0"/>
    <x v="3097"/>
    <n v="1428896706"/>
    <x v="0"/>
    <x v="84"/>
    <b v="0"/>
    <s v="theater/spaces"/>
    <x v="2309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x v="2"/>
    <x v="3098"/>
    <n v="1420235311"/>
    <x v="0"/>
    <x v="81"/>
    <b v="0"/>
    <s v="theater/spaces"/>
    <x v="231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x v="0"/>
    <x v="3099"/>
    <n v="1408986916"/>
    <x v="0"/>
    <x v="162"/>
    <b v="0"/>
    <s v="theater/spaces"/>
    <x v="231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x v="1"/>
    <x v="3100"/>
    <n v="1440497876"/>
    <x v="0"/>
    <x v="80"/>
    <b v="0"/>
    <s v="theater/spaces"/>
    <x v="2312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x v="0"/>
    <x v="3101"/>
    <n v="1430767951"/>
    <x v="0"/>
    <x v="60"/>
    <b v="0"/>
    <s v="theater/spaces"/>
    <x v="2313"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x v="0"/>
    <x v="3102"/>
    <n v="1425053994"/>
    <x v="0"/>
    <x v="84"/>
    <b v="0"/>
    <s v="theater/spaces"/>
    <x v="2314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x v="0"/>
    <x v="3103"/>
    <n v="1406170810"/>
    <x v="0"/>
    <x v="229"/>
    <b v="0"/>
    <s v="theater/spaces"/>
    <x v="2315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x v="0"/>
    <x v="3104"/>
    <n v="1484009119"/>
    <x v="0"/>
    <x v="29"/>
    <b v="0"/>
    <s v="theater/spaces"/>
    <x v="167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x v="0"/>
    <x v="3105"/>
    <n v="1409753820"/>
    <x v="0"/>
    <x v="88"/>
    <b v="0"/>
    <s v="theater/spaces"/>
    <x v="2316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x v="0"/>
    <x v="3106"/>
    <n v="1472784934"/>
    <x v="0"/>
    <x v="82"/>
    <b v="0"/>
    <s v="theater/spaces"/>
    <x v="2317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x v="0"/>
    <x v="3107"/>
    <n v="1426699982"/>
    <x v="0"/>
    <x v="77"/>
    <b v="0"/>
    <s v="theater/spaces"/>
    <x v="2318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x v="0"/>
    <x v="3108"/>
    <n v="1406128250"/>
    <x v="0"/>
    <x v="78"/>
    <b v="0"/>
    <s v="theater/spaces"/>
    <x v="109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x v="9"/>
    <x v="3109"/>
    <n v="1462531427"/>
    <x v="0"/>
    <x v="29"/>
    <b v="0"/>
    <s v="theater/spaces"/>
    <x v="419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x v="0"/>
    <x v="3110"/>
    <n v="1426681325"/>
    <x v="0"/>
    <x v="73"/>
    <b v="0"/>
    <s v="theater/spaces"/>
    <x v="2319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x v="1"/>
    <x v="3111"/>
    <n v="1463648360"/>
    <x v="0"/>
    <x v="29"/>
    <b v="0"/>
    <s v="theater/spaces"/>
    <x v="370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x v="9"/>
    <x v="3112"/>
    <n v="1465832123"/>
    <x v="0"/>
    <x v="84"/>
    <b v="0"/>
    <s v="theater/spaces"/>
    <x v="691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x v="0"/>
    <x v="3113"/>
    <n v="1424826332"/>
    <x v="0"/>
    <x v="29"/>
    <b v="0"/>
    <s v="theater/spaces"/>
    <x v="833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x v="3"/>
    <x v="3114"/>
    <n v="1457303796"/>
    <x v="0"/>
    <x v="73"/>
    <b v="0"/>
    <s v="theater/spaces"/>
    <x v="2320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x v="5"/>
    <x v="3115"/>
    <n v="1406564335"/>
    <x v="0"/>
    <x v="29"/>
    <b v="0"/>
    <s v="theater/spaces"/>
    <x v="886"/>
    <x v="1"/>
    <s v="spaces"/>
    <x v="3121"/>
    <x v="3115"/>
  </r>
  <r>
    <n v="3122"/>
    <s v="be back soon (Canceled)"/>
    <s v="cancelled until further notice"/>
    <x v="212"/>
    <n v="116"/>
    <x v="1"/>
    <x v="0"/>
    <x v="0"/>
    <x v="3116"/>
    <n v="1478298132"/>
    <x v="0"/>
    <x v="84"/>
    <b v="0"/>
    <s v="theater/spaces"/>
    <x v="2321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x v="0"/>
    <x v="3117"/>
    <n v="1465516198"/>
    <x v="0"/>
    <x v="493"/>
    <b v="0"/>
    <s v="theater/spaces"/>
    <x v="232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x v="0"/>
    <x v="3118"/>
    <n v="1417718601"/>
    <x v="0"/>
    <x v="80"/>
    <b v="0"/>
    <s v="theater/spaces"/>
    <x v="2323"/>
    <x v="1"/>
    <s v="spaces"/>
    <x v="3124"/>
    <x v="3118"/>
  </r>
  <r>
    <n v="3125"/>
    <s v="N/A (Canceled)"/>
    <s v="N/A"/>
    <x v="86"/>
    <n v="0"/>
    <x v="1"/>
    <x v="0"/>
    <x v="0"/>
    <x v="3119"/>
    <n v="1449550672"/>
    <x v="0"/>
    <x v="78"/>
    <b v="0"/>
    <s v="theater/spaces"/>
    <x v="109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x v="0"/>
    <x v="3120"/>
    <n v="1456532762"/>
    <x v="0"/>
    <x v="57"/>
    <b v="0"/>
    <s v="theater/spaces"/>
    <x v="2324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x v="0"/>
    <x v="3121"/>
    <n v="1422650029"/>
    <x v="0"/>
    <x v="78"/>
    <b v="0"/>
    <s v="theater/spaces"/>
    <x v="109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x v="0"/>
    <x v="3122"/>
    <n v="1487101741"/>
    <x v="0"/>
    <x v="27"/>
    <b v="0"/>
    <s v="theater/plays"/>
    <x v="23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x v="0"/>
    <x v="3123"/>
    <n v="1489090419"/>
    <x v="0"/>
    <x v="29"/>
    <b v="0"/>
    <s v="theater/plays"/>
    <x v="417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x v="0"/>
    <x v="3124"/>
    <n v="1489504916"/>
    <x v="0"/>
    <x v="80"/>
    <b v="0"/>
    <s v="theater/plays"/>
    <x v="2326"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x v="0"/>
    <x v="3125"/>
    <n v="1489067645"/>
    <x v="0"/>
    <x v="8"/>
    <b v="0"/>
    <s v="theater/plays"/>
    <x v="2327"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x v="0"/>
    <x v="3126"/>
    <n v="1487579060"/>
    <x v="0"/>
    <x v="29"/>
    <b v="0"/>
    <s v="theater/plays"/>
    <x v="108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x v="1"/>
    <x v="3127"/>
    <n v="1487770434"/>
    <x v="0"/>
    <x v="38"/>
    <b v="0"/>
    <s v="theater/plays"/>
    <x v="1277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x v="1"/>
    <x v="3128"/>
    <n v="1488820619"/>
    <x v="0"/>
    <x v="8"/>
    <b v="0"/>
    <s v="theater/plays"/>
    <x v="2328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x v="0"/>
    <x v="3129"/>
    <n v="1489376321"/>
    <x v="0"/>
    <x v="63"/>
    <b v="0"/>
    <s v="theater/plays"/>
    <x v="2329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x v="1"/>
    <x v="3130"/>
    <n v="1487847954"/>
    <x v="0"/>
    <x v="19"/>
    <b v="0"/>
    <s v="theater/plays"/>
    <x v="2330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x v="0"/>
    <x v="3131"/>
    <n v="1489439669"/>
    <x v="0"/>
    <x v="29"/>
    <b v="0"/>
    <s v="theater/plays"/>
    <x v="422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x v="1"/>
    <x v="3132"/>
    <n v="1489591807"/>
    <x v="0"/>
    <x v="78"/>
    <b v="0"/>
    <s v="theater/plays"/>
    <x v="109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x v="10"/>
    <x v="3133"/>
    <n v="1487485760"/>
    <x v="0"/>
    <x v="79"/>
    <b v="0"/>
    <s v="theater/plays"/>
    <x v="2331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x v="3"/>
    <x v="3134"/>
    <n v="1488993303"/>
    <x v="0"/>
    <x v="80"/>
    <b v="0"/>
    <s v="theater/plays"/>
    <x v="2332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x v="3"/>
    <x v="3135"/>
    <n v="1488823488"/>
    <x v="0"/>
    <x v="22"/>
    <b v="0"/>
    <s v="theater/plays"/>
    <x v="2333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x v="1"/>
    <x v="3136"/>
    <n v="1487333939"/>
    <x v="0"/>
    <x v="83"/>
    <b v="0"/>
    <s v="theater/plays"/>
    <x v="2334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x v="1"/>
    <x v="3137"/>
    <n v="1489480556"/>
    <x v="0"/>
    <x v="78"/>
    <b v="0"/>
    <s v="theater/plays"/>
    <x v="109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x v="0"/>
    <x v="3138"/>
    <n v="1488459307"/>
    <x v="0"/>
    <x v="209"/>
    <b v="0"/>
    <s v="theater/plays"/>
    <x v="2335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x v="0"/>
    <x v="3139"/>
    <n v="1485478734"/>
    <x v="0"/>
    <x v="78"/>
    <b v="0"/>
    <s v="theater/plays"/>
    <x v="109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x v="10"/>
    <x v="3140"/>
    <n v="1488471766"/>
    <x v="0"/>
    <x v="8"/>
    <b v="0"/>
    <s v="theater/plays"/>
    <x v="1131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x v="0"/>
    <x v="3141"/>
    <n v="1411859755"/>
    <x v="1"/>
    <x v="496"/>
    <b v="1"/>
    <s v="theater/plays"/>
    <x v="2336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x v="0"/>
    <x v="3142"/>
    <n v="1410278284"/>
    <x v="1"/>
    <x v="7"/>
    <b v="1"/>
    <s v="theater/plays"/>
    <x v="233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x v="0"/>
    <x v="3143"/>
    <n v="1352766300"/>
    <x v="1"/>
    <x v="20"/>
    <b v="1"/>
    <s v="theater/plays"/>
    <x v="87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x v="0"/>
    <x v="3144"/>
    <n v="1288160403"/>
    <x v="1"/>
    <x v="201"/>
    <b v="1"/>
    <s v="theater/plays"/>
    <x v="50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x v="0"/>
    <x v="3145"/>
    <n v="1407787774"/>
    <x v="1"/>
    <x v="69"/>
    <b v="1"/>
    <s v="theater/plays"/>
    <x v="84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x v="1"/>
    <x v="3146"/>
    <n v="1380833367"/>
    <x v="1"/>
    <x v="85"/>
    <b v="1"/>
    <s v="theater/plays"/>
    <x v="2338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x v="0"/>
    <x v="3147"/>
    <n v="1301542937"/>
    <x v="1"/>
    <x v="198"/>
    <b v="1"/>
    <s v="theater/plays"/>
    <x v="2339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x v="0"/>
    <x v="3148"/>
    <n v="1330722058"/>
    <x v="1"/>
    <x v="252"/>
    <b v="1"/>
    <s v="theater/plays"/>
    <x v="2340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x v="1"/>
    <x v="3149"/>
    <n v="1353412725"/>
    <x v="1"/>
    <x v="177"/>
    <b v="1"/>
    <s v="theater/plays"/>
    <x v="234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x v="0"/>
    <x v="3150"/>
    <n v="1335567144"/>
    <x v="1"/>
    <x v="30"/>
    <b v="1"/>
    <s v="theater/plays"/>
    <x v="2342"/>
    <x v="1"/>
    <s v="plays"/>
    <x v="3156"/>
    <x v="3150"/>
  </r>
  <r>
    <n v="3157"/>
    <s v="Summer FourPlay"/>
    <s v="Four Directors.  Four One Acts.  Four Genres.  For You."/>
    <x v="23"/>
    <n v="4040"/>
    <x v="0"/>
    <x v="0"/>
    <x v="0"/>
    <x v="3151"/>
    <n v="1404932105"/>
    <x v="1"/>
    <x v="14"/>
    <b v="1"/>
    <s v="theater/plays"/>
    <x v="50"/>
    <x v="1"/>
    <s v="plays"/>
    <x v="3157"/>
    <x v="3151"/>
  </r>
  <r>
    <n v="3158"/>
    <s v="Nursery Crimes"/>
    <s v="A 40s crime-noir play using nursery rhyme characters."/>
    <x v="10"/>
    <n v="5700"/>
    <x v="0"/>
    <x v="0"/>
    <x v="0"/>
    <x v="3152"/>
    <n v="1371931752"/>
    <x v="1"/>
    <x v="50"/>
    <b v="1"/>
    <s v="theater/plays"/>
    <x v="430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x v="0"/>
    <x v="3153"/>
    <n v="1323221761"/>
    <x v="1"/>
    <x v="47"/>
    <b v="1"/>
    <s v="theater/plays"/>
    <x v="234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x v="0"/>
    <x v="3154"/>
    <n v="1405923687"/>
    <x v="1"/>
    <x v="7"/>
    <b v="1"/>
    <s v="theater/plays"/>
    <x v="140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x v="1"/>
    <x v="3155"/>
    <n v="1410785522"/>
    <x v="1"/>
    <x v="142"/>
    <b v="1"/>
    <s v="theater/plays"/>
    <x v="234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x v="0"/>
    <x v="3156"/>
    <n v="1402331262"/>
    <x v="1"/>
    <x v="287"/>
    <b v="1"/>
    <s v="theater/plays"/>
    <x v="234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x v="0"/>
    <x v="3157"/>
    <n v="1400263525"/>
    <x v="1"/>
    <x v="250"/>
    <b v="1"/>
    <s v="theater/plays"/>
    <x v="23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x v="0"/>
    <x v="3158"/>
    <n v="1399490415"/>
    <x v="1"/>
    <x v="26"/>
    <b v="1"/>
    <s v="theater/plays"/>
    <x v="2347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x v="0"/>
    <x v="73"/>
    <n v="1302493760"/>
    <x v="1"/>
    <x v="64"/>
    <b v="1"/>
    <s v="theater/plays"/>
    <x v="234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x v="0"/>
    <x v="3159"/>
    <n v="1414514153"/>
    <x v="1"/>
    <x v="497"/>
    <b v="1"/>
    <s v="theater/plays"/>
    <x v="2349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x v="0"/>
    <x v="3160"/>
    <n v="1405743181"/>
    <x v="1"/>
    <x v="165"/>
    <b v="1"/>
    <s v="theater/plays"/>
    <x v="2350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x v="0"/>
    <x v="3161"/>
    <n v="1399948353"/>
    <x v="1"/>
    <x v="42"/>
    <b v="1"/>
    <s v="theater/plays"/>
    <x v="2351"/>
    <x v="1"/>
    <s v="plays"/>
    <x v="3168"/>
    <x v="3161"/>
  </r>
  <r>
    <n v="3169"/>
    <s v="The Window"/>
    <s v="We're bringing The Window to the Cherry Lane Theater in January 2014."/>
    <x v="6"/>
    <n v="8241"/>
    <x v="0"/>
    <x v="0"/>
    <x v="0"/>
    <x v="3162"/>
    <n v="1384364561"/>
    <x v="1"/>
    <x v="141"/>
    <b v="1"/>
    <s v="theater/plays"/>
    <x v="2352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x v="0"/>
    <x v="3163"/>
    <n v="1401414944"/>
    <x v="1"/>
    <x v="26"/>
    <b v="1"/>
    <s v="theater/plays"/>
    <x v="2353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x v="1"/>
    <x v="3164"/>
    <n v="1459953358"/>
    <x v="1"/>
    <x v="27"/>
    <b v="1"/>
    <s v="theater/plays"/>
    <x v="235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x v="0"/>
    <x v="3165"/>
    <n v="1326648668"/>
    <x v="1"/>
    <x v="60"/>
    <b v="1"/>
    <s v="theater/plays"/>
    <x v="93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x v="0"/>
    <x v="3166"/>
    <n v="1409173492"/>
    <x v="1"/>
    <x v="142"/>
    <b v="1"/>
    <s v="theater/plays"/>
    <x v="288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x v="0"/>
    <x v="3167"/>
    <n v="1407789908"/>
    <x v="1"/>
    <x v="23"/>
    <b v="1"/>
    <s v="theater/plays"/>
    <x v="235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x v="0"/>
    <x v="3168"/>
    <n v="1292793427"/>
    <x v="1"/>
    <x v="65"/>
    <b v="1"/>
    <s v="theater/plays"/>
    <x v="2356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x v="0"/>
    <x v="3169"/>
    <n v="1374531631"/>
    <x v="1"/>
    <x v="165"/>
    <b v="1"/>
    <s v="theater/plays"/>
    <x v="235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x v="0"/>
    <x v="3170"/>
    <n v="1400774409"/>
    <x v="1"/>
    <x v="13"/>
    <b v="1"/>
    <s v="theater/plays"/>
    <x v="23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x v="1"/>
    <x v="3171"/>
    <n v="1402929075"/>
    <x v="1"/>
    <x v="76"/>
    <b v="1"/>
    <s v="theater/plays"/>
    <x v="235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x v="0"/>
    <x v="3172"/>
    <n v="1365699071"/>
    <x v="1"/>
    <x v="95"/>
    <b v="1"/>
    <s v="theater/plays"/>
    <x v="2360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x v="1"/>
    <x v="3173"/>
    <n v="1400666049"/>
    <x v="1"/>
    <x v="43"/>
    <b v="1"/>
    <s v="theater/plays"/>
    <x v="236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x v="1"/>
    <x v="3174"/>
    <n v="1400570787"/>
    <x v="1"/>
    <x v="41"/>
    <b v="1"/>
    <s v="theater/plays"/>
    <x v="220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x v="0"/>
    <x v="3175"/>
    <n v="1323211621"/>
    <x v="1"/>
    <x v="299"/>
    <b v="1"/>
    <s v="theater/plays"/>
    <x v="219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x v="0"/>
    <x v="3176"/>
    <n v="1375729469"/>
    <x v="1"/>
    <x v="32"/>
    <b v="1"/>
    <s v="theater/plays"/>
    <x v="2206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x v="0"/>
    <x v="3177"/>
    <n v="1401666631"/>
    <x v="1"/>
    <x v="67"/>
    <b v="1"/>
    <s v="theater/plays"/>
    <x v="236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x v="1"/>
    <x v="3178"/>
    <n v="1404948441"/>
    <x v="1"/>
    <x v="54"/>
    <b v="1"/>
    <s v="theater/plays"/>
    <x v="31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x v="1"/>
    <x v="3179"/>
    <n v="1408313438"/>
    <x v="1"/>
    <x v="16"/>
    <b v="1"/>
    <s v="theater/plays"/>
    <x v="236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x v="0"/>
    <x v="3180"/>
    <n v="1405439973"/>
    <x v="1"/>
    <x v="138"/>
    <b v="1"/>
    <s v="theater/plays"/>
    <x v="2364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x v="1"/>
    <x v="3181"/>
    <n v="1432115902"/>
    <x v="0"/>
    <x v="82"/>
    <b v="0"/>
    <s v="theater/musical"/>
    <x v="236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x v="9"/>
    <x v="3182"/>
    <n v="1429863532"/>
    <x v="0"/>
    <x v="10"/>
    <b v="0"/>
    <s v="theater/musical"/>
    <x v="2366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x v="5"/>
    <x v="3183"/>
    <n v="1478662675"/>
    <x v="0"/>
    <x v="78"/>
    <b v="0"/>
    <s v="theater/musical"/>
    <x v="109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x v="0"/>
    <x v="3184"/>
    <n v="1466186869"/>
    <x v="0"/>
    <x v="80"/>
    <b v="0"/>
    <s v="theater/musical"/>
    <x v="2367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x v="1"/>
    <x v="3185"/>
    <n v="1421274859"/>
    <x v="0"/>
    <x v="22"/>
    <b v="0"/>
    <s v="theater/musical"/>
    <x v="391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x v="1"/>
    <x v="3186"/>
    <n v="1420586056"/>
    <x v="0"/>
    <x v="54"/>
    <b v="0"/>
    <s v="theater/musical"/>
    <x v="2368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x v="0"/>
    <x v="3187"/>
    <n v="1435368598"/>
    <x v="0"/>
    <x v="78"/>
    <b v="0"/>
    <s v="theater/musical"/>
    <x v="109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x v="0"/>
    <x v="3188"/>
    <n v="1421158542"/>
    <x v="0"/>
    <x v="70"/>
    <b v="0"/>
    <s v="theater/musical"/>
    <x v="23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x v="0"/>
    <x v="3189"/>
    <n v="1433254875"/>
    <x v="0"/>
    <x v="79"/>
    <b v="0"/>
    <s v="theater/musical"/>
    <x v="1855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x v="8"/>
    <x v="3190"/>
    <n v="1420458618"/>
    <x v="0"/>
    <x v="80"/>
    <b v="0"/>
    <s v="theater/musical"/>
    <x v="2370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x v="7"/>
    <x v="3191"/>
    <n v="1420798277"/>
    <x v="0"/>
    <x v="83"/>
    <b v="0"/>
    <s v="theater/musical"/>
    <x v="456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x v="0"/>
    <x v="3192"/>
    <n v="1407435418"/>
    <x v="0"/>
    <x v="28"/>
    <b v="0"/>
    <s v="theater/musical"/>
    <x v="237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x v="0"/>
    <x v="3193"/>
    <n v="1459410101"/>
    <x v="0"/>
    <x v="29"/>
    <b v="0"/>
    <s v="theater/musical"/>
    <x v="133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x v="1"/>
    <x v="3194"/>
    <n v="1407695077"/>
    <x v="0"/>
    <x v="84"/>
    <b v="0"/>
    <s v="theater/musical"/>
    <x v="2372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x v="0"/>
    <x v="3195"/>
    <n v="1445027346"/>
    <x v="0"/>
    <x v="20"/>
    <b v="0"/>
    <s v="theater/musical"/>
    <x v="2373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x v="0"/>
    <x v="3196"/>
    <n v="1440632622"/>
    <x v="0"/>
    <x v="79"/>
    <b v="0"/>
    <s v="theater/musical"/>
    <x v="180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x v="0"/>
    <x v="3197"/>
    <n v="1434558479"/>
    <x v="0"/>
    <x v="78"/>
    <b v="0"/>
    <s v="theater/musical"/>
    <x v="109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x v="1"/>
    <x v="3198"/>
    <n v="1427878772"/>
    <x v="0"/>
    <x v="8"/>
    <b v="0"/>
    <s v="theater/musical"/>
    <x v="2374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x v="0"/>
    <x v="3199"/>
    <n v="1440052651"/>
    <x v="0"/>
    <x v="78"/>
    <b v="0"/>
    <s v="theater/musical"/>
    <x v="109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x v="0"/>
    <x v="3200"/>
    <n v="1424587207"/>
    <x v="0"/>
    <x v="17"/>
    <b v="0"/>
    <s v="theater/musical"/>
    <x v="2375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x v="0"/>
    <x v="3201"/>
    <n v="1404743477"/>
    <x v="1"/>
    <x v="141"/>
    <b v="1"/>
    <s v="theater/plays"/>
    <x v="99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x v="0"/>
    <x v="3202"/>
    <n v="1400512658"/>
    <x v="1"/>
    <x v="334"/>
    <b v="1"/>
    <s v="theater/plays"/>
    <x v="237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x v="0"/>
    <x v="3203"/>
    <n v="1334442519"/>
    <x v="1"/>
    <x v="65"/>
    <b v="1"/>
    <s v="theater/plays"/>
    <x v="2377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x v="0"/>
    <x v="3204"/>
    <n v="1405346680"/>
    <x v="1"/>
    <x v="498"/>
    <b v="1"/>
    <s v="theater/plays"/>
    <x v="2378"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x v="0"/>
    <x v="3205"/>
    <n v="1404932751"/>
    <x v="1"/>
    <x v="225"/>
    <b v="1"/>
    <s v="theater/plays"/>
    <x v="2379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x v="1"/>
    <x v="3206"/>
    <n v="1434478759"/>
    <x v="1"/>
    <x v="5"/>
    <b v="1"/>
    <s v="theater/plays"/>
    <x v="238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x v="1"/>
    <x v="3207"/>
    <n v="1448823673"/>
    <x v="1"/>
    <x v="248"/>
    <b v="1"/>
    <s v="theater/plays"/>
    <x v="238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x v="0"/>
    <x v="3208"/>
    <n v="1438617471"/>
    <x v="1"/>
    <x v="179"/>
    <b v="1"/>
    <s v="theater/plays"/>
    <x v="2382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x v="1"/>
    <x v="3209"/>
    <n v="1433934371"/>
    <x v="1"/>
    <x v="2"/>
    <b v="1"/>
    <s v="theater/plays"/>
    <x v="2383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x v="0"/>
    <x v="3210"/>
    <n v="1475672784"/>
    <x v="1"/>
    <x v="201"/>
    <b v="1"/>
    <s v="theater/plays"/>
    <x v="2251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x v="1"/>
    <x v="3211"/>
    <n v="1417132986"/>
    <x v="1"/>
    <x v="192"/>
    <b v="1"/>
    <s v="theater/plays"/>
    <x v="426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x v="0"/>
    <x v="3212"/>
    <n v="1424043347"/>
    <x v="1"/>
    <x v="46"/>
    <b v="1"/>
    <s v="theater/plays"/>
    <x v="2384"/>
    <x v="1"/>
    <s v="plays"/>
    <x v="3219"/>
    <x v="3212"/>
  </r>
  <r>
    <n v="3220"/>
    <s v="Burners"/>
    <s v="A sci-fi thriller for the stage opening March 10 in Los Angeles."/>
    <x v="36"/>
    <n v="15126"/>
    <x v="0"/>
    <x v="0"/>
    <x v="0"/>
    <x v="3213"/>
    <n v="1486411204"/>
    <x v="1"/>
    <x v="211"/>
    <b v="1"/>
    <s v="theater/plays"/>
    <x v="2385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x v="1"/>
    <x v="3214"/>
    <n v="1433090603"/>
    <x v="1"/>
    <x v="116"/>
    <b v="1"/>
    <s v="theater/plays"/>
    <x v="2386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x v="0"/>
    <x v="3215"/>
    <n v="1443016697"/>
    <x v="1"/>
    <x v="87"/>
    <b v="1"/>
    <s v="theater/plays"/>
    <x v="2387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x v="0"/>
    <x v="3216"/>
    <n v="1437508976"/>
    <x v="1"/>
    <x v="142"/>
    <b v="1"/>
    <s v="theater/plays"/>
    <x v="23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x v="0"/>
    <x v="3217"/>
    <n v="1479932713"/>
    <x v="1"/>
    <x v="499"/>
    <b v="1"/>
    <s v="theater/plays"/>
    <x v="238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x v="0"/>
    <x v="3218"/>
    <n v="1463145938"/>
    <x v="1"/>
    <x v="70"/>
    <b v="1"/>
    <s v="theater/plays"/>
    <x v="109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x v="1"/>
    <x v="3219"/>
    <n v="1443621612"/>
    <x v="1"/>
    <x v="64"/>
    <b v="1"/>
    <s v="theater/plays"/>
    <x v="44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x v="1"/>
    <x v="3220"/>
    <n v="1482095436"/>
    <x v="0"/>
    <x v="209"/>
    <b v="1"/>
    <s v="theater/plays"/>
    <x v="1054"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x v="0"/>
    <x v="3221"/>
    <n v="1447606884"/>
    <x v="1"/>
    <x v="77"/>
    <b v="1"/>
    <s v="theater/plays"/>
    <x v="2390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x v="0"/>
    <x v="3222"/>
    <n v="1413874798"/>
    <x v="1"/>
    <x v="91"/>
    <b v="1"/>
    <s v="theater/plays"/>
    <x v="2391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x v="0"/>
    <x v="341"/>
    <n v="1410840126"/>
    <x v="1"/>
    <x v="77"/>
    <b v="1"/>
    <s v="theater/plays"/>
    <x v="239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x v="0"/>
    <x v="3223"/>
    <n v="1458254347"/>
    <x v="0"/>
    <x v="33"/>
    <b v="1"/>
    <s v="theater/plays"/>
    <x v="2393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x v="0"/>
    <x v="3224"/>
    <n v="1459711917"/>
    <x v="1"/>
    <x v="55"/>
    <b v="1"/>
    <s v="theater/plays"/>
    <x v="2394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x v="0"/>
    <x v="3225"/>
    <n v="1485890355"/>
    <x v="0"/>
    <x v="42"/>
    <b v="1"/>
    <s v="theater/plays"/>
    <x v="239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x v="1"/>
    <x v="3226"/>
    <n v="1483124208"/>
    <x v="0"/>
    <x v="248"/>
    <b v="1"/>
    <s v="theater/plays"/>
    <x v="2396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x v="0"/>
    <x v="3227"/>
    <n v="1464769251"/>
    <x v="1"/>
    <x v="331"/>
    <b v="1"/>
    <s v="theater/plays"/>
    <x v="2397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x v="0"/>
    <x v="3228"/>
    <n v="1480370433"/>
    <x v="0"/>
    <x v="238"/>
    <b v="1"/>
    <s v="theater/plays"/>
    <x v="1794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x v="0"/>
    <x v="3229"/>
    <n v="1441452184"/>
    <x v="1"/>
    <x v="314"/>
    <b v="1"/>
    <s v="theater/plays"/>
    <x v="239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x v="1"/>
    <x v="3230"/>
    <n v="1433160898"/>
    <x v="1"/>
    <x v="1"/>
    <b v="1"/>
    <s v="theater/plays"/>
    <x v="2399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x v="1"/>
    <x v="3231"/>
    <n v="1443665293"/>
    <x v="1"/>
    <x v="201"/>
    <b v="1"/>
    <s v="theater/plays"/>
    <x v="240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x v="1"/>
    <x v="3232"/>
    <n v="1484843948"/>
    <x v="0"/>
    <x v="69"/>
    <b v="1"/>
    <s v="theater/plays"/>
    <x v="51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x v="0"/>
    <x v="3233"/>
    <n v="1410421670"/>
    <x v="1"/>
    <x v="157"/>
    <b v="1"/>
    <s v="theater/plays"/>
    <x v="240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x v="0"/>
    <x v="3234"/>
    <n v="1408558092"/>
    <x v="1"/>
    <x v="275"/>
    <b v="1"/>
    <s v="theater/plays"/>
    <x v="2402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x v="0"/>
    <x v="3235"/>
    <n v="1442283562"/>
    <x v="1"/>
    <x v="26"/>
    <b v="1"/>
    <s v="theater/plays"/>
    <x v="2403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x v="1"/>
    <x v="3236"/>
    <n v="1478018382"/>
    <x v="0"/>
    <x v="50"/>
    <b v="1"/>
    <s v="theater/plays"/>
    <x v="240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x v="0"/>
    <x v="3237"/>
    <n v="1431354258"/>
    <x v="0"/>
    <x v="500"/>
    <b v="1"/>
    <s v="theater/plays"/>
    <x v="2405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x v="0"/>
    <x v="3238"/>
    <n v="1439551200"/>
    <x v="1"/>
    <x v="189"/>
    <b v="1"/>
    <s v="theater/plays"/>
    <x v="240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x v="1"/>
    <x v="3239"/>
    <n v="1434104712"/>
    <x v="1"/>
    <x v="7"/>
    <b v="1"/>
    <s v="theater/plays"/>
    <x v="24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x v="0"/>
    <x v="3240"/>
    <n v="1425590357"/>
    <x v="1"/>
    <x v="452"/>
    <b v="1"/>
    <s v="theater/plays"/>
    <x v="240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x v="0"/>
    <x v="3241"/>
    <n v="1432230914"/>
    <x v="1"/>
    <x v="106"/>
    <b v="1"/>
    <s v="theater/plays"/>
    <x v="2409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x v="0"/>
    <x v="3242"/>
    <n v="1412617724"/>
    <x v="1"/>
    <x v="496"/>
    <b v="1"/>
    <s v="theater/plays"/>
    <x v="2410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x v="0"/>
    <x v="3243"/>
    <n v="1432315966"/>
    <x v="1"/>
    <x v="9"/>
    <b v="1"/>
    <s v="theater/plays"/>
    <x v="1613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x v="1"/>
    <x v="3244"/>
    <n v="1470655240"/>
    <x v="1"/>
    <x v="133"/>
    <b v="1"/>
    <s v="theater/plays"/>
    <x v="2411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x v="0"/>
    <x v="3245"/>
    <n v="1471701028"/>
    <x v="1"/>
    <x v="248"/>
    <b v="1"/>
    <s v="theater/plays"/>
    <x v="2412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x v="1"/>
    <x v="3246"/>
    <n v="1424743409"/>
    <x v="1"/>
    <x v="153"/>
    <b v="1"/>
    <s v="theater/plays"/>
    <x v="2413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x v="1"/>
    <x v="3247"/>
    <n v="1410114375"/>
    <x v="1"/>
    <x v="59"/>
    <b v="1"/>
    <s v="theater/plays"/>
    <x v="1290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x v="0"/>
    <x v="3248"/>
    <n v="1432129577"/>
    <x v="1"/>
    <x v="282"/>
    <b v="1"/>
    <s v="theater/plays"/>
    <x v="24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x v="1"/>
    <x v="3249"/>
    <n v="1485177952"/>
    <x v="0"/>
    <x v="14"/>
    <b v="1"/>
    <s v="theater/plays"/>
    <x v="2415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x v="0"/>
    <x v="3250"/>
    <n v="1418159861"/>
    <x v="1"/>
    <x v="11"/>
    <b v="1"/>
    <s v="theater/plays"/>
    <x v="2416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x v="0"/>
    <x v="3251"/>
    <n v="1472753745"/>
    <x v="1"/>
    <x v="174"/>
    <b v="1"/>
    <s v="theater/plays"/>
    <x v="2417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x v="0"/>
    <x v="3252"/>
    <n v="1445875718"/>
    <x v="1"/>
    <x v="196"/>
    <b v="1"/>
    <s v="theater/plays"/>
    <x v="2418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x v="0"/>
    <x v="3253"/>
    <n v="1434475476"/>
    <x v="1"/>
    <x v="72"/>
    <b v="1"/>
    <s v="theater/plays"/>
    <x v="241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x v="0"/>
    <x v="3254"/>
    <n v="1416555262"/>
    <x v="1"/>
    <x v="179"/>
    <b v="1"/>
    <s v="theater/plays"/>
    <x v="2420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x v="0"/>
    <x v="3255"/>
    <n v="1444220588"/>
    <x v="1"/>
    <x v="32"/>
    <b v="1"/>
    <s v="theater/plays"/>
    <x v="2421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x v="0"/>
    <x v="3256"/>
    <n v="1421089938"/>
    <x v="1"/>
    <x v="72"/>
    <b v="1"/>
    <s v="theater/plays"/>
    <x v="28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x v="3"/>
    <x v="3257"/>
    <n v="1446570315"/>
    <x v="1"/>
    <x v="287"/>
    <b v="1"/>
    <s v="theater/plays"/>
    <x v="200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x v="0"/>
    <x v="3258"/>
    <n v="1431435122"/>
    <x v="1"/>
    <x v="430"/>
    <b v="1"/>
    <s v="theater/plays"/>
    <x v="242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x v="0"/>
    <x v="3259"/>
    <n v="1434564660"/>
    <x v="1"/>
    <x v="449"/>
    <b v="1"/>
    <s v="theater/plays"/>
    <x v="42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x v="0"/>
    <x v="3260"/>
    <n v="1470692528"/>
    <x v="1"/>
    <x v="288"/>
    <b v="1"/>
    <s v="theater/plays"/>
    <x v="602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x v="1"/>
    <x v="3261"/>
    <n v="1431509397"/>
    <x v="1"/>
    <x v="16"/>
    <b v="1"/>
    <s v="theater/plays"/>
    <x v="124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x v="1"/>
    <x v="3262"/>
    <n v="1434113265"/>
    <x v="1"/>
    <x v="209"/>
    <b v="1"/>
    <s v="theater/plays"/>
    <x v="658"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x v="1"/>
    <x v="3263"/>
    <n v="1412332175"/>
    <x v="1"/>
    <x v="13"/>
    <b v="1"/>
    <s v="theater/plays"/>
    <x v="2129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x v="0"/>
    <x v="3264"/>
    <n v="1444219209"/>
    <x v="1"/>
    <x v="108"/>
    <b v="1"/>
    <s v="theater/plays"/>
    <x v="2423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x v="0"/>
    <x v="3265"/>
    <n v="1472498042"/>
    <x v="1"/>
    <x v="64"/>
    <b v="1"/>
    <s v="theater/plays"/>
    <x v="202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x v="0"/>
    <x v="3266"/>
    <n v="1454259272"/>
    <x v="1"/>
    <x v="172"/>
    <b v="1"/>
    <s v="theater/plays"/>
    <x v="2424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x v="0"/>
    <x v="3267"/>
    <n v="1421183271"/>
    <x v="1"/>
    <x v="8"/>
    <b v="1"/>
    <s v="theater/plays"/>
    <x v="2425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x v="5"/>
    <x v="3268"/>
    <n v="1456526879"/>
    <x v="1"/>
    <x v="61"/>
    <b v="1"/>
    <s v="theater/plays"/>
    <x v="2426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x v="1"/>
    <x v="3269"/>
    <n v="1413735806"/>
    <x v="1"/>
    <x v="61"/>
    <b v="1"/>
    <s v="theater/plays"/>
    <x v="1878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x v="1"/>
    <x v="3270"/>
    <n v="1430425303"/>
    <x v="1"/>
    <x v="69"/>
    <b v="1"/>
    <s v="theater/plays"/>
    <x v="193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x v="0"/>
    <x v="3271"/>
    <n v="1456885659"/>
    <x v="0"/>
    <x v="287"/>
    <b v="1"/>
    <s v="theater/plays"/>
    <x v="2427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x v="0"/>
    <x v="3272"/>
    <n v="1430158198"/>
    <x v="0"/>
    <x v="209"/>
    <b v="1"/>
    <s v="theater/plays"/>
    <x v="288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x v="0"/>
    <x v="3273"/>
    <n v="1438561705"/>
    <x v="0"/>
    <x v="5"/>
    <b v="1"/>
    <s v="theater/plays"/>
    <x v="242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x v="0"/>
    <x v="3274"/>
    <n v="1458103188"/>
    <x v="0"/>
    <x v="186"/>
    <b v="1"/>
    <s v="theater/plays"/>
    <x v="2429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x v="1"/>
    <x v="3275"/>
    <n v="1452448298"/>
    <x v="0"/>
    <x v="5"/>
    <b v="1"/>
    <s v="theater/plays"/>
    <x v="2430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x v="0"/>
    <x v="3276"/>
    <n v="1452546853"/>
    <x v="0"/>
    <x v="41"/>
    <b v="1"/>
    <s v="theater/plays"/>
    <x v="264"/>
    <x v="1"/>
    <s v="plays"/>
    <x v="3284"/>
    <x v="3276"/>
  </r>
  <r>
    <n v="3285"/>
    <s v="By Morning"/>
    <s v="A new play by Matthew Gasda"/>
    <x v="402"/>
    <n v="5604"/>
    <x v="0"/>
    <x v="0"/>
    <x v="0"/>
    <x v="3277"/>
    <n v="1485556626"/>
    <x v="0"/>
    <x v="75"/>
    <b v="1"/>
    <s v="theater/plays"/>
    <x v="2431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x v="0"/>
    <x v="3278"/>
    <n v="1468699782"/>
    <x v="0"/>
    <x v="259"/>
    <b v="1"/>
    <s v="theater/plays"/>
    <x v="2432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x v="5"/>
    <x v="3279"/>
    <n v="1446573628"/>
    <x v="0"/>
    <x v="69"/>
    <b v="1"/>
    <s v="theater/plays"/>
    <x v="3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x v="1"/>
    <x v="3280"/>
    <n v="1463337315"/>
    <x v="0"/>
    <x v="447"/>
    <b v="1"/>
    <s v="theater/plays"/>
    <x v="2433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x v="1"/>
    <x v="3281"/>
    <n v="1485161402"/>
    <x v="0"/>
    <x v="20"/>
    <b v="1"/>
    <s v="theater/plays"/>
    <x v="243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x v="1"/>
    <x v="3282"/>
    <n v="1486642891"/>
    <x v="0"/>
    <x v="250"/>
    <b v="1"/>
    <s v="theater/plays"/>
    <x v="124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x v="0"/>
    <x v="3283"/>
    <n v="1439743900"/>
    <x v="0"/>
    <x v="25"/>
    <b v="1"/>
    <s v="theater/plays"/>
    <x v="430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x v="1"/>
    <x v="3284"/>
    <n v="1444069748"/>
    <x v="0"/>
    <x v="41"/>
    <b v="1"/>
    <s v="theater/plays"/>
    <x v="2435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x v="4"/>
    <x v="3285"/>
    <n v="1486030352"/>
    <x v="0"/>
    <x v="110"/>
    <b v="1"/>
    <s v="theater/plays"/>
    <x v="2436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x v="1"/>
    <x v="3286"/>
    <n v="1431867554"/>
    <x v="0"/>
    <x v="54"/>
    <b v="1"/>
    <s v="theater/plays"/>
    <x v="123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x v="1"/>
    <x v="3287"/>
    <n v="1472294229"/>
    <x v="0"/>
    <x v="74"/>
    <b v="1"/>
    <s v="theater/plays"/>
    <x v="24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x v="1"/>
    <x v="3288"/>
    <n v="1446401372"/>
    <x v="0"/>
    <x v="5"/>
    <b v="1"/>
    <s v="theater/plays"/>
    <x v="2438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x v="1"/>
    <x v="3289"/>
    <n v="1436380256"/>
    <x v="0"/>
    <x v="34"/>
    <b v="1"/>
    <s v="theater/plays"/>
    <x v="243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x v="0"/>
    <x v="3290"/>
    <n v="1440370768"/>
    <x v="0"/>
    <x v="250"/>
    <b v="1"/>
    <s v="theater/plays"/>
    <x v="2440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x v="0"/>
    <x v="3291"/>
    <n v="1442268063"/>
    <x v="0"/>
    <x v="287"/>
    <b v="1"/>
    <s v="theater/plays"/>
    <x v="2441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x v="0"/>
    <x v="3292"/>
    <n v="1428515462"/>
    <x v="0"/>
    <x v="106"/>
    <b v="1"/>
    <s v="theater/plays"/>
    <x v="24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x v="0"/>
    <x v="3293"/>
    <n v="1466185176"/>
    <x v="0"/>
    <x v="16"/>
    <b v="1"/>
    <s v="theater/plays"/>
    <x v="1424"/>
    <x v="1"/>
    <s v="plays"/>
    <x v="3301"/>
    <x v="3293"/>
  </r>
  <r>
    <n v="3302"/>
    <s v="El muro de BorÃ­s KiÃ©n"/>
    <s v="FilosofÃ­a de los anÃ³nimos"/>
    <x v="33"/>
    <n v="8685"/>
    <x v="0"/>
    <x v="3"/>
    <x v="3"/>
    <x v="3294"/>
    <n v="1478507176"/>
    <x v="0"/>
    <x v="133"/>
    <b v="1"/>
    <s v="theater/plays"/>
    <x v="244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x v="0"/>
    <x v="3295"/>
    <n v="1424533084"/>
    <x v="0"/>
    <x v="2"/>
    <b v="1"/>
    <s v="theater/plays"/>
    <x v="2444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x v="0"/>
    <x v="3296"/>
    <n v="1479826752"/>
    <x v="0"/>
    <x v="489"/>
    <b v="1"/>
    <s v="theater/plays"/>
    <x v="244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x v="0"/>
    <x v="3297"/>
    <n v="1435782748"/>
    <x v="0"/>
    <x v="9"/>
    <b v="1"/>
    <s v="theater/plays"/>
    <x v="2446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x v="0"/>
    <x v="3298"/>
    <n v="1462252542"/>
    <x v="0"/>
    <x v="241"/>
    <b v="1"/>
    <s v="theater/plays"/>
    <x v="244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x v="0"/>
    <x v="3299"/>
    <n v="1460683339"/>
    <x v="0"/>
    <x v="9"/>
    <b v="1"/>
    <s v="theater/plays"/>
    <x v="2448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x v="0"/>
    <x v="3300"/>
    <n v="1458766965"/>
    <x v="0"/>
    <x v="7"/>
    <b v="1"/>
    <s v="theater/plays"/>
    <x v="2449"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x v="1"/>
    <x v="3301"/>
    <n v="1473953778"/>
    <x v="0"/>
    <x v="162"/>
    <b v="1"/>
    <s v="theater/plays"/>
    <x v="2450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x v="0"/>
    <x v="3302"/>
    <n v="1441577825"/>
    <x v="0"/>
    <x v="162"/>
    <b v="1"/>
    <s v="theater/plays"/>
    <x v="141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x v="0"/>
    <x v="3303"/>
    <n v="1442473210"/>
    <x v="0"/>
    <x v="43"/>
    <b v="1"/>
    <s v="theater/plays"/>
    <x v="2451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x v="0"/>
    <x v="3304"/>
    <n v="1477077946"/>
    <x v="0"/>
    <x v="14"/>
    <b v="1"/>
    <s v="theater/plays"/>
    <x v="2452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x v="0"/>
    <x v="3305"/>
    <n v="1452664317"/>
    <x v="0"/>
    <x v="60"/>
    <b v="1"/>
    <s v="theater/plays"/>
    <x v="245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x v="1"/>
    <x v="3306"/>
    <n v="1428733511"/>
    <x v="0"/>
    <x v="6"/>
    <b v="1"/>
    <s v="theater/plays"/>
    <x v="2454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x v="1"/>
    <x v="3307"/>
    <n v="1459927041"/>
    <x v="0"/>
    <x v="30"/>
    <b v="1"/>
    <s v="theater/plays"/>
    <x v="1007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x v="0"/>
    <x v="3308"/>
    <n v="1404680075"/>
    <x v="0"/>
    <x v="207"/>
    <b v="1"/>
    <s v="theater/plays"/>
    <x v="2455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x v="0"/>
    <x v="3309"/>
    <n v="1462755424"/>
    <x v="0"/>
    <x v="59"/>
    <b v="1"/>
    <s v="theater/plays"/>
    <x v="2456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x v="5"/>
    <x v="3310"/>
    <n v="1456902893"/>
    <x v="0"/>
    <x v="58"/>
    <b v="1"/>
    <s v="theater/plays"/>
    <x v="2457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x v="1"/>
    <x v="3311"/>
    <n v="1418824986"/>
    <x v="0"/>
    <x v="38"/>
    <b v="1"/>
    <s v="theater/plays"/>
    <x v="1277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x v="0"/>
    <x v="3312"/>
    <n v="1463965557"/>
    <x v="0"/>
    <x v="44"/>
    <b v="1"/>
    <s v="theater/plays"/>
    <x v="50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x v="0"/>
    <x v="3313"/>
    <n v="1412216665"/>
    <x v="0"/>
    <x v="41"/>
    <b v="1"/>
    <s v="theater/plays"/>
    <x v="202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x v="0"/>
    <x v="3314"/>
    <n v="1464653696"/>
    <x v="0"/>
    <x v="23"/>
    <b v="1"/>
    <s v="theater/plays"/>
    <x v="2458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x v="1"/>
    <x v="3315"/>
    <n v="1472201208"/>
    <x v="0"/>
    <x v="72"/>
    <b v="1"/>
    <s v="theater/plays"/>
    <x v="2459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x v="3"/>
    <x v="3316"/>
    <n v="1463925590"/>
    <x v="0"/>
    <x v="73"/>
    <b v="1"/>
    <s v="theater/plays"/>
    <x v="658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x v="1"/>
    <x v="3317"/>
    <n v="1425235877"/>
    <x v="0"/>
    <x v="41"/>
    <b v="1"/>
    <s v="theater/plays"/>
    <x v="246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x v="0"/>
    <x v="3318"/>
    <n v="1423242505"/>
    <x v="0"/>
    <x v="7"/>
    <b v="1"/>
    <s v="theater/plays"/>
    <x v="300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x v="1"/>
    <x v="3319"/>
    <n v="1460105966"/>
    <x v="0"/>
    <x v="51"/>
    <b v="1"/>
    <s v="theater/plays"/>
    <x v="98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x v="0"/>
    <x v="3320"/>
    <n v="1404308883"/>
    <x v="0"/>
    <x v="82"/>
    <b v="1"/>
    <s v="theater/plays"/>
    <x v="2461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x v="1"/>
    <x v="3321"/>
    <n v="1405583108"/>
    <x v="0"/>
    <x v="55"/>
    <b v="1"/>
    <s v="theater/plays"/>
    <x v="246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x v="1"/>
    <x v="3322"/>
    <n v="1425331068"/>
    <x v="0"/>
    <x v="50"/>
    <b v="1"/>
    <s v="theater/plays"/>
    <x v="246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x v="0"/>
    <x v="3323"/>
    <n v="1441125886"/>
    <x v="0"/>
    <x v="71"/>
    <b v="1"/>
    <s v="theater/plays"/>
    <x v="2464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x v="0"/>
    <x v="3324"/>
    <n v="1403210330"/>
    <x v="0"/>
    <x v="183"/>
    <b v="1"/>
    <s v="theater/plays"/>
    <x v="31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x v="0"/>
    <x v="3325"/>
    <n v="1432484080"/>
    <x v="0"/>
    <x v="112"/>
    <b v="1"/>
    <s v="theater/plays"/>
    <x v="246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x v="0"/>
    <x v="3326"/>
    <n v="1435667422"/>
    <x v="0"/>
    <x v="67"/>
    <b v="1"/>
    <s v="theater/plays"/>
    <x v="2466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x v="1"/>
    <x v="3327"/>
    <n v="1404749446"/>
    <x v="0"/>
    <x v="287"/>
    <b v="1"/>
    <s v="theater/plays"/>
    <x v="2467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x v="1"/>
    <x v="3328"/>
    <n v="1457429646"/>
    <x v="0"/>
    <x v="82"/>
    <b v="1"/>
    <s v="theater/plays"/>
    <x v="31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x v="1"/>
    <x v="3329"/>
    <n v="1411109167"/>
    <x v="0"/>
    <x v="69"/>
    <b v="1"/>
    <s v="theater/plays"/>
    <x v="1097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x v="0"/>
    <x v="3330"/>
    <n v="1486129680"/>
    <x v="0"/>
    <x v="300"/>
    <b v="1"/>
    <s v="theater/plays"/>
    <x v="246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x v="0"/>
    <x v="3331"/>
    <n v="1467129518"/>
    <x v="0"/>
    <x v="5"/>
    <b v="1"/>
    <s v="theater/plays"/>
    <x v="2469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x v="0"/>
    <x v="3332"/>
    <n v="1478906554"/>
    <x v="0"/>
    <x v="44"/>
    <b v="1"/>
    <s v="theater/plays"/>
    <x v="2470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x v="1"/>
    <x v="3333"/>
    <n v="1463771421"/>
    <x v="0"/>
    <x v="33"/>
    <b v="1"/>
    <s v="theater/plays"/>
    <x v="31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x v="0"/>
    <x v="3334"/>
    <n v="1425020810"/>
    <x v="0"/>
    <x v="76"/>
    <b v="1"/>
    <s v="theater/plays"/>
    <x v="65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x v="1"/>
    <x v="3335"/>
    <n v="1458770384"/>
    <x v="0"/>
    <x v="23"/>
    <b v="1"/>
    <s v="theater/plays"/>
    <x v="2214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x v="0"/>
    <x v="3336"/>
    <n v="1406782093"/>
    <x v="0"/>
    <x v="244"/>
    <b v="1"/>
    <s v="theater/plays"/>
    <x v="2471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x v="0"/>
    <x v="3337"/>
    <n v="1424226768"/>
    <x v="0"/>
    <x v="62"/>
    <b v="1"/>
    <s v="theater/plays"/>
    <x v="2129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x v="0"/>
    <x v="3338"/>
    <n v="1424306110"/>
    <x v="0"/>
    <x v="59"/>
    <b v="1"/>
    <s v="theater/plays"/>
    <x v="100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x v="1"/>
    <x v="3339"/>
    <n v="1461503654"/>
    <x v="0"/>
    <x v="19"/>
    <b v="1"/>
    <s v="theater/plays"/>
    <x v="2472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x v="0"/>
    <x v="3340"/>
    <n v="1459949080"/>
    <x v="0"/>
    <x v="1"/>
    <b v="1"/>
    <s v="theater/plays"/>
    <x v="247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x v="0"/>
    <x v="3341"/>
    <n v="1463971172"/>
    <x v="0"/>
    <x v="25"/>
    <b v="1"/>
    <s v="theater/plays"/>
    <x v="247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x v="3"/>
    <x v="3342"/>
    <n v="1445791811"/>
    <x v="0"/>
    <x v="13"/>
    <b v="1"/>
    <s v="theater/plays"/>
    <x v="247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x v="1"/>
    <x v="3343"/>
    <n v="1402910965"/>
    <x v="0"/>
    <x v="241"/>
    <b v="1"/>
    <s v="theater/plays"/>
    <x v="940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x v="1"/>
    <x v="3344"/>
    <n v="1462492178"/>
    <x v="0"/>
    <x v="16"/>
    <b v="1"/>
    <s v="theater/plays"/>
    <x v="2476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x v="1"/>
    <x v="3345"/>
    <n v="1461061350"/>
    <x v="0"/>
    <x v="34"/>
    <b v="1"/>
    <s v="theater/plays"/>
    <x v="247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x v="0"/>
    <x v="3346"/>
    <n v="1443029206"/>
    <x v="0"/>
    <x v="165"/>
    <b v="1"/>
    <s v="theater/plays"/>
    <x v="2478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x v="1"/>
    <x v="3347"/>
    <n v="1461941527"/>
    <x v="0"/>
    <x v="41"/>
    <b v="1"/>
    <s v="theater/plays"/>
    <x v="2479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x v="1"/>
    <x v="3348"/>
    <n v="1466019272"/>
    <x v="0"/>
    <x v="74"/>
    <b v="1"/>
    <s v="theater/plays"/>
    <x v="578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x v="1"/>
    <x v="3349"/>
    <n v="1404295310"/>
    <x v="0"/>
    <x v="64"/>
    <b v="1"/>
    <s v="theater/plays"/>
    <x v="50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x v="0"/>
    <x v="3350"/>
    <n v="1413790079"/>
    <x v="0"/>
    <x v="372"/>
    <b v="1"/>
    <s v="theater/plays"/>
    <x v="2480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x v="0"/>
    <x v="3351"/>
    <n v="1484097734"/>
    <x v="0"/>
    <x v="23"/>
    <b v="1"/>
    <s v="theater/plays"/>
    <x v="90"/>
    <x v="1"/>
    <s v="plays"/>
    <x v="3359"/>
    <x v="3351"/>
  </r>
  <r>
    <n v="3360"/>
    <s v="Pretty Butch"/>
    <s v="World Premiere, an M1 Singapore Fringe Festival 2017 commission."/>
    <x v="7"/>
    <n v="9124"/>
    <x v="0"/>
    <x v="20"/>
    <x v="12"/>
    <x v="3352"/>
    <n v="1479866343"/>
    <x v="0"/>
    <x v="250"/>
    <b v="1"/>
    <s v="theater/plays"/>
    <x v="2481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x v="0"/>
    <x v="3353"/>
    <n v="1408062990"/>
    <x v="0"/>
    <x v="32"/>
    <b v="1"/>
    <s v="theater/plays"/>
    <x v="2482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x v="0"/>
    <x v="3354"/>
    <n v="1424484717"/>
    <x v="0"/>
    <x v="9"/>
    <b v="1"/>
    <s v="theater/plays"/>
    <x v="678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x v="0"/>
    <x v="3355"/>
    <n v="1406831445"/>
    <x v="0"/>
    <x v="55"/>
    <b v="1"/>
    <s v="theater/plays"/>
    <x v="2483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x v="1"/>
    <x v="3266"/>
    <n v="1456183649"/>
    <x v="0"/>
    <x v="250"/>
    <b v="1"/>
    <s v="theater/plays"/>
    <x v="248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x v="0"/>
    <x v="3356"/>
    <n v="1447381592"/>
    <x v="0"/>
    <x v="83"/>
    <b v="1"/>
    <s v="theater/plays"/>
    <x v="8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x v="0"/>
    <x v="3357"/>
    <n v="1428889037"/>
    <x v="0"/>
    <x v="59"/>
    <b v="1"/>
    <s v="theater/plays"/>
    <x v="2485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x v="1"/>
    <x v="3358"/>
    <n v="1436307894"/>
    <x v="0"/>
    <x v="209"/>
    <b v="1"/>
    <s v="theater/plays"/>
    <x v="2486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x v="0"/>
    <x v="3359"/>
    <n v="1416977259"/>
    <x v="0"/>
    <x v="23"/>
    <b v="1"/>
    <s v="theater/plays"/>
    <x v="81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x v="3"/>
    <x v="3360"/>
    <n v="1479257980"/>
    <x v="0"/>
    <x v="241"/>
    <b v="1"/>
    <s v="theater/plays"/>
    <x v="3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x v="0"/>
    <x v="3361"/>
    <n v="1479283285"/>
    <x v="0"/>
    <x v="55"/>
    <b v="1"/>
    <s v="theater/plays"/>
    <x v="2487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x v="0"/>
    <x v="3362"/>
    <n v="1446670765"/>
    <x v="0"/>
    <x v="82"/>
    <b v="1"/>
    <s v="theater/plays"/>
    <x v="2488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x v="0"/>
    <x v="2835"/>
    <n v="1407157756"/>
    <x v="0"/>
    <x v="74"/>
    <b v="1"/>
    <s v="theater/plays"/>
    <x v="991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x v="1"/>
    <x v="3363"/>
    <n v="1435177840"/>
    <x v="0"/>
    <x v="209"/>
    <b v="1"/>
    <s v="theater/plays"/>
    <x v="598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x v="5"/>
    <x v="3364"/>
    <n v="1443461616"/>
    <x v="0"/>
    <x v="47"/>
    <b v="1"/>
    <s v="theater/plays"/>
    <x v="2489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x v="1"/>
    <x v="3365"/>
    <n v="1399387173"/>
    <x v="0"/>
    <x v="57"/>
    <b v="1"/>
    <s v="theater/plays"/>
    <x v="3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x v="0"/>
    <x v="3366"/>
    <n v="1424796594"/>
    <x v="0"/>
    <x v="10"/>
    <b v="1"/>
    <s v="theater/plays"/>
    <x v="77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x v="1"/>
    <x v="3367"/>
    <n v="1424280899"/>
    <x v="0"/>
    <x v="99"/>
    <b v="1"/>
    <s v="theater/plays"/>
    <x v="348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x v="1"/>
    <x v="3368"/>
    <n v="1407400306"/>
    <x v="0"/>
    <x v="64"/>
    <b v="1"/>
    <s v="theater/plays"/>
    <x v="2490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x v="1"/>
    <x v="3369"/>
    <n v="1439122800"/>
    <x v="0"/>
    <x v="44"/>
    <b v="1"/>
    <s v="theater/plays"/>
    <x v="2491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x v="0"/>
    <x v="3370"/>
    <n v="1414277578"/>
    <x v="0"/>
    <x v="33"/>
    <b v="1"/>
    <s v="theater/plays"/>
    <x v="249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x v="0"/>
    <x v="3371"/>
    <n v="1423455983"/>
    <x v="0"/>
    <x v="53"/>
    <b v="1"/>
    <s v="theater/plays"/>
    <x v="189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x v="1"/>
    <x v="3372"/>
    <n v="1467973256"/>
    <x v="0"/>
    <x v="67"/>
    <b v="1"/>
    <s v="theater/plays"/>
    <x v="2493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x v="0"/>
    <x v="3373"/>
    <n v="1464979620"/>
    <x v="0"/>
    <x v="209"/>
    <b v="1"/>
    <s v="theater/plays"/>
    <x v="1942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x v="0"/>
    <x v="3374"/>
    <n v="1444874768"/>
    <x v="0"/>
    <x v="31"/>
    <b v="1"/>
    <s v="theater/plays"/>
    <x v="24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x v="0"/>
    <x v="3375"/>
    <n v="1415652552"/>
    <x v="0"/>
    <x v="41"/>
    <b v="1"/>
    <s v="theater/plays"/>
    <x v="3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x v="0"/>
    <x v="3376"/>
    <n v="1415028506"/>
    <x v="0"/>
    <x v="14"/>
    <b v="1"/>
    <s v="theater/plays"/>
    <x v="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x v="0"/>
    <x v="3377"/>
    <n v="1415125088"/>
    <x v="0"/>
    <x v="2"/>
    <b v="1"/>
    <s v="theater/plays"/>
    <x v="2495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x v="1"/>
    <x v="3378"/>
    <n v="1432033441"/>
    <x v="0"/>
    <x v="43"/>
    <b v="1"/>
    <s v="theater/plays"/>
    <x v="965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x v="0"/>
    <x v="3379"/>
    <n v="1462368682"/>
    <x v="0"/>
    <x v="95"/>
    <b v="1"/>
    <s v="theater/plays"/>
    <x v="1444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x v="0"/>
    <x v="3380"/>
    <n v="1403721345"/>
    <x v="0"/>
    <x v="19"/>
    <b v="1"/>
    <s v="theater/plays"/>
    <x v="212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x v="0"/>
    <x v="3381"/>
    <n v="1404997548"/>
    <x v="0"/>
    <x v="59"/>
    <b v="1"/>
    <s v="theater/plays"/>
    <x v="249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x v="1"/>
    <x v="3382"/>
    <n v="1458245855"/>
    <x v="0"/>
    <x v="8"/>
    <b v="1"/>
    <s v="theater/plays"/>
    <x v="31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x v="0"/>
    <x v="3383"/>
    <n v="1413065230"/>
    <x v="0"/>
    <x v="34"/>
    <b v="1"/>
    <s v="theater/plays"/>
    <x v="1725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x v="1"/>
    <x v="3384"/>
    <n v="1403878645"/>
    <x v="0"/>
    <x v="74"/>
    <b v="1"/>
    <s v="theater/plays"/>
    <x v="2497"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x v="1"/>
    <x v="3385"/>
    <n v="1431795944"/>
    <x v="0"/>
    <x v="44"/>
    <b v="1"/>
    <s v="theater/plays"/>
    <x v="2498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x v="0"/>
    <x v="2806"/>
    <n v="1399286589"/>
    <x v="0"/>
    <x v="33"/>
    <b v="1"/>
    <s v="theater/plays"/>
    <x v="2499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x v="1"/>
    <x v="3386"/>
    <n v="1452338929"/>
    <x v="0"/>
    <x v="54"/>
    <b v="1"/>
    <s v="theater/plays"/>
    <x v="1990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x v="0"/>
    <x v="3387"/>
    <n v="1414605776"/>
    <x v="0"/>
    <x v="71"/>
    <b v="1"/>
    <s v="theater/plays"/>
    <x v="2500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x v="1"/>
    <x v="3388"/>
    <n v="1421964325"/>
    <x v="0"/>
    <x v="67"/>
    <b v="1"/>
    <s v="theater/plays"/>
    <x v="603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x v="0"/>
    <x v="3389"/>
    <n v="1405378414"/>
    <x v="0"/>
    <x v="268"/>
    <b v="1"/>
    <s v="theater/plays"/>
    <x v="2501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x v="1"/>
    <x v="3390"/>
    <n v="1436376146"/>
    <x v="0"/>
    <x v="36"/>
    <b v="1"/>
    <s v="theater/plays"/>
    <x v="2502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x v="0"/>
    <x v="3391"/>
    <n v="1444747843"/>
    <x v="0"/>
    <x v="111"/>
    <b v="1"/>
    <s v="theater/plays"/>
    <x v="2503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x v="1"/>
    <x v="3392"/>
    <n v="1432638324"/>
    <x v="0"/>
    <x v="57"/>
    <b v="1"/>
    <s v="theater/plays"/>
    <x v="3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x v="0"/>
    <x v="3393"/>
    <n v="1432814702"/>
    <x v="0"/>
    <x v="83"/>
    <b v="1"/>
    <s v="theater/plays"/>
    <x v="1009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x v="1"/>
    <x v="3394"/>
    <n v="1455063886"/>
    <x v="0"/>
    <x v="57"/>
    <b v="1"/>
    <s v="theater/plays"/>
    <x v="2504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x v="0"/>
    <x v="3395"/>
    <n v="1401623376"/>
    <x v="0"/>
    <x v="110"/>
    <b v="1"/>
    <s v="theater/plays"/>
    <x v="2505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x v="1"/>
    <x v="3396"/>
    <n v="1402049289"/>
    <x v="0"/>
    <x v="85"/>
    <b v="1"/>
    <s v="theater/plays"/>
    <x v="1088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x v="0"/>
    <x v="3397"/>
    <n v="1403135304"/>
    <x v="0"/>
    <x v="59"/>
    <b v="1"/>
    <s v="theater/plays"/>
    <x v="2506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x v="1"/>
    <x v="3398"/>
    <n v="1466710358"/>
    <x v="0"/>
    <x v="64"/>
    <b v="1"/>
    <s v="theater/plays"/>
    <x v="250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x v="0"/>
    <x v="3399"/>
    <n v="1462841990"/>
    <x v="0"/>
    <x v="244"/>
    <b v="1"/>
    <s v="theater/plays"/>
    <x v="250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x v="0"/>
    <x v="3400"/>
    <n v="1442536372"/>
    <x v="0"/>
    <x v="76"/>
    <b v="1"/>
    <s v="theater/plays"/>
    <x v="250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x v="1"/>
    <x v="3401"/>
    <n v="1409266862"/>
    <x v="0"/>
    <x v="55"/>
    <b v="1"/>
    <s v="theater/plays"/>
    <x v="31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x v="0"/>
    <x v="3402"/>
    <n v="1424280938"/>
    <x v="0"/>
    <x v="25"/>
    <b v="1"/>
    <s v="theater/plays"/>
    <x v="2129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x v="0"/>
    <x v="3403"/>
    <n v="1478030325"/>
    <x v="0"/>
    <x v="34"/>
    <b v="1"/>
    <s v="theater/plays"/>
    <x v="991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x v="0"/>
    <x v="3404"/>
    <n v="1459999656"/>
    <x v="0"/>
    <x v="82"/>
    <b v="1"/>
    <s v="theater/plays"/>
    <x v="3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x v="1"/>
    <x v="3405"/>
    <n v="1427363645"/>
    <x v="0"/>
    <x v="209"/>
    <b v="1"/>
    <s v="theater/plays"/>
    <x v="1774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x v="0"/>
    <x v="3406"/>
    <n v="1410558948"/>
    <x v="0"/>
    <x v="43"/>
    <b v="1"/>
    <s v="theater/plays"/>
    <x v="2510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x v="0"/>
    <x v="3407"/>
    <n v="1398283307"/>
    <x v="0"/>
    <x v="66"/>
    <b v="1"/>
    <s v="theater/plays"/>
    <x v="251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x v="3"/>
    <x v="3408"/>
    <n v="1458416585"/>
    <x v="0"/>
    <x v="67"/>
    <b v="1"/>
    <s v="theater/plays"/>
    <x v="2512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x v="1"/>
    <x v="3409"/>
    <n v="1454638202"/>
    <x v="0"/>
    <x v="69"/>
    <b v="1"/>
    <s v="theater/plays"/>
    <x v="2513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x v="0"/>
    <x v="3410"/>
    <n v="1422903563"/>
    <x v="0"/>
    <x v="15"/>
    <b v="1"/>
    <s v="theater/plays"/>
    <x v="2514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x v="1"/>
    <x v="2232"/>
    <n v="1447594176"/>
    <x v="0"/>
    <x v="67"/>
    <b v="1"/>
    <s v="theater/plays"/>
    <x v="1071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x v="0"/>
    <x v="3411"/>
    <n v="1427320341"/>
    <x v="0"/>
    <x v="73"/>
    <b v="1"/>
    <s v="theater/plays"/>
    <x v="251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x v="0"/>
    <x v="3412"/>
    <n v="1421252084"/>
    <x v="0"/>
    <x v="88"/>
    <b v="1"/>
    <s v="theater/plays"/>
    <x v="206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x v="0"/>
    <x v="3413"/>
    <n v="1409669336"/>
    <x v="0"/>
    <x v="201"/>
    <b v="1"/>
    <s v="theater/plays"/>
    <x v="251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x v="0"/>
    <x v="3414"/>
    <n v="1409620903"/>
    <x v="0"/>
    <x v="45"/>
    <b v="1"/>
    <s v="theater/plays"/>
    <x v="2517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x v="1"/>
    <x v="3415"/>
    <n v="1401722952"/>
    <x v="0"/>
    <x v="60"/>
    <b v="1"/>
    <s v="theater/plays"/>
    <x v="3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x v="1"/>
    <x v="3416"/>
    <n v="1422983847"/>
    <x v="0"/>
    <x v="13"/>
    <b v="1"/>
    <s v="theater/plays"/>
    <x v="1015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x v="1"/>
    <x v="3417"/>
    <n v="1476837061"/>
    <x v="0"/>
    <x v="8"/>
    <b v="1"/>
    <s v="theater/plays"/>
    <x v="2129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x v="1"/>
    <x v="3418"/>
    <n v="1404168101"/>
    <x v="0"/>
    <x v="250"/>
    <b v="1"/>
    <s v="theater/plays"/>
    <x v="2518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x v="0"/>
    <x v="3419"/>
    <n v="1405791153"/>
    <x v="0"/>
    <x v="64"/>
    <b v="1"/>
    <s v="theater/plays"/>
    <x v="3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x v="0"/>
    <x v="3420"/>
    <n v="1452520614"/>
    <x v="0"/>
    <x v="288"/>
    <b v="1"/>
    <s v="theater/plays"/>
    <x v="2519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x v="0"/>
    <x v="3421"/>
    <n v="1400290255"/>
    <x v="0"/>
    <x v="26"/>
    <b v="1"/>
    <s v="theater/plays"/>
    <x v="2520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x v="0"/>
    <x v="3422"/>
    <n v="1402391269"/>
    <x v="0"/>
    <x v="129"/>
    <b v="1"/>
    <s v="theater/plays"/>
    <x v="1442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x v="0"/>
    <x v="3423"/>
    <n v="1469112493"/>
    <x v="0"/>
    <x v="10"/>
    <b v="1"/>
    <s v="theater/plays"/>
    <x v="1990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x v="0"/>
    <x v="3424"/>
    <n v="1406811593"/>
    <x v="0"/>
    <x v="77"/>
    <b v="1"/>
    <s v="theater/plays"/>
    <x v="252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x v="0"/>
    <x v="3425"/>
    <n v="1437411820"/>
    <x v="0"/>
    <x v="17"/>
    <b v="1"/>
    <s v="theater/plays"/>
    <x v="50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x v="1"/>
    <x v="3426"/>
    <n v="1428358567"/>
    <x v="0"/>
    <x v="25"/>
    <b v="1"/>
    <s v="theater/plays"/>
    <x v="1243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x v="0"/>
    <x v="3427"/>
    <n v="1452030730"/>
    <x v="0"/>
    <x v="59"/>
    <b v="1"/>
    <s v="theater/plays"/>
    <x v="2522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x v="0"/>
    <x v="3428"/>
    <n v="1403146628"/>
    <x v="0"/>
    <x v="141"/>
    <b v="1"/>
    <s v="theater/plays"/>
    <x v="2523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x v="0"/>
    <x v="3429"/>
    <n v="1445077121"/>
    <x v="0"/>
    <x v="68"/>
    <b v="1"/>
    <s v="theater/plays"/>
    <x v="94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x v="0"/>
    <x v="3430"/>
    <n v="1430424672"/>
    <x v="0"/>
    <x v="22"/>
    <b v="1"/>
    <s v="theater/plays"/>
    <x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x v="0"/>
    <x v="3431"/>
    <n v="1407674146"/>
    <x v="0"/>
    <x v="43"/>
    <b v="1"/>
    <s v="theater/plays"/>
    <x v="2524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x v="2"/>
    <x v="3432"/>
    <n v="1464677986"/>
    <x v="0"/>
    <x v="9"/>
    <b v="1"/>
    <s v="theater/plays"/>
    <x v="252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x v="1"/>
    <x v="3433"/>
    <n v="1443185036"/>
    <x v="0"/>
    <x v="162"/>
    <b v="1"/>
    <s v="theater/plays"/>
    <x v="3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x v="1"/>
    <x v="3434"/>
    <n v="1421092725"/>
    <x v="0"/>
    <x v="20"/>
    <b v="1"/>
    <s v="theater/plays"/>
    <x v="2123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x v="0"/>
    <x v="3435"/>
    <n v="1454448012"/>
    <x v="0"/>
    <x v="25"/>
    <b v="1"/>
    <s v="theater/plays"/>
    <x v="2526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x v="0"/>
    <x v="3436"/>
    <n v="1416192689"/>
    <x v="0"/>
    <x v="43"/>
    <b v="1"/>
    <s v="theater/plays"/>
    <x v="2527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x v="0"/>
    <x v="3437"/>
    <n v="1465607738"/>
    <x v="0"/>
    <x v="9"/>
    <b v="1"/>
    <s v="theater/plays"/>
    <x v="252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x v="1"/>
    <x v="3438"/>
    <n v="1422809671"/>
    <x v="0"/>
    <x v="70"/>
    <b v="1"/>
    <s v="theater/plays"/>
    <x v="1710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x v="0"/>
    <x v="3439"/>
    <n v="1427304127"/>
    <x v="0"/>
    <x v="38"/>
    <b v="1"/>
    <s v="theater/plays"/>
    <x v="2529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x v="0"/>
    <x v="3440"/>
    <n v="1404141626"/>
    <x v="0"/>
    <x v="77"/>
    <b v="1"/>
    <s v="theater/plays"/>
    <x v="2530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x v="1"/>
    <x v="3441"/>
    <n v="1465946956"/>
    <x v="0"/>
    <x v="25"/>
    <b v="1"/>
    <s v="theater/plays"/>
    <x v="2531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x v="1"/>
    <x v="3442"/>
    <n v="1404233159"/>
    <x v="0"/>
    <x v="64"/>
    <b v="1"/>
    <s v="theater/plays"/>
    <x v="2248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x v="0"/>
    <x v="3443"/>
    <n v="1473789627"/>
    <x v="0"/>
    <x v="50"/>
    <b v="1"/>
    <s v="theater/plays"/>
    <x v="2532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x v="0"/>
    <x v="3444"/>
    <n v="1404190567"/>
    <x v="0"/>
    <x v="38"/>
    <b v="1"/>
    <s v="theater/plays"/>
    <x v="2533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x v="0"/>
    <x v="3445"/>
    <n v="1421081857"/>
    <x v="0"/>
    <x v="165"/>
    <b v="1"/>
    <s v="theater/plays"/>
    <x v="253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x v="0"/>
    <x v="3446"/>
    <n v="1420606303"/>
    <x v="0"/>
    <x v="74"/>
    <b v="1"/>
    <s v="theater/plays"/>
    <x v="253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x v="1"/>
    <x v="3447"/>
    <n v="1461151860"/>
    <x v="0"/>
    <x v="17"/>
    <b v="1"/>
    <s v="theater/plays"/>
    <x v="2536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x v="1"/>
    <x v="3448"/>
    <n v="1406896752"/>
    <x v="0"/>
    <x v="10"/>
    <b v="1"/>
    <s v="theater/plays"/>
    <x v="2537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x v="0"/>
    <x v="3449"/>
    <n v="1475248279"/>
    <x v="0"/>
    <x v="8"/>
    <b v="1"/>
    <s v="theater/plays"/>
    <x v="253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x v="0"/>
    <x v="3450"/>
    <n v="1435181628"/>
    <x v="0"/>
    <x v="57"/>
    <b v="1"/>
    <s v="theater/plays"/>
    <x v="253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x v="5"/>
    <x v="3451"/>
    <n v="1472594585"/>
    <x v="0"/>
    <x v="229"/>
    <b v="1"/>
    <s v="theater/plays"/>
    <x v="2540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x v="0"/>
    <x v="3452"/>
    <n v="1469329637"/>
    <x v="0"/>
    <x v="251"/>
    <b v="1"/>
    <s v="theater/plays"/>
    <x v="254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x v="1"/>
    <x v="3453"/>
    <n v="1436972472"/>
    <x v="0"/>
    <x v="17"/>
    <b v="1"/>
    <s v="theater/plays"/>
    <x v="288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x v="0"/>
    <x v="3454"/>
    <n v="1455928050"/>
    <x v="0"/>
    <x v="42"/>
    <b v="1"/>
    <s v="theater/plays"/>
    <x v="2542"/>
    <x v="1"/>
    <s v="plays"/>
    <x v="3466"/>
    <x v="3454"/>
  </r>
  <r>
    <n v="3467"/>
    <s v="Venus in Fur, Los Angeles."/>
    <s v="Venus in Fur, By David Ives."/>
    <x v="9"/>
    <n v="3030"/>
    <x v="0"/>
    <x v="0"/>
    <x v="0"/>
    <x v="3455"/>
    <n v="1424275632"/>
    <x v="0"/>
    <x v="5"/>
    <b v="1"/>
    <s v="theater/plays"/>
    <x v="50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x v="0"/>
    <x v="3456"/>
    <n v="1471976529"/>
    <x v="0"/>
    <x v="57"/>
    <b v="1"/>
    <s v="theater/plays"/>
    <x v="2543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x v="0"/>
    <x v="3457"/>
    <n v="1459265045"/>
    <x v="0"/>
    <x v="287"/>
    <b v="1"/>
    <s v="theater/plays"/>
    <x v="2544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x v="0"/>
    <x v="3458"/>
    <n v="1465345902"/>
    <x v="0"/>
    <x v="82"/>
    <b v="1"/>
    <s v="theater/plays"/>
    <x v="2111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x v="1"/>
    <x v="3459"/>
    <n v="1405971690"/>
    <x v="0"/>
    <x v="209"/>
    <b v="1"/>
    <s v="theater/plays"/>
    <x v="2545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x v="0"/>
    <x v="3460"/>
    <n v="1413432331"/>
    <x v="0"/>
    <x v="23"/>
    <b v="1"/>
    <s v="theater/plays"/>
    <x v="2546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x v="0"/>
    <x v="3461"/>
    <n v="1425067296"/>
    <x v="0"/>
    <x v="51"/>
    <b v="1"/>
    <s v="theater/plays"/>
    <x v="31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x v="1"/>
    <x v="3462"/>
    <n v="1466424131"/>
    <x v="0"/>
    <x v="70"/>
    <b v="1"/>
    <s v="theater/plays"/>
    <x v="50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x v="1"/>
    <x v="3463"/>
    <n v="1412629704"/>
    <x v="0"/>
    <x v="57"/>
    <b v="1"/>
    <s v="theater/plays"/>
    <x v="1614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x v="0"/>
    <x v="3464"/>
    <n v="1412836990"/>
    <x v="0"/>
    <x v="79"/>
    <b v="1"/>
    <s v="theater/plays"/>
    <x v="87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x v="0"/>
    <x v="3465"/>
    <n v="1430761243"/>
    <x v="0"/>
    <x v="70"/>
    <b v="1"/>
    <s v="theater/plays"/>
    <x v="128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x v="0"/>
    <x v="3466"/>
    <n v="1424296822"/>
    <x v="0"/>
    <x v="7"/>
    <b v="1"/>
    <s v="theater/plays"/>
    <x v="2547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x v="1"/>
    <x v="3467"/>
    <n v="1400790680"/>
    <x v="0"/>
    <x v="66"/>
    <b v="1"/>
    <s v="theater/plays"/>
    <x v="2548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x v="0"/>
    <x v="3468"/>
    <n v="1434440227"/>
    <x v="0"/>
    <x v="62"/>
    <b v="1"/>
    <s v="theater/plays"/>
    <x v="2549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x v="2"/>
    <x v="3469"/>
    <n v="1418709388"/>
    <x v="0"/>
    <x v="195"/>
    <b v="1"/>
    <s v="theater/plays"/>
    <x v="239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x v="1"/>
    <x v="3470"/>
    <n v="1402079466"/>
    <x v="0"/>
    <x v="144"/>
    <b v="1"/>
    <s v="theater/plays"/>
    <x v="2550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x v="0"/>
    <x v="3471"/>
    <n v="1401811381"/>
    <x v="0"/>
    <x v="182"/>
    <b v="1"/>
    <s v="theater/plays"/>
    <x v="2551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x v="0"/>
    <x v="3472"/>
    <n v="1463422499"/>
    <x v="0"/>
    <x v="34"/>
    <b v="1"/>
    <s v="theater/plays"/>
    <x v="255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x v="0"/>
    <x v="3473"/>
    <n v="1451839080"/>
    <x v="0"/>
    <x v="209"/>
    <b v="1"/>
    <s v="theater/plays"/>
    <x v="255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x v="0"/>
    <x v="3474"/>
    <n v="1430600401"/>
    <x v="0"/>
    <x v="66"/>
    <b v="1"/>
    <s v="theater/plays"/>
    <x v="26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x v="1"/>
    <x v="3475"/>
    <n v="1432593252"/>
    <x v="0"/>
    <x v="36"/>
    <b v="1"/>
    <s v="theater/plays"/>
    <x v="92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x v="0"/>
    <x v="3476"/>
    <n v="1427221560"/>
    <x v="0"/>
    <x v="60"/>
    <b v="1"/>
    <s v="theater/plays"/>
    <x v="1247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x v="1"/>
    <x v="3477"/>
    <n v="1398352531"/>
    <x v="0"/>
    <x v="250"/>
    <b v="1"/>
    <s v="theater/plays"/>
    <x v="2554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x v="0"/>
    <x v="3478"/>
    <n v="1457982924"/>
    <x v="0"/>
    <x v="74"/>
    <b v="1"/>
    <s v="theater/plays"/>
    <x v="190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x v="0"/>
    <x v="3479"/>
    <n v="1430114384"/>
    <x v="0"/>
    <x v="73"/>
    <b v="1"/>
    <s v="theater/plays"/>
    <x v="2555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x v="0"/>
    <x v="3480"/>
    <n v="1442794397"/>
    <x v="0"/>
    <x v="2"/>
    <b v="1"/>
    <s v="theater/plays"/>
    <x v="2556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x v="0"/>
    <x v="3481"/>
    <n v="1406580436"/>
    <x v="0"/>
    <x v="60"/>
    <b v="1"/>
    <s v="theater/plays"/>
    <x v="3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x v="0"/>
    <x v="3482"/>
    <n v="1479186575"/>
    <x v="0"/>
    <x v="62"/>
    <b v="1"/>
    <s v="theater/plays"/>
    <x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x v="5"/>
    <x v="3483"/>
    <n v="1412360309"/>
    <x v="0"/>
    <x v="250"/>
    <b v="1"/>
    <s v="theater/plays"/>
    <x v="255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x v="0"/>
    <x v="3484"/>
    <n v="1470169166"/>
    <x v="0"/>
    <x v="76"/>
    <b v="1"/>
    <s v="theater/plays"/>
    <x v="255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x v="0"/>
    <x v="3485"/>
    <n v="1463852904"/>
    <x v="0"/>
    <x v="72"/>
    <b v="1"/>
    <s v="theater/plays"/>
    <x v="2559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x v="5"/>
    <x v="3486"/>
    <n v="1459309704"/>
    <x v="0"/>
    <x v="288"/>
    <b v="1"/>
    <s v="theater/plays"/>
    <x v="256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x v="0"/>
    <x v="3487"/>
    <n v="1431046325"/>
    <x v="0"/>
    <x v="2"/>
    <b v="1"/>
    <s v="theater/plays"/>
    <x v="26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x v="0"/>
    <x v="3488"/>
    <n v="1455919438"/>
    <x v="0"/>
    <x v="288"/>
    <b v="1"/>
    <s v="theater/plays"/>
    <x v="256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x v="1"/>
    <x v="3489"/>
    <n v="1439835595"/>
    <x v="0"/>
    <x v="288"/>
    <b v="1"/>
    <s v="theater/plays"/>
    <x v="17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x v="0"/>
    <x v="3490"/>
    <n v="1456862924"/>
    <x v="0"/>
    <x v="162"/>
    <b v="1"/>
    <s v="theater/plays"/>
    <x v="2562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x v="1"/>
    <x v="3491"/>
    <n v="1466767728"/>
    <x v="0"/>
    <x v="44"/>
    <b v="1"/>
    <s v="theater/plays"/>
    <x v="2563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x v="0"/>
    <x v="3492"/>
    <n v="1445363891"/>
    <x v="0"/>
    <x v="22"/>
    <b v="1"/>
    <s v="theater/plays"/>
    <x v="31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x v="0"/>
    <x v="3493"/>
    <n v="1398983245"/>
    <x v="0"/>
    <x v="70"/>
    <b v="1"/>
    <s v="theater/plays"/>
    <x v="2564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x v="0"/>
    <x v="3494"/>
    <n v="1404927440"/>
    <x v="0"/>
    <x v="60"/>
    <b v="1"/>
    <s v="theater/plays"/>
    <x v="124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x v="0"/>
    <x v="3495"/>
    <n v="1462140537"/>
    <x v="0"/>
    <x v="250"/>
    <b v="1"/>
    <s v="theater/plays"/>
    <x v="256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x v="1"/>
    <x v="3496"/>
    <n v="1460914253"/>
    <x v="0"/>
    <x v="41"/>
    <b v="1"/>
    <s v="theater/plays"/>
    <x v="2238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x v="0"/>
    <x v="3497"/>
    <n v="1415392666"/>
    <x v="0"/>
    <x v="51"/>
    <b v="1"/>
    <s v="theater/plays"/>
    <x v="2566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x v="0"/>
    <x v="3498"/>
    <n v="1402584846"/>
    <x v="0"/>
    <x v="41"/>
    <b v="1"/>
    <s v="theater/plays"/>
    <x v="2567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x v="1"/>
    <x v="3499"/>
    <n v="1413406695"/>
    <x v="0"/>
    <x v="10"/>
    <b v="1"/>
    <s v="theater/plays"/>
    <x v="2568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x v="1"/>
    <x v="3500"/>
    <n v="1424609592"/>
    <x v="0"/>
    <x v="57"/>
    <b v="1"/>
    <s v="theater/plays"/>
    <x v="31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x v="0"/>
    <x v="3501"/>
    <n v="1400725112"/>
    <x v="0"/>
    <x v="34"/>
    <b v="1"/>
    <s v="theater/plays"/>
    <x v="256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x v="0"/>
    <x v="3502"/>
    <n v="1421439552"/>
    <x v="0"/>
    <x v="73"/>
    <b v="1"/>
    <s v="theater/plays"/>
    <x v="1007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x v="0"/>
    <x v="3503"/>
    <n v="1430505171"/>
    <x v="0"/>
    <x v="67"/>
    <b v="1"/>
    <s v="theater/plays"/>
    <x v="2570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x v="0"/>
    <x v="3504"/>
    <n v="1407197670"/>
    <x v="0"/>
    <x v="202"/>
    <b v="1"/>
    <s v="theater/plays"/>
    <x v="31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x v="1"/>
    <x v="3505"/>
    <n v="1401910634"/>
    <x v="0"/>
    <x v="62"/>
    <b v="1"/>
    <s v="theater/plays"/>
    <x v="31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x v="0"/>
    <x v="3506"/>
    <n v="1410461299"/>
    <x v="0"/>
    <x v="51"/>
    <b v="1"/>
    <s v="theater/plays"/>
    <x v="2571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x v="1"/>
    <x v="3507"/>
    <n v="1422886950"/>
    <x v="0"/>
    <x v="33"/>
    <b v="1"/>
    <s v="theater/plays"/>
    <x v="40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x v="1"/>
    <x v="3508"/>
    <n v="1439322412"/>
    <x v="0"/>
    <x v="64"/>
    <b v="1"/>
    <s v="theater/plays"/>
    <x v="126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x v="0"/>
    <x v="3509"/>
    <n v="1409388020"/>
    <x v="0"/>
    <x v="62"/>
    <b v="1"/>
    <s v="theater/plays"/>
    <x v="257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x v="1"/>
    <x v="3510"/>
    <n v="1439924246"/>
    <x v="0"/>
    <x v="69"/>
    <b v="1"/>
    <s v="theater/plays"/>
    <x v="31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x v="1"/>
    <x v="3511"/>
    <n v="1469871148"/>
    <x v="0"/>
    <x v="144"/>
    <b v="1"/>
    <s v="theater/plays"/>
    <x v="257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x v="0"/>
    <x v="3512"/>
    <n v="1409336373"/>
    <x v="0"/>
    <x v="142"/>
    <b v="1"/>
    <s v="theater/plays"/>
    <x v="257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x v="0"/>
    <x v="3453"/>
    <n v="1438188106"/>
    <x v="0"/>
    <x v="63"/>
    <b v="1"/>
    <s v="theater/plays"/>
    <x v="93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x v="0"/>
    <x v="3513"/>
    <n v="1459411371"/>
    <x v="0"/>
    <x v="69"/>
    <b v="1"/>
    <s v="theater/plays"/>
    <x v="607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x v="0"/>
    <x v="3514"/>
    <n v="1434069205"/>
    <x v="0"/>
    <x v="48"/>
    <b v="1"/>
    <s v="theater/plays"/>
    <x v="2575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x v="1"/>
    <x v="3515"/>
    <n v="1483012918"/>
    <x v="0"/>
    <x v="77"/>
    <b v="1"/>
    <s v="theater/plays"/>
    <x v="2576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x v="0"/>
    <x v="3516"/>
    <n v="1434997018"/>
    <x v="0"/>
    <x v="59"/>
    <b v="1"/>
    <s v="theater/plays"/>
    <x v="257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x v="1"/>
    <x v="3517"/>
    <n v="1457881057"/>
    <x v="0"/>
    <x v="19"/>
    <b v="1"/>
    <s v="theater/plays"/>
    <x v="31"/>
    <x v="1"/>
    <s v="plays"/>
    <x v="3530"/>
    <x v="3517"/>
  </r>
  <r>
    <n v="3531"/>
    <s v="The Reinvention of Lily Johnson"/>
    <s v="A political comedy for a crazy election year"/>
    <x v="28"/>
    <n v="1280"/>
    <x v="0"/>
    <x v="0"/>
    <x v="0"/>
    <x v="3518"/>
    <n v="1464709334"/>
    <x v="0"/>
    <x v="55"/>
    <b v="1"/>
    <s v="theater/plays"/>
    <x v="602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x v="0"/>
    <x v="3519"/>
    <n v="1409667827"/>
    <x v="0"/>
    <x v="74"/>
    <b v="1"/>
    <s v="theater/plays"/>
    <x v="257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x v="0"/>
    <x v="3520"/>
    <n v="1444673767"/>
    <x v="0"/>
    <x v="22"/>
    <b v="1"/>
    <s v="theater/plays"/>
    <x v="2536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x v="0"/>
    <x v="3521"/>
    <n v="1440687623"/>
    <x v="0"/>
    <x v="386"/>
    <b v="1"/>
    <s v="theater/plays"/>
    <x v="2579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x v="1"/>
    <x v="1804"/>
    <n v="1441120910"/>
    <x v="0"/>
    <x v="67"/>
    <b v="1"/>
    <s v="theater/plays"/>
    <x v="2580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x v="1"/>
    <x v="3522"/>
    <n v="1448040425"/>
    <x v="0"/>
    <x v="57"/>
    <b v="1"/>
    <s v="theater/plays"/>
    <x v="71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x v="5"/>
    <x v="3523"/>
    <n v="1413016216"/>
    <x v="0"/>
    <x v="33"/>
    <b v="1"/>
    <s v="theater/plays"/>
    <x v="2581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x v="1"/>
    <x v="3524"/>
    <n v="1469009140"/>
    <x v="0"/>
    <x v="183"/>
    <b v="1"/>
    <s v="theater/plays"/>
    <x v="258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x v="0"/>
    <x v="3525"/>
    <n v="1471543722"/>
    <x v="0"/>
    <x v="62"/>
    <b v="1"/>
    <s v="theater/plays"/>
    <x v="258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x v="1"/>
    <x v="3526"/>
    <n v="1464307491"/>
    <x v="0"/>
    <x v="22"/>
    <b v="1"/>
    <s v="theater/plays"/>
    <x v="2584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x v="1"/>
    <x v="3527"/>
    <n v="1438882275"/>
    <x v="0"/>
    <x v="58"/>
    <b v="1"/>
    <s v="theater/plays"/>
    <x v="2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x v="0"/>
    <x v="3528"/>
    <n v="1404915822"/>
    <x v="0"/>
    <x v="268"/>
    <b v="1"/>
    <s v="theater/plays"/>
    <x v="2585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x v="3"/>
    <x v="3529"/>
    <n v="1432663659"/>
    <x v="0"/>
    <x v="60"/>
    <b v="1"/>
    <s v="theater/plays"/>
    <x v="436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x v="0"/>
    <x v="3530"/>
    <n v="1423166257"/>
    <x v="0"/>
    <x v="54"/>
    <b v="1"/>
    <s v="theater/plays"/>
    <x v="31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x v="0"/>
    <x v="3531"/>
    <n v="1426188159"/>
    <x v="0"/>
    <x v="22"/>
    <b v="1"/>
    <s v="theater/plays"/>
    <x v="84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x v="0"/>
    <x v="3532"/>
    <n v="1426002684"/>
    <x v="0"/>
    <x v="10"/>
    <b v="1"/>
    <s v="theater/plays"/>
    <x v="2586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x v="0"/>
    <x v="3533"/>
    <n v="1461117201"/>
    <x v="0"/>
    <x v="226"/>
    <b v="1"/>
    <s v="theater/plays"/>
    <x v="2587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x v="0"/>
    <x v="3534"/>
    <n v="1455230214"/>
    <x v="0"/>
    <x v="62"/>
    <b v="1"/>
    <s v="theater/plays"/>
    <x v="2588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x v="1"/>
    <x v="3535"/>
    <n v="1438939673"/>
    <x v="0"/>
    <x v="288"/>
    <b v="1"/>
    <s v="theater/plays"/>
    <x v="607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x v="1"/>
    <x v="3536"/>
    <n v="1459632398"/>
    <x v="0"/>
    <x v="31"/>
    <b v="1"/>
    <s v="theater/plays"/>
    <x v="213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x v="0"/>
    <x v="3537"/>
    <n v="1398342170"/>
    <x v="0"/>
    <x v="20"/>
    <b v="1"/>
    <s v="theater/plays"/>
    <x v="2118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x v="1"/>
    <x v="3538"/>
    <n v="1401372324"/>
    <x v="0"/>
    <x v="9"/>
    <b v="1"/>
    <s v="theater/plays"/>
    <x v="31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x v="0"/>
    <x v="3539"/>
    <n v="1436575280"/>
    <x v="0"/>
    <x v="201"/>
    <b v="1"/>
    <s v="theater/plays"/>
    <x v="258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x v="0"/>
    <x v="3540"/>
    <n v="1421025159"/>
    <x v="0"/>
    <x v="28"/>
    <b v="1"/>
    <s v="theater/plays"/>
    <x v="2590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x v="3"/>
    <x v="3541"/>
    <n v="1476786994"/>
    <x v="0"/>
    <x v="25"/>
    <b v="1"/>
    <s v="theater/plays"/>
    <x v="3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x v="1"/>
    <x v="3542"/>
    <n v="1403105724"/>
    <x v="0"/>
    <x v="9"/>
    <b v="1"/>
    <s v="theater/plays"/>
    <x v="2419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x v="0"/>
    <x v="3543"/>
    <n v="1396334311"/>
    <x v="0"/>
    <x v="501"/>
    <b v="1"/>
    <s v="theater/plays"/>
    <x v="2591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x v="1"/>
    <x v="3544"/>
    <n v="1431718575"/>
    <x v="0"/>
    <x v="19"/>
    <b v="1"/>
    <s v="theater/plays"/>
    <x v="2592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x v="2"/>
    <x v="3545"/>
    <n v="1436408308"/>
    <x v="0"/>
    <x v="54"/>
    <b v="1"/>
    <s v="theater/plays"/>
    <x v="991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x v="5"/>
    <x v="3546"/>
    <n v="1429651266"/>
    <x v="0"/>
    <x v="142"/>
    <b v="1"/>
    <s v="theater/plays"/>
    <x v="2593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x v="0"/>
    <x v="3547"/>
    <n v="1437236378"/>
    <x v="0"/>
    <x v="241"/>
    <b v="1"/>
    <s v="theater/plays"/>
    <x v="2122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x v="1"/>
    <x v="3548"/>
    <n v="1457115427"/>
    <x v="0"/>
    <x v="162"/>
    <b v="1"/>
    <s v="theater/plays"/>
    <x v="2594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x v="1"/>
    <x v="3549"/>
    <n v="1467648456"/>
    <x v="0"/>
    <x v="20"/>
    <b v="1"/>
    <s v="theater/plays"/>
    <x v="2595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x v="1"/>
    <x v="3550"/>
    <n v="1440082649"/>
    <x v="0"/>
    <x v="57"/>
    <b v="1"/>
    <s v="theater/plays"/>
    <x v="10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x v="0"/>
    <x v="3551"/>
    <n v="1417456208"/>
    <x v="0"/>
    <x v="8"/>
    <b v="1"/>
    <s v="theater/plays"/>
    <x v="2596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x v="1"/>
    <x v="3552"/>
    <n v="1419423083"/>
    <x v="0"/>
    <x v="44"/>
    <b v="1"/>
    <s v="theater/plays"/>
    <x v="2430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x v="1"/>
    <x v="3553"/>
    <n v="1431372444"/>
    <x v="0"/>
    <x v="14"/>
    <b v="1"/>
    <s v="theater/plays"/>
    <x v="259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x v="0"/>
    <x v="3554"/>
    <n v="1408383994"/>
    <x v="0"/>
    <x v="10"/>
    <b v="1"/>
    <s v="theater/plays"/>
    <x v="259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x v="0"/>
    <x v="3555"/>
    <n v="1418142696"/>
    <x v="0"/>
    <x v="14"/>
    <b v="1"/>
    <s v="theater/plays"/>
    <x v="2599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x v="0"/>
    <x v="3556"/>
    <n v="1417593483"/>
    <x v="0"/>
    <x v="55"/>
    <b v="1"/>
    <s v="theater/plays"/>
    <x v="2600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x v="1"/>
    <x v="3557"/>
    <n v="1412109413"/>
    <x v="0"/>
    <x v="20"/>
    <b v="1"/>
    <s v="theater/plays"/>
    <x v="2601"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x v="1"/>
    <x v="3558"/>
    <n v="1432302082"/>
    <x v="0"/>
    <x v="82"/>
    <b v="1"/>
    <s v="theater/plays"/>
    <x v="31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x v="1"/>
    <x v="3559"/>
    <n v="1412845246"/>
    <x v="0"/>
    <x v="76"/>
    <b v="1"/>
    <s v="theater/plays"/>
    <x v="2602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x v="0"/>
    <x v="3560"/>
    <n v="1413326248"/>
    <x v="0"/>
    <x v="43"/>
    <b v="1"/>
    <s v="theater/plays"/>
    <x v="2603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x v="0"/>
    <x v="3561"/>
    <n v="1468176527"/>
    <x v="0"/>
    <x v="332"/>
    <b v="1"/>
    <s v="theater/plays"/>
    <x v="260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x v="0"/>
    <x v="3562"/>
    <n v="1475759454"/>
    <x v="0"/>
    <x v="81"/>
    <b v="1"/>
    <s v="theater/plays"/>
    <x v="31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x v="0"/>
    <x v="3563"/>
    <n v="1427741583"/>
    <x v="0"/>
    <x v="74"/>
    <b v="1"/>
    <s v="theater/plays"/>
    <x v="212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x v="1"/>
    <x v="3564"/>
    <n v="1459445777"/>
    <x v="0"/>
    <x v="77"/>
    <b v="1"/>
    <s v="theater/plays"/>
    <x v="260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x v="1"/>
    <x v="3565"/>
    <n v="1456856256"/>
    <x v="0"/>
    <x v="25"/>
    <b v="1"/>
    <s v="theater/plays"/>
    <x v="31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x v="0"/>
    <x v="3566"/>
    <n v="1421900022"/>
    <x v="0"/>
    <x v="74"/>
    <b v="1"/>
    <s v="theater/plays"/>
    <x v="260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x v="1"/>
    <x v="3567"/>
    <n v="1405509510"/>
    <x v="0"/>
    <x v="43"/>
    <b v="1"/>
    <s v="theater/plays"/>
    <x v="31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x v="0"/>
    <x v="3568"/>
    <n v="1458613082"/>
    <x v="0"/>
    <x v="72"/>
    <b v="1"/>
    <s v="theater/plays"/>
    <x v="260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x v="0"/>
    <x v="3569"/>
    <n v="1455790405"/>
    <x v="0"/>
    <x v="54"/>
    <b v="1"/>
    <s v="theater/plays"/>
    <x v="250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x v="1"/>
    <x v="3570"/>
    <n v="1434180944"/>
    <x v="0"/>
    <x v="300"/>
    <b v="1"/>
    <s v="theater/plays"/>
    <x v="2113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x v="0"/>
    <x v="3571"/>
    <n v="1416589890"/>
    <x v="0"/>
    <x v="23"/>
    <b v="1"/>
    <s v="theater/plays"/>
    <x v="2608"/>
    <x v="1"/>
    <s v="plays"/>
    <x v="3585"/>
    <x v="3571"/>
  </r>
  <r>
    <n v="3586"/>
    <s v="Actors &amp; Musicians who are Blind or Autistic"/>
    <s v="See Theatre In A New Light"/>
    <x v="51"/>
    <n v="8207"/>
    <x v="0"/>
    <x v="0"/>
    <x v="0"/>
    <x v="3572"/>
    <n v="1469465070"/>
    <x v="0"/>
    <x v="241"/>
    <b v="1"/>
    <s v="theater/plays"/>
    <x v="260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x v="1"/>
    <x v="3573"/>
    <n v="1463144254"/>
    <x v="0"/>
    <x v="33"/>
    <b v="1"/>
    <s v="theater/plays"/>
    <x v="2610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x v="1"/>
    <x v="3574"/>
    <n v="1428436410"/>
    <x v="0"/>
    <x v="202"/>
    <b v="1"/>
    <s v="theater/plays"/>
    <x v="10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x v="0"/>
    <x v="3575"/>
    <n v="1430494347"/>
    <x v="0"/>
    <x v="95"/>
    <b v="1"/>
    <s v="theater/plays"/>
    <x v="190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x v="1"/>
    <x v="3576"/>
    <n v="1411200034"/>
    <x v="0"/>
    <x v="196"/>
    <b v="1"/>
    <s v="theater/plays"/>
    <x v="2611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x v="0"/>
    <x v="3577"/>
    <n v="1419979544"/>
    <x v="0"/>
    <x v="59"/>
    <b v="1"/>
    <s v="theater/plays"/>
    <x v="1290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x v="0"/>
    <x v="3578"/>
    <n v="1418673307"/>
    <x v="0"/>
    <x v="2"/>
    <b v="1"/>
    <s v="theater/plays"/>
    <x v="261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x v="0"/>
    <x v="3579"/>
    <n v="1417469639"/>
    <x v="0"/>
    <x v="68"/>
    <b v="1"/>
    <s v="theater/plays"/>
    <x v="2613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x v="0"/>
    <x v="3580"/>
    <n v="1470792982"/>
    <x v="0"/>
    <x v="17"/>
    <b v="1"/>
    <s v="theater/plays"/>
    <x v="2614"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x v="0"/>
    <x v="3581"/>
    <n v="1423959123"/>
    <x v="0"/>
    <x v="95"/>
    <b v="1"/>
    <s v="theater/plays"/>
    <x v="23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x v="5"/>
    <x v="3582"/>
    <n v="1407258582"/>
    <x v="0"/>
    <x v="41"/>
    <b v="1"/>
    <s v="theater/plays"/>
    <x v="2615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x v="0"/>
    <x v="3583"/>
    <n v="1455717790"/>
    <x v="0"/>
    <x v="51"/>
    <b v="1"/>
    <s v="theater/plays"/>
    <x v="946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x v="0"/>
    <x v="3584"/>
    <n v="1408129822"/>
    <x v="0"/>
    <x v="74"/>
    <b v="1"/>
    <s v="theater/plays"/>
    <x v="2616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x v="0"/>
    <x v="3585"/>
    <n v="1438715077"/>
    <x v="0"/>
    <x v="57"/>
    <b v="1"/>
    <s v="theater/plays"/>
    <x v="2539"/>
    <x v="1"/>
    <s v="plays"/>
    <x v="3599"/>
    <x v="3585"/>
  </r>
  <r>
    <n v="3600"/>
    <s v="Pariah"/>
    <s v="The First Play From The Man Who Brought You The Black James Bond!"/>
    <x v="185"/>
    <n v="13"/>
    <x v="0"/>
    <x v="0"/>
    <x v="0"/>
    <x v="3586"/>
    <n v="1473970964"/>
    <x v="0"/>
    <x v="80"/>
    <b v="1"/>
    <s v="theater/plays"/>
    <x v="2129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x v="1"/>
    <x v="3587"/>
    <n v="1418860682"/>
    <x v="0"/>
    <x v="28"/>
    <b v="1"/>
    <s v="theater/plays"/>
    <x v="246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x v="0"/>
    <x v="3588"/>
    <n v="1458336479"/>
    <x v="0"/>
    <x v="72"/>
    <b v="1"/>
    <s v="theater/plays"/>
    <x v="2383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x v="0"/>
    <x v="3589"/>
    <n v="1444164280"/>
    <x v="0"/>
    <x v="7"/>
    <b v="1"/>
    <s v="theater/plays"/>
    <x v="2617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x v="0"/>
    <x v="3590"/>
    <n v="1461370956"/>
    <x v="0"/>
    <x v="50"/>
    <b v="1"/>
    <s v="theater/plays"/>
    <x v="261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x v="1"/>
    <x v="3591"/>
    <n v="1452798126"/>
    <x v="0"/>
    <x v="41"/>
    <b v="1"/>
    <s v="theater/plays"/>
    <x v="249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x v="1"/>
    <x v="3592"/>
    <n v="1468593057"/>
    <x v="0"/>
    <x v="31"/>
    <b v="1"/>
    <s v="theater/plays"/>
    <x v="2619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x v="1"/>
    <x v="3593"/>
    <n v="1448924882"/>
    <x v="0"/>
    <x v="9"/>
    <b v="1"/>
    <s v="theater/plays"/>
    <x v="2620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x v="1"/>
    <x v="3594"/>
    <n v="1463418090"/>
    <x v="0"/>
    <x v="74"/>
    <b v="1"/>
    <s v="theater/plays"/>
    <x v="31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x v="1"/>
    <x v="3595"/>
    <n v="1456789685"/>
    <x v="0"/>
    <x v="64"/>
    <b v="1"/>
    <s v="theater/plays"/>
    <x v="262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x v="1"/>
    <x v="3596"/>
    <n v="1437214936"/>
    <x v="0"/>
    <x v="162"/>
    <b v="1"/>
    <s v="theater/plays"/>
    <x v="262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x v="1"/>
    <x v="3597"/>
    <n v="1425891201"/>
    <x v="0"/>
    <x v="13"/>
    <b v="1"/>
    <s v="theater/plays"/>
    <x v="162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x v="5"/>
    <x v="3598"/>
    <n v="1401470811"/>
    <x v="0"/>
    <x v="7"/>
    <b v="1"/>
    <s v="theater/plays"/>
    <x v="2623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x v="0"/>
    <x v="3599"/>
    <n v="1401372574"/>
    <x v="0"/>
    <x v="9"/>
    <b v="1"/>
    <s v="theater/plays"/>
    <x v="31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x v="0"/>
    <x v="3600"/>
    <n v="1432083616"/>
    <x v="0"/>
    <x v="26"/>
    <b v="1"/>
    <s v="theater/plays"/>
    <x v="2624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x v="1"/>
    <x v="3601"/>
    <n v="1447164896"/>
    <x v="0"/>
    <x v="250"/>
    <b v="1"/>
    <s v="theater/plays"/>
    <x v="2020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x v="1"/>
    <x v="3602"/>
    <n v="1424213264"/>
    <x v="0"/>
    <x v="43"/>
    <b v="1"/>
    <s v="theater/plays"/>
    <x v="2387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x v="1"/>
    <x v="3603"/>
    <n v="1486996729"/>
    <x v="0"/>
    <x v="13"/>
    <b v="1"/>
    <s v="theater/plays"/>
    <x v="26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x v="1"/>
    <x v="3604"/>
    <n v="1430751850"/>
    <x v="0"/>
    <x v="66"/>
    <b v="1"/>
    <s v="theater/plays"/>
    <x v="50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x v="0"/>
    <x v="3605"/>
    <n v="1476760226"/>
    <x v="0"/>
    <x v="57"/>
    <b v="1"/>
    <s v="theater/plays"/>
    <x v="124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x v="0"/>
    <x v="3606"/>
    <n v="1422916261"/>
    <x v="0"/>
    <x v="438"/>
    <b v="1"/>
    <s v="theater/plays"/>
    <x v="2626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x v="0"/>
    <x v="3607"/>
    <n v="1473200844"/>
    <x v="0"/>
    <x v="16"/>
    <b v="1"/>
    <s v="theater/plays"/>
    <x v="2627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x v="0"/>
    <x v="3608"/>
    <n v="1409030371"/>
    <x v="0"/>
    <x v="64"/>
    <b v="1"/>
    <s v="theater/plays"/>
    <x v="2628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x v="0"/>
    <x v="3609"/>
    <n v="1404841270"/>
    <x v="0"/>
    <x v="69"/>
    <b v="1"/>
    <s v="theater/plays"/>
    <x v="43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x v="0"/>
    <x v="3610"/>
    <n v="1466793290"/>
    <x v="0"/>
    <x v="70"/>
    <b v="1"/>
    <s v="theater/plays"/>
    <x v="262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x v="1"/>
    <x v="3611"/>
    <n v="1433259577"/>
    <x v="0"/>
    <x v="76"/>
    <b v="1"/>
    <s v="theater/plays"/>
    <x v="2570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x v="1"/>
    <x v="3612"/>
    <n v="1406390457"/>
    <x v="0"/>
    <x v="53"/>
    <b v="1"/>
    <s v="theater/plays"/>
    <x v="241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x v="0"/>
    <x v="3613"/>
    <n v="1459446487"/>
    <x v="0"/>
    <x v="60"/>
    <b v="1"/>
    <s v="theater/plays"/>
    <x v="31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x v="0"/>
    <x v="3614"/>
    <n v="1444852796"/>
    <x v="0"/>
    <x v="78"/>
    <b v="0"/>
    <s v="theater/musical"/>
    <x v="109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x v="0"/>
    <x v="3615"/>
    <n v="1457403364"/>
    <x v="0"/>
    <x v="84"/>
    <b v="0"/>
    <s v="theater/musical"/>
    <x v="263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x v="1"/>
    <x v="3616"/>
    <n v="1414700390"/>
    <x v="0"/>
    <x v="29"/>
    <b v="0"/>
    <s v="theater/musical"/>
    <x v="108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x v="0"/>
    <x v="3617"/>
    <n v="1409335497"/>
    <x v="0"/>
    <x v="211"/>
    <b v="0"/>
    <s v="theater/musical"/>
    <x v="2631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x v="1"/>
    <x v="3618"/>
    <n v="1415053749"/>
    <x v="0"/>
    <x v="29"/>
    <b v="0"/>
    <s v="theater/musical"/>
    <x v="143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x v="0"/>
    <x v="3619"/>
    <n v="1475765867"/>
    <x v="0"/>
    <x v="162"/>
    <b v="0"/>
    <s v="theater/musical"/>
    <x v="263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x v="5"/>
    <x v="3620"/>
    <n v="1480219174"/>
    <x v="0"/>
    <x v="59"/>
    <b v="0"/>
    <s v="theater/musical"/>
    <x v="2633"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x v="0"/>
    <x v="3621"/>
    <n v="1458594676"/>
    <x v="0"/>
    <x v="73"/>
    <b v="0"/>
    <s v="theater/musical"/>
    <x v="2634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x v="0"/>
    <x v="3622"/>
    <n v="1439224829"/>
    <x v="0"/>
    <x v="78"/>
    <b v="0"/>
    <s v="theater/musical"/>
    <x v="109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x v="0"/>
    <x v="3623"/>
    <n v="1417538935"/>
    <x v="0"/>
    <x v="25"/>
    <b v="0"/>
    <s v="theater/musical"/>
    <x v="2635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x v="5"/>
    <x v="3624"/>
    <n v="1424275732"/>
    <x v="0"/>
    <x v="84"/>
    <b v="0"/>
    <s v="theater/musical"/>
    <x v="2636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x v="0"/>
    <x v="3625"/>
    <n v="1470672906"/>
    <x v="0"/>
    <x v="29"/>
    <b v="0"/>
    <s v="theater/musical"/>
    <x v="524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x v="0"/>
    <x v="3626"/>
    <n v="1428691530"/>
    <x v="0"/>
    <x v="83"/>
    <b v="0"/>
    <s v="theater/musical"/>
    <x v="14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x v="0"/>
    <x v="3627"/>
    <n v="1410966179"/>
    <x v="0"/>
    <x v="78"/>
    <b v="0"/>
    <s v="theater/musical"/>
    <x v="109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x v="3"/>
    <x v="3628"/>
    <n v="1445369727"/>
    <x v="0"/>
    <x v="84"/>
    <b v="0"/>
    <s v="theater/musical"/>
    <x v="2637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x v="0"/>
    <x v="3629"/>
    <n v="1444274839"/>
    <x v="0"/>
    <x v="78"/>
    <b v="0"/>
    <s v="theater/musical"/>
    <x v="109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x v="0"/>
    <x v="3630"/>
    <n v="1454996887"/>
    <x v="0"/>
    <x v="8"/>
    <b v="0"/>
    <s v="theater/musical"/>
    <x v="2638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x v="5"/>
    <x v="3631"/>
    <n v="1477178238"/>
    <x v="0"/>
    <x v="29"/>
    <b v="0"/>
    <s v="theater/musical"/>
    <x v="370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x v="0"/>
    <x v="3632"/>
    <n v="1431770802"/>
    <x v="0"/>
    <x v="22"/>
    <b v="0"/>
    <s v="theater/musical"/>
    <x v="2639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x v="1"/>
    <x v="3633"/>
    <n v="1471370327"/>
    <x v="0"/>
    <x v="84"/>
    <b v="0"/>
    <s v="theater/musical"/>
    <x v="733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x v="0"/>
    <x v="3634"/>
    <n v="1409900445"/>
    <x v="0"/>
    <x v="196"/>
    <b v="1"/>
    <s v="theater/plays"/>
    <x v="264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x v="5"/>
    <x v="3635"/>
    <n v="1400691994"/>
    <x v="0"/>
    <x v="22"/>
    <b v="1"/>
    <s v="theater/plays"/>
    <x v="87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x v="1"/>
    <x v="3636"/>
    <n v="1452598184"/>
    <x v="0"/>
    <x v="57"/>
    <b v="1"/>
    <s v="theater/plays"/>
    <x v="3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x v="0"/>
    <x v="3637"/>
    <n v="1404833442"/>
    <x v="0"/>
    <x v="82"/>
    <b v="1"/>
    <s v="theater/plays"/>
    <x v="8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x v="5"/>
    <x v="3638"/>
    <n v="1471188502"/>
    <x v="0"/>
    <x v="57"/>
    <b v="1"/>
    <s v="theater/plays"/>
    <x v="2641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x v="1"/>
    <x v="3639"/>
    <n v="1436172207"/>
    <x v="0"/>
    <x v="51"/>
    <b v="1"/>
    <s v="theater/plays"/>
    <x v="10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x v="1"/>
    <x v="3640"/>
    <n v="1457690386"/>
    <x v="0"/>
    <x v="44"/>
    <b v="1"/>
    <s v="theater/plays"/>
    <x v="264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x v="0"/>
    <x v="3641"/>
    <n v="1434654998"/>
    <x v="0"/>
    <x v="1"/>
    <b v="1"/>
    <s v="theater/plays"/>
    <x v="264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x v="11"/>
    <x v="3642"/>
    <n v="1483393836"/>
    <x v="0"/>
    <x v="67"/>
    <b v="1"/>
    <s v="theater/plays"/>
    <x v="2644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x v="7"/>
    <x v="3643"/>
    <n v="1462806419"/>
    <x v="0"/>
    <x v="9"/>
    <b v="1"/>
    <s v="theater/plays"/>
    <x v="2645"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x v="0"/>
    <x v="3644"/>
    <n v="1400272580"/>
    <x v="0"/>
    <x v="9"/>
    <b v="1"/>
    <s v="theater/plays"/>
    <x v="17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x v="0"/>
    <x v="3645"/>
    <n v="1424414350"/>
    <x v="0"/>
    <x v="62"/>
    <b v="1"/>
    <s v="theater/plays"/>
    <x v="2389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x v="1"/>
    <x v="3646"/>
    <n v="1417208925"/>
    <x v="0"/>
    <x v="19"/>
    <b v="1"/>
    <s v="theater/plays"/>
    <x v="3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x v="0"/>
    <x v="3647"/>
    <n v="1458336672"/>
    <x v="0"/>
    <x v="17"/>
    <b v="1"/>
    <s v="theater/plays"/>
    <x v="2598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x v="5"/>
    <x v="3648"/>
    <n v="1425187014"/>
    <x v="0"/>
    <x v="244"/>
    <b v="1"/>
    <s v="theater/plays"/>
    <x v="2646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x v="1"/>
    <x v="3649"/>
    <n v="1477133430"/>
    <x v="0"/>
    <x v="82"/>
    <b v="1"/>
    <s v="theater/plays"/>
    <x v="87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x v="0"/>
    <x v="3650"/>
    <n v="1464847089"/>
    <x v="0"/>
    <x v="10"/>
    <b v="1"/>
    <s v="theater/plays"/>
    <x v="264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x v="3"/>
    <x v="3651"/>
    <n v="1445109822"/>
    <x v="0"/>
    <x v="25"/>
    <b v="1"/>
    <s v="theater/plays"/>
    <x v="2648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x v="0"/>
    <x v="3652"/>
    <n v="1404337382"/>
    <x v="0"/>
    <x v="44"/>
    <b v="1"/>
    <s v="theater/plays"/>
    <x v="3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x v="1"/>
    <x v="3653"/>
    <n v="1434669419"/>
    <x v="0"/>
    <x v="6"/>
    <b v="1"/>
    <s v="theater/plays"/>
    <x v="2649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x v="0"/>
    <x v="3654"/>
    <n v="1435670452"/>
    <x v="0"/>
    <x v="33"/>
    <b v="1"/>
    <s v="theater/plays"/>
    <x v="991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x v="1"/>
    <x v="3655"/>
    <n v="1431447137"/>
    <x v="0"/>
    <x v="57"/>
    <b v="1"/>
    <s v="theater/plays"/>
    <x v="2650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x v="1"/>
    <x v="3656"/>
    <n v="1431951611"/>
    <x v="0"/>
    <x v="8"/>
    <b v="1"/>
    <s v="theater/plays"/>
    <x v="2651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x v="0"/>
    <x v="3657"/>
    <n v="1404140667"/>
    <x v="0"/>
    <x v="244"/>
    <b v="1"/>
    <s v="theater/plays"/>
    <x v="2652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x v="1"/>
    <x v="3658"/>
    <n v="1409179384"/>
    <x v="0"/>
    <x v="7"/>
    <b v="1"/>
    <s v="theater/plays"/>
    <x v="1400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x v="1"/>
    <x v="3659"/>
    <n v="1412233497"/>
    <x v="0"/>
    <x v="229"/>
    <b v="1"/>
    <s v="theater/plays"/>
    <x v="2653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x v="3"/>
    <x v="3660"/>
    <n v="1467752229"/>
    <x v="0"/>
    <x v="162"/>
    <b v="1"/>
    <s v="theater/plays"/>
    <x v="31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x v="1"/>
    <x v="3661"/>
    <n v="1462285182"/>
    <x v="0"/>
    <x v="83"/>
    <b v="1"/>
    <s v="theater/plays"/>
    <x v="2515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x v="0"/>
    <x v="3662"/>
    <n v="1408995284"/>
    <x v="0"/>
    <x v="38"/>
    <b v="1"/>
    <s v="theater/plays"/>
    <x v="2654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x v="0"/>
    <x v="3663"/>
    <n v="1402580818"/>
    <x v="0"/>
    <x v="473"/>
    <b v="1"/>
    <s v="theater/plays"/>
    <x v="265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x v="1"/>
    <x v="3664"/>
    <n v="1430052298"/>
    <x v="0"/>
    <x v="162"/>
    <b v="1"/>
    <s v="theater/plays"/>
    <x v="78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x v="0"/>
    <x v="3665"/>
    <n v="1401214581"/>
    <x v="0"/>
    <x v="209"/>
    <b v="1"/>
    <s v="theater/plays"/>
    <x v="261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x v="0"/>
    <x v="3666"/>
    <n v="1473850434"/>
    <x v="0"/>
    <x v="69"/>
    <b v="1"/>
    <s v="theater/plays"/>
    <x v="265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x v="0"/>
    <x v="3667"/>
    <n v="1452008290"/>
    <x v="0"/>
    <x v="59"/>
    <b v="1"/>
    <s v="theater/plays"/>
    <x v="265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x v="0"/>
    <x v="3668"/>
    <n v="1399998418"/>
    <x v="0"/>
    <x v="85"/>
    <b v="1"/>
    <s v="theater/plays"/>
    <x v="2658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x v="0"/>
    <x v="3669"/>
    <n v="1474339696"/>
    <x v="0"/>
    <x v="36"/>
    <b v="1"/>
    <s v="theater/plays"/>
    <x v="26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x v="0"/>
    <x v="3670"/>
    <n v="1438575586"/>
    <x v="0"/>
    <x v="23"/>
    <b v="1"/>
    <s v="theater/plays"/>
    <x v="2660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x v="0"/>
    <x v="3671"/>
    <n v="1398348859"/>
    <x v="0"/>
    <x v="149"/>
    <b v="1"/>
    <s v="theater/plays"/>
    <x v="2661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x v="0"/>
    <x v="3672"/>
    <n v="1439567660"/>
    <x v="0"/>
    <x v="79"/>
    <b v="1"/>
    <s v="theater/plays"/>
    <x v="2662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x v="0"/>
    <x v="3673"/>
    <n v="1401254055"/>
    <x v="0"/>
    <x v="20"/>
    <b v="1"/>
    <s v="theater/plays"/>
    <x v="2663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x v="1"/>
    <x v="3674"/>
    <n v="1404932004"/>
    <x v="0"/>
    <x v="70"/>
    <b v="1"/>
    <s v="theater/plays"/>
    <x v="221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x v="0"/>
    <x v="3675"/>
    <n v="1432410639"/>
    <x v="0"/>
    <x v="95"/>
    <b v="1"/>
    <s v="theater/plays"/>
    <x v="1237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x v="0"/>
    <x v="3676"/>
    <n v="1414506083"/>
    <x v="0"/>
    <x v="162"/>
    <b v="1"/>
    <s v="theater/plays"/>
    <x v="43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x v="0"/>
    <x v="3677"/>
    <n v="1421426929"/>
    <x v="0"/>
    <x v="220"/>
    <b v="1"/>
    <s v="theater/plays"/>
    <x v="2664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x v="0"/>
    <x v="3678"/>
    <n v="1410304179"/>
    <x v="0"/>
    <x v="57"/>
    <b v="1"/>
    <s v="theater/plays"/>
    <x v="58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x v="1"/>
    <x v="3679"/>
    <n v="1446352529"/>
    <x v="0"/>
    <x v="25"/>
    <b v="1"/>
    <s v="theater/plays"/>
    <x v="266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x v="0"/>
    <x v="3680"/>
    <n v="1461985967"/>
    <x v="0"/>
    <x v="65"/>
    <b v="1"/>
    <s v="theater/plays"/>
    <x v="2666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x v="0"/>
    <x v="3681"/>
    <n v="1419281610"/>
    <x v="0"/>
    <x v="51"/>
    <b v="1"/>
    <s v="theater/plays"/>
    <x v="2213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x v="1"/>
    <x v="3682"/>
    <n v="1418654916"/>
    <x v="0"/>
    <x v="76"/>
    <b v="1"/>
    <s v="theater/plays"/>
    <x v="1342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x v="1"/>
    <x v="3683"/>
    <n v="1461064248"/>
    <x v="0"/>
    <x v="209"/>
    <b v="1"/>
    <s v="theater/plays"/>
    <x v="1277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x v="0"/>
    <x v="3684"/>
    <n v="1454354487"/>
    <x v="0"/>
    <x v="327"/>
    <b v="1"/>
    <s v="theater/plays"/>
    <x v="2667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x v="0"/>
    <x v="3685"/>
    <n v="1410791216"/>
    <x v="0"/>
    <x v="244"/>
    <b v="1"/>
    <s v="theater/plays"/>
    <x v="2624"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x v="0"/>
    <x v="3686"/>
    <n v="1409493800"/>
    <x v="0"/>
    <x v="59"/>
    <b v="1"/>
    <s v="theater/plays"/>
    <x v="1247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x v="1"/>
    <x v="3687"/>
    <n v="1430830793"/>
    <x v="0"/>
    <x v="70"/>
    <b v="1"/>
    <s v="theater/plays"/>
    <x v="1415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x v="1"/>
    <x v="3688"/>
    <n v="1464958484"/>
    <x v="0"/>
    <x v="64"/>
    <b v="1"/>
    <s v="theater/plays"/>
    <x v="2217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x v="0"/>
    <x v="3689"/>
    <n v="1467720388"/>
    <x v="0"/>
    <x v="209"/>
    <b v="1"/>
    <s v="theater/plays"/>
    <x v="2668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x v="1"/>
    <x v="3690"/>
    <n v="1459528394"/>
    <x v="0"/>
    <x v="74"/>
    <b v="1"/>
    <s v="theater/plays"/>
    <x v="2669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x v="0"/>
    <x v="3691"/>
    <n v="1401714114"/>
    <x v="0"/>
    <x v="2"/>
    <b v="1"/>
    <s v="theater/plays"/>
    <x v="2670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x v="0"/>
    <x v="3692"/>
    <n v="1409262949"/>
    <x v="0"/>
    <x v="62"/>
    <b v="1"/>
    <s v="theater/plays"/>
    <x v="2671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x v="0"/>
    <x v="3693"/>
    <n v="1467335378"/>
    <x v="0"/>
    <x v="23"/>
    <b v="1"/>
    <s v="theater/plays"/>
    <x v="2672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x v="0"/>
    <x v="3694"/>
    <n v="1403234686"/>
    <x v="0"/>
    <x v="70"/>
    <b v="1"/>
    <s v="theater/plays"/>
    <x v="2673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x v="1"/>
    <x v="3695"/>
    <n v="1401123546"/>
    <x v="0"/>
    <x v="2"/>
    <b v="1"/>
    <s v="theater/plays"/>
    <x v="2674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x v="0"/>
    <x v="3696"/>
    <n v="1425908988"/>
    <x v="0"/>
    <x v="74"/>
    <b v="1"/>
    <s v="theater/plays"/>
    <x v="2675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x v="0"/>
    <x v="3174"/>
    <n v="1400606573"/>
    <x v="0"/>
    <x v="64"/>
    <b v="1"/>
    <s v="theater/plays"/>
    <x v="430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x v="0"/>
    <x v="3697"/>
    <n v="1431230867"/>
    <x v="0"/>
    <x v="201"/>
    <b v="1"/>
    <s v="theater/plays"/>
    <x v="2676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x v="0"/>
    <x v="3698"/>
    <n v="1463334166"/>
    <x v="0"/>
    <x v="10"/>
    <b v="1"/>
    <s v="theater/plays"/>
    <x v="1240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x v="0"/>
    <x v="3699"/>
    <n v="1429881667"/>
    <x v="0"/>
    <x v="174"/>
    <b v="1"/>
    <s v="theater/plays"/>
    <x v="1099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x v="1"/>
    <x v="3700"/>
    <n v="1422834819"/>
    <x v="0"/>
    <x v="74"/>
    <b v="1"/>
    <s v="theater/plays"/>
    <x v="2677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x v="0"/>
    <x v="3701"/>
    <n v="1450819109"/>
    <x v="0"/>
    <x v="54"/>
    <b v="1"/>
    <s v="theater/plays"/>
    <x v="2678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x v="1"/>
    <x v="3702"/>
    <n v="1428526049"/>
    <x v="0"/>
    <x v="62"/>
    <b v="1"/>
    <s v="theater/plays"/>
    <x v="1266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x v="1"/>
    <x v="3703"/>
    <n v="1422465075"/>
    <x v="0"/>
    <x v="67"/>
    <b v="1"/>
    <s v="theater/plays"/>
    <x v="2679"/>
    <x v="1"/>
    <s v="plays"/>
    <x v="3718"/>
    <x v="3703"/>
  </r>
  <r>
    <n v="3719"/>
    <s v="Corium"/>
    <s v="A new piece of physical theatre about love, regret and longing."/>
    <x v="48"/>
    <n v="420"/>
    <x v="0"/>
    <x v="1"/>
    <x v="1"/>
    <x v="3704"/>
    <n v="1432402266"/>
    <x v="0"/>
    <x v="80"/>
    <b v="1"/>
    <s v="theater/plays"/>
    <x v="2680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x v="0"/>
    <x v="3705"/>
    <n v="1433980206"/>
    <x v="0"/>
    <x v="244"/>
    <b v="1"/>
    <s v="theater/plays"/>
    <x v="2681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x v="0"/>
    <x v="3706"/>
    <n v="1413412084"/>
    <x v="0"/>
    <x v="34"/>
    <b v="1"/>
    <s v="theater/plays"/>
    <x v="2624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x v="5"/>
    <x v="3707"/>
    <n v="1452614847"/>
    <x v="0"/>
    <x v="2"/>
    <b v="1"/>
    <s v="theater/plays"/>
    <x v="2682"/>
    <x v="1"/>
    <s v="plays"/>
    <x v="3722"/>
    <x v="3707"/>
  </r>
  <r>
    <n v="3723"/>
    <s v="Beauty and the Beast"/>
    <s v="Saltmine Theatre Company present Beauty and the Beast:"/>
    <x v="37"/>
    <n v="4592"/>
    <x v="0"/>
    <x v="1"/>
    <x v="1"/>
    <x v="3708"/>
    <n v="1414778662"/>
    <x v="0"/>
    <x v="287"/>
    <b v="1"/>
    <s v="theater/plays"/>
    <x v="268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x v="1"/>
    <x v="3709"/>
    <n v="1459856860"/>
    <x v="0"/>
    <x v="30"/>
    <b v="1"/>
    <s v="theater/plays"/>
    <x v="2684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x v="1"/>
    <x v="3710"/>
    <n v="1454366467"/>
    <x v="0"/>
    <x v="41"/>
    <b v="1"/>
    <s v="theater/plays"/>
    <x v="7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x v="0"/>
    <x v="3711"/>
    <n v="1459567371"/>
    <x v="0"/>
    <x v="67"/>
    <b v="1"/>
    <s v="theater/plays"/>
    <x v="2685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x v="0"/>
    <x v="3712"/>
    <n v="1474273294"/>
    <x v="0"/>
    <x v="51"/>
    <b v="1"/>
    <s v="theater/plays"/>
    <x v="1266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x v="0"/>
    <x v="3713"/>
    <n v="1437365176"/>
    <x v="0"/>
    <x v="162"/>
    <b v="0"/>
    <s v="theater/plays"/>
    <x v="268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x v="0"/>
    <x v="3714"/>
    <n v="1423198512"/>
    <x v="0"/>
    <x v="81"/>
    <b v="0"/>
    <s v="theater/plays"/>
    <x v="2687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x v="0"/>
    <x v="3715"/>
    <n v="1437236159"/>
    <x v="0"/>
    <x v="29"/>
    <b v="0"/>
    <s v="theater/plays"/>
    <x v="709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x v="0"/>
    <x v="3716"/>
    <n v="1418234646"/>
    <x v="0"/>
    <x v="8"/>
    <b v="0"/>
    <s v="theater/plays"/>
    <x v="2688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x v="3"/>
    <x v="3717"/>
    <n v="1416932133"/>
    <x v="0"/>
    <x v="80"/>
    <b v="0"/>
    <s v="theater/plays"/>
    <x v="2689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x v="0"/>
    <x v="3718"/>
    <n v="1428539708"/>
    <x v="0"/>
    <x v="78"/>
    <b v="0"/>
    <s v="theater/plays"/>
    <x v="109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x v="0"/>
    <x v="3719"/>
    <n v="1427405896"/>
    <x v="0"/>
    <x v="63"/>
    <b v="0"/>
    <s v="theater/plays"/>
    <x v="2690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x v="1"/>
    <x v="3720"/>
    <n v="1430239089"/>
    <x v="0"/>
    <x v="84"/>
    <b v="0"/>
    <s v="theater/plays"/>
    <x v="2691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x v="1"/>
    <x v="3721"/>
    <n v="1423847093"/>
    <x v="0"/>
    <x v="29"/>
    <b v="0"/>
    <s v="theater/plays"/>
    <x v="886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x v="0"/>
    <x v="3722"/>
    <n v="1445358903"/>
    <x v="0"/>
    <x v="80"/>
    <b v="0"/>
    <s v="theater/plays"/>
    <x v="2692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x v="1"/>
    <x v="3723"/>
    <n v="1403562705"/>
    <x v="0"/>
    <x v="79"/>
    <b v="0"/>
    <s v="theater/plays"/>
    <x v="2693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x v="1"/>
    <x v="3724"/>
    <n v="1467024468"/>
    <x v="0"/>
    <x v="22"/>
    <b v="0"/>
    <s v="theater/plays"/>
    <x v="2694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x v="0"/>
    <x v="3725"/>
    <n v="1405217355"/>
    <x v="0"/>
    <x v="25"/>
    <b v="0"/>
    <s v="theater/plays"/>
    <x v="2695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x v="0"/>
    <x v="3726"/>
    <n v="1447797950"/>
    <x v="0"/>
    <x v="78"/>
    <b v="0"/>
    <s v="theater/plays"/>
    <x v="109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x v="0"/>
    <x v="3727"/>
    <n v="1407388144"/>
    <x v="0"/>
    <x v="80"/>
    <b v="0"/>
    <s v="theater/plays"/>
    <x v="172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x v="0"/>
    <x v="3728"/>
    <n v="1401814964"/>
    <x v="0"/>
    <x v="78"/>
    <b v="0"/>
    <s v="theater/plays"/>
    <x v="109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x v="0"/>
    <x v="3729"/>
    <n v="1401823952"/>
    <x v="0"/>
    <x v="78"/>
    <b v="0"/>
    <s v="theater/plays"/>
    <x v="109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x v="0"/>
    <x v="3730"/>
    <n v="1405097102"/>
    <x v="0"/>
    <x v="29"/>
    <b v="0"/>
    <s v="theater/plays"/>
    <x v="709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x v="0"/>
    <x v="3731"/>
    <n v="1473326439"/>
    <x v="0"/>
    <x v="29"/>
    <b v="0"/>
    <s v="theater/plays"/>
    <x v="2696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x v="1"/>
    <x v="3732"/>
    <n v="1433833896"/>
    <x v="0"/>
    <x v="29"/>
    <b v="0"/>
    <s v="theater/plays"/>
    <x v="46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x v="0"/>
    <x v="3733"/>
    <n v="1453827436"/>
    <x v="0"/>
    <x v="47"/>
    <b v="1"/>
    <s v="theater/musical"/>
    <x v="2697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x v="0"/>
    <x v="3734"/>
    <n v="1459220588"/>
    <x v="0"/>
    <x v="63"/>
    <b v="1"/>
    <s v="theater/musical"/>
    <x v="2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x v="0"/>
    <x v="3735"/>
    <n v="1421105608"/>
    <x v="0"/>
    <x v="33"/>
    <b v="1"/>
    <s v="theater/musical"/>
    <x v="1004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x v="0"/>
    <x v="3736"/>
    <n v="1454460673"/>
    <x v="0"/>
    <x v="202"/>
    <b v="1"/>
    <s v="theater/musical"/>
    <x v="2698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x v="1"/>
    <x v="3737"/>
    <n v="1473189335"/>
    <x v="0"/>
    <x v="41"/>
    <b v="1"/>
    <s v="theater/musical"/>
    <x v="1246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x v="0"/>
    <x v="3738"/>
    <n v="1430768800"/>
    <x v="0"/>
    <x v="209"/>
    <b v="1"/>
    <s v="theater/musical"/>
    <x v="2699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x v="0"/>
    <x v="3739"/>
    <n v="1403125737"/>
    <x v="0"/>
    <x v="74"/>
    <b v="1"/>
    <s v="theater/musical"/>
    <x v="43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x v="1"/>
    <x v="3740"/>
    <n v="1458161307"/>
    <x v="0"/>
    <x v="33"/>
    <b v="1"/>
    <s v="theater/musical"/>
    <x v="2700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x v="0"/>
    <x v="3741"/>
    <n v="1399923198"/>
    <x v="0"/>
    <x v="57"/>
    <b v="1"/>
    <s v="theater/musical"/>
    <x v="270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x v="0"/>
    <x v="3742"/>
    <n v="1415737515"/>
    <x v="0"/>
    <x v="133"/>
    <b v="1"/>
    <s v="theater/musical"/>
    <x v="2702"/>
    <x v="1"/>
    <s v="musical"/>
    <x v="3757"/>
    <x v="3742"/>
  </r>
  <r>
    <n v="3758"/>
    <s v="Luigi's Ladies"/>
    <s v="LUIGI'S LADIES: an original one-woman musical comedy"/>
    <x v="15"/>
    <n v="1535"/>
    <x v="0"/>
    <x v="0"/>
    <x v="0"/>
    <x v="3743"/>
    <n v="1397819938"/>
    <x v="0"/>
    <x v="55"/>
    <b v="1"/>
    <s v="theater/musical"/>
    <x v="2703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x v="0"/>
    <x v="3744"/>
    <n v="1435372553"/>
    <x v="0"/>
    <x v="106"/>
    <b v="1"/>
    <s v="theater/musical"/>
    <x v="27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x v="0"/>
    <x v="3745"/>
    <n v="1397133386"/>
    <x v="0"/>
    <x v="110"/>
    <b v="1"/>
    <s v="theater/musical"/>
    <x v="270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x v="1"/>
    <x v="3746"/>
    <n v="1434625937"/>
    <x v="0"/>
    <x v="83"/>
    <b v="1"/>
    <s v="theater/musical"/>
    <x v="31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x v="1"/>
    <x v="3747"/>
    <n v="1436383889"/>
    <x v="0"/>
    <x v="33"/>
    <b v="1"/>
    <s v="theater/musical"/>
    <x v="2706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x v="0"/>
    <x v="3748"/>
    <n v="1425319226"/>
    <x v="0"/>
    <x v="99"/>
    <b v="1"/>
    <s v="theater/musical"/>
    <x v="3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x v="0"/>
    <x v="3749"/>
    <n v="1462824832"/>
    <x v="0"/>
    <x v="74"/>
    <b v="1"/>
    <s v="theater/musical"/>
    <x v="31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x v="0"/>
    <x v="3750"/>
    <n v="1404153482"/>
    <x v="0"/>
    <x v="329"/>
    <b v="1"/>
    <s v="theater/musical"/>
    <x v="270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x v="0"/>
    <x v="3751"/>
    <n v="1401336045"/>
    <x v="0"/>
    <x v="93"/>
    <b v="1"/>
    <s v="theater/musical"/>
    <x v="2708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x v="0"/>
    <x v="3566"/>
    <n v="1423960097"/>
    <x v="0"/>
    <x v="66"/>
    <b v="1"/>
    <s v="theater/musical"/>
    <x v="270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x v="0"/>
    <x v="3752"/>
    <n v="1400002090"/>
    <x v="0"/>
    <x v="6"/>
    <b v="1"/>
    <s v="theater/musical"/>
    <x v="2710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x v="0"/>
    <x v="3753"/>
    <n v="1458138079"/>
    <x v="0"/>
    <x v="41"/>
    <b v="1"/>
    <s v="theater/musical"/>
    <x v="31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x v="1"/>
    <x v="3754"/>
    <n v="1431642010"/>
    <x v="0"/>
    <x v="9"/>
    <b v="1"/>
    <s v="theater/musical"/>
    <x v="31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x v="0"/>
    <x v="3755"/>
    <n v="1462307652"/>
    <x v="0"/>
    <x v="44"/>
    <b v="1"/>
    <s v="theater/musical"/>
    <x v="27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x v="0"/>
    <x v="3756"/>
    <n v="1478616506"/>
    <x v="0"/>
    <x v="51"/>
    <b v="1"/>
    <s v="theater/musical"/>
    <x v="10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x v="0"/>
    <x v="3757"/>
    <n v="1476317247"/>
    <x v="0"/>
    <x v="7"/>
    <b v="1"/>
    <s v="theater/musical"/>
    <x v="21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x v="5"/>
    <x v="3758"/>
    <n v="1427223655"/>
    <x v="0"/>
    <x v="20"/>
    <b v="1"/>
    <s v="theater/musical"/>
    <x v="3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x v="0"/>
    <x v="3759"/>
    <n v="1426199843"/>
    <x v="0"/>
    <x v="25"/>
    <b v="1"/>
    <s v="theater/musical"/>
    <x v="598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x v="0"/>
    <x v="3760"/>
    <n v="1403599778"/>
    <x v="0"/>
    <x v="225"/>
    <b v="1"/>
    <s v="theater/musical"/>
    <x v="271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x v="0"/>
    <x v="3761"/>
    <n v="1409884821"/>
    <x v="0"/>
    <x v="211"/>
    <b v="1"/>
    <s v="theater/musical"/>
    <x v="2713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x v="0"/>
    <x v="3762"/>
    <n v="1418758780"/>
    <x v="0"/>
    <x v="17"/>
    <b v="1"/>
    <s v="theater/musical"/>
    <x v="2714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x v="0"/>
    <x v="3763"/>
    <n v="1456421940"/>
    <x v="0"/>
    <x v="248"/>
    <b v="1"/>
    <s v="theater/musical"/>
    <x v="2715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x v="0"/>
    <x v="3764"/>
    <n v="1433999785"/>
    <x v="0"/>
    <x v="209"/>
    <b v="1"/>
    <s v="theater/musical"/>
    <x v="43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x v="0"/>
    <x v="3765"/>
    <n v="1408050685"/>
    <x v="0"/>
    <x v="47"/>
    <b v="1"/>
    <s v="theater/musical"/>
    <x v="27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x v="1"/>
    <x v="3766"/>
    <n v="1466887297"/>
    <x v="0"/>
    <x v="74"/>
    <b v="1"/>
    <s v="theater/musical"/>
    <x v="1409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x v="0"/>
    <x v="3767"/>
    <n v="1455938520"/>
    <x v="0"/>
    <x v="54"/>
    <b v="1"/>
    <s v="theater/musical"/>
    <x v="2717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x v="5"/>
    <x v="3768"/>
    <n v="1465601532"/>
    <x v="0"/>
    <x v="73"/>
    <b v="1"/>
    <s v="theater/musical"/>
    <x v="93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x v="1"/>
    <x v="3769"/>
    <n v="1467040769"/>
    <x v="0"/>
    <x v="209"/>
    <b v="1"/>
    <s v="theater/musical"/>
    <x v="2718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x v="0"/>
    <x v="3770"/>
    <n v="1461718475"/>
    <x v="0"/>
    <x v="26"/>
    <b v="1"/>
    <s v="theater/musical"/>
    <x v="2719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x v="0"/>
    <x v="3514"/>
    <n v="1434113406"/>
    <x v="0"/>
    <x v="73"/>
    <b v="1"/>
    <s v="theater/musical"/>
    <x v="272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x v="0"/>
    <x v="3771"/>
    <n v="1448469719"/>
    <x v="0"/>
    <x v="29"/>
    <b v="0"/>
    <s v="theater/musical"/>
    <x v="886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x v="1"/>
    <x v="3772"/>
    <n v="1431630618"/>
    <x v="0"/>
    <x v="80"/>
    <b v="0"/>
    <s v="theater/musical"/>
    <x v="2721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x v="0"/>
    <x v="3773"/>
    <n v="1477238423"/>
    <x v="0"/>
    <x v="78"/>
    <b v="0"/>
    <s v="theater/musical"/>
    <x v="109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x v="0"/>
    <x v="3774"/>
    <n v="1399480592"/>
    <x v="0"/>
    <x v="78"/>
    <b v="0"/>
    <s v="theater/musical"/>
    <x v="109"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x v="0"/>
    <x v="3775"/>
    <n v="1434365022"/>
    <x v="0"/>
    <x v="84"/>
    <b v="0"/>
    <s v="theater/musical"/>
    <x v="122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x v="0"/>
    <x v="3776"/>
    <n v="1416954729"/>
    <x v="0"/>
    <x v="54"/>
    <b v="0"/>
    <s v="theater/musical"/>
    <x v="2722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x v="1"/>
    <x v="3777"/>
    <n v="1431093354"/>
    <x v="0"/>
    <x v="29"/>
    <b v="0"/>
    <s v="theater/musical"/>
    <x v="46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x v="1"/>
    <x v="3778"/>
    <n v="1437042490"/>
    <x v="0"/>
    <x v="84"/>
    <b v="0"/>
    <s v="theater/musical"/>
    <x v="1312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x v="0"/>
    <x v="3779"/>
    <n v="1479170556"/>
    <x v="0"/>
    <x v="29"/>
    <b v="0"/>
    <s v="theater/musical"/>
    <x v="2723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x v="0"/>
    <x v="3780"/>
    <n v="1426972165"/>
    <x v="0"/>
    <x v="77"/>
    <b v="0"/>
    <s v="theater/musical"/>
    <x v="272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x v="0"/>
    <x v="3781"/>
    <n v="1405099248"/>
    <x v="0"/>
    <x v="81"/>
    <b v="0"/>
    <s v="theater/musical"/>
    <x v="272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x v="0"/>
    <x v="3782"/>
    <n v="1455142843"/>
    <x v="0"/>
    <x v="80"/>
    <b v="0"/>
    <s v="theater/musical"/>
    <x v="2726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x v="0"/>
    <x v="3783"/>
    <n v="1418146883"/>
    <x v="0"/>
    <x v="38"/>
    <b v="0"/>
    <s v="theater/musical"/>
    <x v="2727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x v="0"/>
    <x v="3784"/>
    <n v="1417536816"/>
    <x v="0"/>
    <x v="82"/>
    <b v="0"/>
    <s v="theater/musical"/>
    <x v="2728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x v="0"/>
    <x v="3785"/>
    <n v="1442890906"/>
    <x v="0"/>
    <x v="78"/>
    <b v="0"/>
    <s v="theater/musical"/>
    <x v="109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x v="0"/>
    <x v="3786"/>
    <n v="1454541568"/>
    <x v="0"/>
    <x v="244"/>
    <b v="0"/>
    <s v="theater/musical"/>
    <x v="272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x v="0"/>
    <x v="3787"/>
    <n v="1465172024"/>
    <x v="0"/>
    <x v="78"/>
    <b v="0"/>
    <s v="theater/musical"/>
    <x v="109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x v="0"/>
    <x v="3788"/>
    <n v="1406668640"/>
    <x v="0"/>
    <x v="84"/>
    <b v="0"/>
    <s v="theater/musical"/>
    <x v="133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x v="2"/>
    <x v="3789"/>
    <n v="1402294381"/>
    <x v="0"/>
    <x v="29"/>
    <b v="0"/>
    <s v="theater/musical"/>
    <x v="273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x v="0"/>
    <x v="3790"/>
    <n v="1427492939"/>
    <x v="0"/>
    <x v="82"/>
    <b v="0"/>
    <s v="theater/musical"/>
    <x v="273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x v="1"/>
    <x v="3791"/>
    <n v="1424775219"/>
    <x v="0"/>
    <x v="54"/>
    <b v="1"/>
    <s v="theater/plays"/>
    <x v="31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x v="1"/>
    <x v="3792"/>
    <n v="1402403907"/>
    <x v="0"/>
    <x v="44"/>
    <b v="1"/>
    <s v="theater/plays"/>
    <x v="982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x v="0"/>
    <x v="3793"/>
    <n v="1424377358"/>
    <x v="0"/>
    <x v="55"/>
    <b v="1"/>
    <s v="theater/plays"/>
    <x v="2732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x v="1"/>
    <x v="3794"/>
    <n v="1461769373"/>
    <x v="0"/>
    <x v="10"/>
    <b v="1"/>
    <s v="theater/plays"/>
    <x v="273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x v="5"/>
    <x v="2551"/>
    <n v="1429120908"/>
    <x v="0"/>
    <x v="202"/>
    <b v="1"/>
    <s v="theater/plays"/>
    <x v="170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x v="0"/>
    <x v="3795"/>
    <n v="1462603021"/>
    <x v="0"/>
    <x v="74"/>
    <b v="1"/>
    <s v="theater/plays"/>
    <x v="2734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x v="0"/>
    <x v="3532"/>
    <n v="1424727712"/>
    <x v="0"/>
    <x v="69"/>
    <b v="1"/>
    <s v="theater/plays"/>
    <x v="2735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x v="1"/>
    <x v="3796"/>
    <n v="1437545657"/>
    <x v="0"/>
    <x v="9"/>
    <b v="1"/>
    <s v="theater/plays"/>
    <x v="2736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x v="0"/>
    <x v="3797"/>
    <n v="1403022823"/>
    <x v="0"/>
    <x v="77"/>
    <b v="1"/>
    <s v="theater/plays"/>
    <x v="273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x v="0"/>
    <x v="3798"/>
    <n v="1444236216"/>
    <x v="0"/>
    <x v="9"/>
    <b v="1"/>
    <s v="theater/plays"/>
    <x v="7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x v="0"/>
    <x v="3799"/>
    <n v="1423599182"/>
    <x v="0"/>
    <x v="73"/>
    <b v="1"/>
    <s v="theater/plays"/>
    <x v="2738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x v="0"/>
    <x v="3800"/>
    <n v="1435554104"/>
    <x v="0"/>
    <x v="55"/>
    <b v="1"/>
    <s v="theater/plays"/>
    <x v="201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x v="1"/>
    <x v="3801"/>
    <n v="1433518717"/>
    <x v="0"/>
    <x v="9"/>
    <b v="1"/>
    <s v="theater/plays"/>
    <x v="225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x v="0"/>
    <x v="3802"/>
    <n v="1449116407"/>
    <x v="0"/>
    <x v="67"/>
    <b v="1"/>
    <s v="theater/plays"/>
    <x v="2739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x v="3"/>
    <x v="3803"/>
    <n v="1448136417"/>
    <x v="0"/>
    <x v="88"/>
    <b v="1"/>
    <s v="theater/plays"/>
    <x v="2740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x v="0"/>
    <x v="3804"/>
    <n v="1434405044"/>
    <x v="0"/>
    <x v="14"/>
    <b v="1"/>
    <s v="theater/plays"/>
    <x v="938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x v="1"/>
    <x v="3805"/>
    <n v="1469026903"/>
    <x v="0"/>
    <x v="63"/>
    <b v="1"/>
    <s v="theater/plays"/>
    <x v="127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x v="0"/>
    <x v="3806"/>
    <n v="1432690814"/>
    <x v="0"/>
    <x v="72"/>
    <b v="1"/>
    <s v="theater/plays"/>
    <x v="2741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x v="1"/>
    <x v="3807"/>
    <n v="1428401394"/>
    <x v="0"/>
    <x v="55"/>
    <b v="1"/>
    <s v="theater/plays"/>
    <x v="6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x v="1"/>
    <x v="3808"/>
    <n v="1422656201"/>
    <x v="0"/>
    <x v="71"/>
    <b v="1"/>
    <s v="theater/plays"/>
    <x v="2742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x v="0"/>
    <x v="3809"/>
    <n v="1414845587"/>
    <x v="0"/>
    <x v="33"/>
    <b v="1"/>
    <s v="theater/plays"/>
    <x v="31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x v="0"/>
    <x v="3810"/>
    <n v="1470948371"/>
    <x v="0"/>
    <x v="22"/>
    <b v="1"/>
    <s v="theater/plays"/>
    <x v="20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x v="0"/>
    <x v="3811"/>
    <n v="1463161611"/>
    <x v="0"/>
    <x v="83"/>
    <b v="1"/>
    <s v="theater/plays"/>
    <x v="274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x v="0"/>
    <x v="3812"/>
    <n v="1413404545"/>
    <x v="0"/>
    <x v="82"/>
    <b v="1"/>
    <s v="theater/plays"/>
    <x v="2744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x v="0"/>
    <x v="3813"/>
    <n v="1452048335"/>
    <x v="0"/>
    <x v="82"/>
    <b v="1"/>
    <s v="theater/plays"/>
    <x v="43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x v="5"/>
    <x v="3814"/>
    <n v="1416516972"/>
    <x v="0"/>
    <x v="9"/>
    <b v="1"/>
    <s v="theater/plays"/>
    <x v="988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x v="1"/>
    <x v="3815"/>
    <n v="1432032067"/>
    <x v="0"/>
    <x v="7"/>
    <b v="1"/>
    <s v="theater/plays"/>
    <x v="2745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x v="1"/>
    <x v="3816"/>
    <n v="1459463808"/>
    <x v="0"/>
    <x v="22"/>
    <b v="1"/>
    <s v="theater/plays"/>
    <x v="583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x v="0"/>
    <x v="3817"/>
    <n v="1467497652"/>
    <x v="0"/>
    <x v="25"/>
    <b v="1"/>
    <s v="theater/plays"/>
    <x v="2460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x v="1"/>
    <x v="3818"/>
    <n v="1432837358"/>
    <x v="0"/>
    <x v="57"/>
    <b v="1"/>
    <s v="theater/plays"/>
    <x v="42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x v="9"/>
    <x v="3819"/>
    <n v="1429722209"/>
    <x v="0"/>
    <x v="61"/>
    <b v="1"/>
    <s v="theater/plays"/>
    <x v="2746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x v="0"/>
    <x v="3820"/>
    <n v="1433042724"/>
    <x v="0"/>
    <x v="58"/>
    <b v="1"/>
    <s v="theater/plays"/>
    <x v="982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x v="1"/>
    <x v="3821"/>
    <n v="1457023829"/>
    <x v="0"/>
    <x v="83"/>
    <b v="1"/>
    <s v="theater/plays"/>
    <x v="274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x v="0"/>
    <x v="3822"/>
    <n v="1400698287"/>
    <x v="1"/>
    <x v="69"/>
    <b v="0"/>
    <s v="theater/plays"/>
    <x v="2748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x v="1"/>
    <x v="3823"/>
    <n v="1397217052"/>
    <x v="1"/>
    <x v="23"/>
    <b v="0"/>
    <s v="theater/plays"/>
    <x v="2749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x v="0"/>
    <x v="3824"/>
    <n v="1399427064"/>
    <x v="1"/>
    <x v="10"/>
    <b v="0"/>
    <s v="theater/plays"/>
    <x v="2750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x v="0"/>
    <x v="3825"/>
    <n v="1399474134"/>
    <x v="1"/>
    <x v="133"/>
    <b v="0"/>
    <s v="theater/plays"/>
    <x v="275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x v="0"/>
    <x v="3826"/>
    <n v="1441119774"/>
    <x v="1"/>
    <x v="8"/>
    <b v="0"/>
    <s v="theater/plays"/>
    <x v="2752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x v="0"/>
    <x v="3827"/>
    <n v="1409721542"/>
    <x v="1"/>
    <x v="22"/>
    <b v="0"/>
    <s v="theater/plays"/>
    <x v="837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x v="0"/>
    <x v="3828"/>
    <n v="1433395391"/>
    <x v="1"/>
    <x v="82"/>
    <b v="0"/>
    <s v="theater/plays"/>
    <x v="2753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x v="0"/>
    <x v="3829"/>
    <n v="1442604989"/>
    <x v="1"/>
    <x v="68"/>
    <b v="0"/>
    <s v="theater/plays"/>
    <x v="2754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x v="3"/>
    <x v="3830"/>
    <n v="1431455084"/>
    <x v="1"/>
    <x v="33"/>
    <b v="0"/>
    <s v="theater/plays"/>
    <x v="2755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x v="0"/>
    <x v="3831"/>
    <n v="1417489143"/>
    <x v="1"/>
    <x v="80"/>
    <b v="0"/>
    <s v="theater/plays"/>
    <x v="2756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x v="1"/>
    <x v="3832"/>
    <n v="1434537179"/>
    <x v="1"/>
    <x v="54"/>
    <b v="0"/>
    <s v="theater/plays"/>
    <x v="2757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x v="0"/>
    <x v="3833"/>
    <n v="1425270876"/>
    <x v="0"/>
    <x v="84"/>
    <b v="0"/>
    <s v="theater/plays"/>
    <x v="418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x v="0"/>
    <x v="3834"/>
    <n v="1406578178"/>
    <x v="0"/>
    <x v="84"/>
    <b v="0"/>
    <s v="theater/plays"/>
    <x v="2758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x v="0"/>
    <x v="3835"/>
    <n v="1428614058"/>
    <x v="0"/>
    <x v="9"/>
    <b v="0"/>
    <s v="theater/plays"/>
    <x v="275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x v="0"/>
    <x v="3836"/>
    <n v="1424819871"/>
    <x v="0"/>
    <x v="29"/>
    <b v="0"/>
    <s v="theater/plays"/>
    <x v="453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x v="0"/>
    <x v="3837"/>
    <n v="1423245003"/>
    <x v="0"/>
    <x v="29"/>
    <b v="0"/>
    <s v="theater/plays"/>
    <x v="459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x v="0"/>
    <x v="3838"/>
    <n v="1404927690"/>
    <x v="0"/>
    <x v="80"/>
    <b v="0"/>
    <s v="theater/plays"/>
    <x v="276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x v="1"/>
    <x v="3839"/>
    <n v="1430734844"/>
    <x v="0"/>
    <x v="29"/>
    <b v="0"/>
    <s v="theater/plays"/>
    <x v="172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x v="0"/>
    <x v="3840"/>
    <n v="1401485207"/>
    <x v="0"/>
    <x v="29"/>
    <b v="0"/>
    <s v="theater/plays"/>
    <x v="167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x v="0"/>
    <x v="3841"/>
    <n v="1405266710"/>
    <x v="0"/>
    <x v="62"/>
    <b v="0"/>
    <s v="theater/plays"/>
    <x v="2761"/>
    <x v="1"/>
    <s v="plays"/>
    <x v="3860"/>
    <x v="3841"/>
  </r>
  <r>
    <n v="3861"/>
    <s v="READY OR NOT HERE I COME"/>
    <s v="THE COMING OF THE LORD!"/>
    <x v="13"/>
    <n v="100"/>
    <x v="2"/>
    <x v="0"/>
    <x v="0"/>
    <x v="3842"/>
    <n v="1412258977"/>
    <x v="0"/>
    <x v="29"/>
    <b v="0"/>
    <s v="theater/plays"/>
    <x v="152"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x v="0"/>
    <x v="3843"/>
    <n v="1472451356"/>
    <x v="0"/>
    <x v="29"/>
    <b v="0"/>
    <s v="theater/plays"/>
    <x v="473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x v="0"/>
    <x v="3844"/>
    <n v="1441552305"/>
    <x v="0"/>
    <x v="78"/>
    <b v="0"/>
    <s v="theater/plays"/>
    <x v="109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x v="0"/>
    <x v="3845"/>
    <n v="1445203454"/>
    <x v="0"/>
    <x v="83"/>
    <b v="0"/>
    <s v="theater/plays"/>
    <x v="444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x v="5"/>
    <x v="3846"/>
    <n v="1405957098"/>
    <x v="0"/>
    <x v="25"/>
    <b v="0"/>
    <s v="theater/plays"/>
    <x v="2762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x v="0"/>
    <x v="3847"/>
    <n v="1454453021"/>
    <x v="0"/>
    <x v="84"/>
    <b v="0"/>
    <s v="theater/plays"/>
    <x v="1219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x v="0"/>
    <x v="3848"/>
    <n v="1463686339"/>
    <x v="0"/>
    <x v="81"/>
    <b v="0"/>
    <s v="theater/plays"/>
    <x v="2763"/>
    <x v="1"/>
    <s v="plays"/>
    <x v="3867"/>
    <x v="3848"/>
  </r>
  <r>
    <n v="3868"/>
    <s v="1000 words (Canceled)"/>
    <s v="New collection of music by Scott Evan Davis!"/>
    <x v="10"/>
    <n v="10"/>
    <x v="1"/>
    <x v="1"/>
    <x v="1"/>
    <x v="3849"/>
    <n v="1408031405"/>
    <x v="0"/>
    <x v="29"/>
    <b v="0"/>
    <s v="theater/musical"/>
    <x v="418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x v="0"/>
    <x v="3850"/>
    <n v="1423761792"/>
    <x v="0"/>
    <x v="41"/>
    <b v="0"/>
    <s v="theater/musical"/>
    <x v="2764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x v="0"/>
    <x v="3851"/>
    <n v="1401768478"/>
    <x v="0"/>
    <x v="73"/>
    <b v="0"/>
    <s v="theater/musical"/>
    <x v="2154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x v="0"/>
    <x v="3852"/>
    <n v="1485629050"/>
    <x v="0"/>
    <x v="83"/>
    <b v="0"/>
    <s v="theater/musical"/>
    <x v="129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x v="0"/>
    <x v="3853"/>
    <n v="1435202996"/>
    <x v="0"/>
    <x v="78"/>
    <b v="0"/>
    <s v="theater/musical"/>
    <x v="109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x v="0"/>
    <x v="3854"/>
    <n v="1441730535"/>
    <x v="0"/>
    <x v="78"/>
    <b v="0"/>
    <s v="theater/musical"/>
    <x v="109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x v="4"/>
    <x v="3855"/>
    <n v="1420244622"/>
    <x v="0"/>
    <x v="78"/>
    <b v="0"/>
    <s v="theater/musical"/>
    <x v="109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x v="7"/>
    <x v="3856"/>
    <n v="1472804365"/>
    <x v="0"/>
    <x v="78"/>
    <b v="0"/>
    <s v="theater/musical"/>
    <x v="109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x v="1"/>
    <x v="3857"/>
    <n v="1451833128"/>
    <x v="0"/>
    <x v="67"/>
    <b v="0"/>
    <s v="theater/musical"/>
    <x v="276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x v="0"/>
    <x v="3858"/>
    <n v="1478621752"/>
    <x v="0"/>
    <x v="25"/>
    <b v="0"/>
    <s v="theater/musical"/>
    <x v="2766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x v="0"/>
    <x v="3859"/>
    <n v="1433014746"/>
    <x v="0"/>
    <x v="29"/>
    <b v="0"/>
    <s v="theater/musical"/>
    <x v="2767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x v="1"/>
    <x v="3860"/>
    <n v="1419626396"/>
    <x v="0"/>
    <x v="78"/>
    <b v="0"/>
    <s v="theater/musical"/>
    <x v="109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x v="1"/>
    <x v="3792"/>
    <n v="1403724820"/>
    <x v="0"/>
    <x v="57"/>
    <b v="0"/>
    <s v="theater/musical"/>
    <x v="2768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x v="0"/>
    <x v="3861"/>
    <n v="1484958399"/>
    <x v="0"/>
    <x v="29"/>
    <b v="0"/>
    <s v="theater/musical"/>
    <x v="152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x v="2"/>
    <x v="3862"/>
    <n v="1451950570"/>
    <x v="0"/>
    <x v="78"/>
    <b v="0"/>
    <s v="theater/musical"/>
    <x v="109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x v="1"/>
    <x v="3863"/>
    <n v="1407076069"/>
    <x v="0"/>
    <x v="78"/>
    <b v="0"/>
    <s v="theater/musical"/>
    <x v="109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x v="0"/>
    <x v="3864"/>
    <n v="1425322792"/>
    <x v="0"/>
    <x v="78"/>
    <b v="0"/>
    <s v="theater/musical"/>
    <x v="109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x v="0"/>
    <x v="3865"/>
    <n v="1460242191"/>
    <x v="0"/>
    <x v="78"/>
    <b v="0"/>
    <s v="theater/musical"/>
    <x v="109"/>
    <x v="1"/>
    <s v="musical"/>
    <x v="3885"/>
    <x v="3865"/>
  </r>
  <r>
    <n v="3886"/>
    <s v="a (Canceled)"/>
    <n v="1"/>
    <x v="3"/>
    <n v="0"/>
    <x v="1"/>
    <x v="2"/>
    <x v="2"/>
    <x v="3866"/>
    <n v="1415683702"/>
    <x v="0"/>
    <x v="78"/>
    <b v="0"/>
    <s v="theater/musical"/>
    <x v="109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x v="0"/>
    <x v="3867"/>
    <n v="1426538129"/>
    <x v="0"/>
    <x v="84"/>
    <b v="0"/>
    <s v="theater/musical"/>
    <x v="1922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x v="1"/>
    <x v="3868"/>
    <n v="1485522358"/>
    <x v="0"/>
    <x v="25"/>
    <b v="0"/>
    <s v="theater/plays"/>
    <x v="276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x v="0"/>
    <x v="3869"/>
    <n v="1417651630"/>
    <x v="0"/>
    <x v="82"/>
    <b v="0"/>
    <s v="theater/plays"/>
    <x v="2770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x v="0"/>
    <x v="3870"/>
    <n v="1434478344"/>
    <x v="0"/>
    <x v="22"/>
    <b v="0"/>
    <s v="theater/plays"/>
    <x v="2771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x v="0"/>
    <x v="3871"/>
    <n v="1424488244"/>
    <x v="0"/>
    <x v="63"/>
    <b v="0"/>
    <s v="theater/plays"/>
    <x v="216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x v="0"/>
    <x v="3872"/>
    <n v="1408203557"/>
    <x v="0"/>
    <x v="78"/>
    <b v="0"/>
    <s v="theater/plays"/>
    <x v="109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x v="0"/>
    <x v="3873"/>
    <n v="1400600840"/>
    <x v="0"/>
    <x v="87"/>
    <b v="0"/>
    <s v="theater/plays"/>
    <x v="277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x v="0"/>
    <x v="3874"/>
    <n v="1478386812"/>
    <x v="0"/>
    <x v="202"/>
    <b v="0"/>
    <s v="theater/plays"/>
    <x v="27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x v="0"/>
    <x v="3875"/>
    <n v="1422424818"/>
    <x v="0"/>
    <x v="29"/>
    <b v="0"/>
    <s v="theater/plays"/>
    <x v="152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x v="0"/>
    <x v="3876"/>
    <n v="1401770178"/>
    <x v="0"/>
    <x v="80"/>
    <b v="0"/>
    <s v="theater/plays"/>
    <x v="2774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x v="4"/>
    <x v="3877"/>
    <n v="1418158683"/>
    <x v="0"/>
    <x v="73"/>
    <b v="0"/>
    <s v="theater/plays"/>
    <x v="2775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x v="1"/>
    <x v="3878"/>
    <n v="1436355270"/>
    <x v="0"/>
    <x v="38"/>
    <b v="0"/>
    <s v="theater/plays"/>
    <x v="397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x v="0"/>
    <x v="3879"/>
    <n v="1406140561"/>
    <x v="0"/>
    <x v="84"/>
    <b v="0"/>
    <s v="theater/plays"/>
    <x v="2372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x v="0"/>
    <x v="3880"/>
    <n v="1431396791"/>
    <x v="0"/>
    <x v="81"/>
    <b v="0"/>
    <s v="theater/plays"/>
    <x v="233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x v="0"/>
    <x v="3881"/>
    <n v="1447098599"/>
    <x v="0"/>
    <x v="29"/>
    <b v="0"/>
    <s v="theater/plays"/>
    <x v="1863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x v="1"/>
    <x v="3882"/>
    <n v="1476962042"/>
    <x v="0"/>
    <x v="162"/>
    <b v="0"/>
    <s v="theater/plays"/>
    <x v="277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x v="0"/>
    <x v="3883"/>
    <n v="1435709765"/>
    <x v="0"/>
    <x v="78"/>
    <b v="0"/>
    <s v="theater/plays"/>
    <x v="109"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x v="0"/>
    <x v="3884"/>
    <n v="1427866200"/>
    <x v="0"/>
    <x v="84"/>
    <b v="0"/>
    <s v="theater/plays"/>
    <x v="479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x v="1"/>
    <x v="3885"/>
    <n v="1430405903"/>
    <x v="0"/>
    <x v="63"/>
    <b v="0"/>
    <s v="theater/plays"/>
    <x v="2777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x v="1"/>
    <x v="3886"/>
    <n v="1432072893"/>
    <x v="0"/>
    <x v="38"/>
    <b v="0"/>
    <s v="theater/plays"/>
    <x v="2778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x v="0"/>
    <x v="3887"/>
    <n v="1411587606"/>
    <x v="0"/>
    <x v="80"/>
    <b v="0"/>
    <s v="theater/plays"/>
    <x v="2779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x v="0"/>
    <x v="3888"/>
    <n v="1405307696"/>
    <x v="0"/>
    <x v="80"/>
    <b v="0"/>
    <s v="theater/plays"/>
    <x v="2780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x v="0"/>
    <x v="3889"/>
    <n v="1407832642"/>
    <x v="0"/>
    <x v="80"/>
    <b v="0"/>
    <s v="theater/plays"/>
    <x v="2781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x v="0"/>
    <x v="3890"/>
    <n v="1439057397"/>
    <x v="0"/>
    <x v="83"/>
    <b v="0"/>
    <s v="theater/plays"/>
    <x v="2782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x v="0"/>
    <x v="3891"/>
    <n v="1414438177"/>
    <x v="0"/>
    <x v="17"/>
    <b v="0"/>
    <s v="theater/plays"/>
    <x v="2783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x v="0"/>
    <x v="3892"/>
    <n v="1424759330"/>
    <x v="0"/>
    <x v="29"/>
    <b v="0"/>
    <s v="theater/plays"/>
    <x v="44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x v="0"/>
    <x v="3893"/>
    <n v="1446267849"/>
    <x v="0"/>
    <x v="63"/>
    <b v="0"/>
    <s v="theater/plays"/>
    <x v="709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x v="1"/>
    <x v="3894"/>
    <n v="1429558756"/>
    <x v="0"/>
    <x v="74"/>
    <b v="0"/>
    <s v="theater/plays"/>
    <x v="278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x v="1"/>
    <x v="3895"/>
    <n v="1462232309"/>
    <x v="0"/>
    <x v="29"/>
    <b v="0"/>
    <s v="theater/plays"/>
    <x v="119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x v="7"/>
    <x v="3896"/>
    <n v="1462360752"/>
    <x v="0"/>
    <x v="78"/>
    <b v="0"/>
    <s v="theater/plays"/>
    <x v="109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x v="1"/>
    <x v="3897"/>
    <n v="1407847161"/>
    <x v="0"/>
    <x v="29"/>
    <b v="0"/>
    <s v="theater/plays"/>
    <x v="2785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x v="1"/>
    <x v="3898"/>
    <n v="1406131023"/>
    <x v="0"/>
    <x v="83"/>
    <b v="0"/>
    <s v="theater/plays"/>
    <x v="418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x v="1"/>
    <x v="3899"/>
    <n v="1450628773"/>
    <x v="0"/>
    <x v="83"/>
    <b v="0"/>
    <s v="theater/plays"/>
    <x v="2786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x v="1"/>
    <x v="3900"/>
    <n v="1476436660"/>
    <x v="0"/>
    <x v="83"/>
    <b v="0"/>
    <s v="theater/plays"/>
    <x v="2331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x v="1"/>
    <x v="3901"/>
    <n v="1413291655"/>
    <x v="0"/>
    <x v="78"/>
    <b v="0"/>
    <s v="theater/plays"/>
    <x v="109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x v="0"/>
    <x v="3902"/>
    <n v="1421432810"/>
    <x v="0"/>
    <x v="79"/>
    <b v="0"/>
    <s v="theater/plays"/>
    <x v="278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x v="1"/>
    <x v="3903"/>
    <n v="1426203071"/>
    <x v="0"/>
    <x v="57"/>
    <b v="0"/>
    <s v="theater/plays"/>
    <x v="278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x v="0"/>
    <x v="3904"/>
    <n v="1401231722"/>
    <x v="0"/>
    <x v="244"/>
    <b v="0"/>
    <s v="theater/plays"/>
    <x v="2789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x v="0"/>
    <x v="3905"/>
    <n v="1404161639"/>
    <x v="0"/>
    <x v="83"/>
    <b v="0"/>
    <s v="theater/plays"/>
    <x v="709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x v="2"/>
    <x v="3906"/>
    <n v="1417053748"/>
    <x v="0"/>
    <x v="29"/>
    <b v="0"/>
    <s v="theater/plays"/>
    <x v="7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x v="1"/>
    <x v="3907"/>
    <n v="1404973504"/>
    <x v="0"/>
    <x v="84"/>
    <b v="0"/>
    <s v="theater/plays"/>
    <x v="46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x v="0"/>
    <x v="3908"/>
    <n v="1442593427"/>
    <x v="0"/>
    <x v="63"/>
    <b v="0"/>
    <s v="theater/plays"/>
    <x v="279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x v="0"/>
    <x v="3909"/>
    <n v="1471636265"/>
    <x v="0"/>
    <x v="25"/>
    <b v="0"/>
    <s v="theater/plays"/>
    <x v="279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x v="2"/>
    <x v="3910"/>
    <n v="1457078868"/>
    <x v="0"/>
    <x v="78"/>
    <b v="0"/>
    <s v="theater/plays"/>
    <x v="109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x v="0"/>
    <x v="3911"/>
    <n v="1439350707"/>
    <x v="0"/>
    <x v="78"/>
    <b v="0"/>
    <s v="theater/plays"/>
    <x v="109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x v="0"/>
    <x v="3912"/>
    <n v="1455508964"/>
    <x v="0"/>
    <x v="29"/>
    <b v="0"/>
    <s v="theater/plays"/>
    <x v="2792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x v="0"/>
    <x v="3913"/>
    <n v="1466205262"/>
    <x v="0"/>
    <x v="8"/>
    <b v="0"/>
    <s v="theater/plays"/>
    <x v="279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x v="0"/>
    <x v="3914"/>
    <n v="1439827639"/>
    <x v="0"/>
    <x v="8"/>
    <b v="0"/>
    <s v="theater/plays"/>
    <x v="1324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x v="1"/>
    <x v="3915"/>
    <n v="1438789546"/>
    <x v="0"/>
    <x v="23"/>
    <b v="0"/>
    <s v="theater/plays"/>
    <x v="2794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x v="0"/>
    <x v="3916"/>
    <n v="1477981120"/>
    <x v="0"/>
    <x v="78"/>
    <b v="0"/>
    <s v="theater/plays"/>
    <x v="109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x v="0"/>
    <x v="3917"/>
    <n v="1465830560"/>
    <x v="0"/>
    <x v="73"/>
    <b v="0"/>
    <s v="theater/plays"/>
    <x v="279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x v="0"/>
    <x v="3918"/>
    <n v="1432763054"/>
    <x v="0"/>
    <x v="81"/>
    <b v="0"/>
    <s v="theater/plays"/>
    <x v="279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x v="2"/>
    <x v="3919"/>
    <n v="1412328979"/>
    <x v="0"/>
    <x v="29"/>
    <b v="0"/>
    <s v="theater/plays"/>
    <x v="37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x v="0"/>
    <x v="3920"/>
    <n v="1416311351"/>
    <x v="0"/>
    <x v="84"/>
    <b v="0"/>
    <s v="theater/plays"/>
    <x v="881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x v="0"/>
    <x v="3921"/>
    <n v="1414505137"/>
    <x v="0"/>
    <x v="84"/>
    <b v="0"/>
    <s v="theater/plays"/>
    <x v="957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x v="0"/>
    <x v="3922"/>
    <n v="1429306914"/>
    <x v="0"/>
    <x v="78"/>
    <b v="0"/>
    <s v="theater/plays"/>
    <x v="109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x v="0"/>
    <x v="3923"/>
    <n v="1443811268"/>
    <x v="0"/>
    <x v="62"/>
    <b v="0"/>
    <s v="theater/plays"/>
    <x v="279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x v="0"/>
    <x v="3924"/>
    <n v="1438098875"/>
    <x v="0"/>
    <x v="78"/>
    <b v="0"/>
    <s v="theater/plays"/>
    <x v="109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x v="0"/>
    <x v="3925"/>
    <n v="1429125268"/>
    <x v="0"/>
    <x v="29"/>
    <b v="0"/>
    <s v="theater/plays"/>
    <x v="1161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x v="0"/>
    <x v="3926"/>
    <n v="1422388822"/>
    <x v="0"/>
    <x v="81"/>
    <b v="0"/>
    <s v="theater/plays"/>
    <x v="14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x v="0"/>
    <x v="3927"/>
    <n v="1472786744"/>
    <x v="0"/>
    <x v="84"/>
    <b v="0"/>
    <s v="theater/plays"/>
    <x v="2798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x v="2"/>
    <x v="3928"/>
    <n v="1404892123"/>
    <x v="0"/>
    <x v="78"/>
    <b v="0"/>
    <s v="theater/plays"/>
    <x v="109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x v="2"/>
    <x v="3929"/>
    <n v="1421031221"/>
    <x v="0"/>
    <x v="58"/>
    <b v="0"/>
    <s v="theater/plays"/>
    <x v="279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x v="0"/>
    <x v="3930"/>
    <n v="1457628680"/>
    <x v="0"/>
    <x v="29"/>
    <b v="0"/>
    <s v="theater/plays"/>
    <x v="89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x v="3"/>
    <x v="3931"/>
    <n v="1457120942"/>
    <x v="0"/>
    <x v="29"/>
    <b v="0"/>
    <s v="theater/plays"/>
    <x v="28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x v="0"/>
    <x v="3932"/>
    <n v="1440701890"/>
    <x v="0"/>
    <x v="29"/>
    <b v="0"/>
    <s v="theater/plays"/>
    <x v="2801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x v="0"/>
    <x v="3933"/>
    <n v="1467162586"/>
    <x v="0"/>
    <x v="78"/>
    <b v="0"/>
    <s v="theater/plays"/>
    <x v="109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x v="5"/>
    <x v="3934"/>
    <n v="1400168264"/>
    <x v="0"/>
    <x v="78"/>
    <b v="0"/>
    <s v="theater/plays"/>
    <x v="109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x v="0"/>
    <x v="3935"/>
    <n v="1446150141"/>
    <x v="0"/>
    <x v="22"/>
    <b v="0"/>
    <s v="theater/plays"/>
    <x v="2802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x v="0"/>
    <x v="3936"/>
    <n v="1459203727"/>
    <x v="0"/>
    <x v="78"/>
    <b v="0"/>
    <s v="theater/plays"/>
    <x v="109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x v="0"/>
    <x v="3937"/>
    <n v="1464045954"/>
    <x v="0"/>
    <x v="29"/>
    <b v="0"/>
    <s v="theater/plays"/>
    <x v="1866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x v="0"/>
    <x v="3938"/>
    <n v="1403822912"/>
    <x v="0"/>
    <x v="38"/>
    <b v="0"/>
    <s v="theater/plays"/>
    <x v="2803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x v="0"/>
    <x v="3939"/>
    <n v="1409338556"/>
    <x v="0"/>
    <x v="8"/>
    <b v="0"/>
    <s v="theater/plays"/>
    <x v="695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x v="0"/>
    <x v="3940"/>
    <n v="1449260256"/>
    <x v="0"/>
    <x v="80"/>
    <b v="0"/>
    <s v="theater/plays"/>
    <x v="183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x v="1"/>
    <x v="3941"/>
    <n v="1397683410"/>
    <x v="0"/>
    <x v="84"/>
    <b v="0"/>
    <s v="theater/plays"/>
    <x v="714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x v="1"/>
    <x v="3942"/>
    <n v="1446562494"/>
    <x v="0"/>
    <x v="83"/>
    <b v="0"/>
    <s v="theater/plays"/>
    <x v="2804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x v="5"/>
    <x v="3943"/>
    <n v="1445226117"/>
    <x v="0"/>
    <x v="78"/>
    <b v="0"/>
    <s v="theater/plays"/>
    <x v="109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x v="0"/>
    <x v="3944"/>
    <n v="1424279986"/>
    <x v="0"/>
    <x v="83"/>
    <b v="0"/>
    <s v="theater/plays"/>
    <x v="2805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x v="0"/>
    <x v="3945"/>
    <n v="1455428380"/>
    <x v="0"/>
    <x v="80"/>
    <b v="0"/>
    <s v="theater/plays"/>
    <x v="2100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x v="0"/>
    <x v="3946"/>
    <n v="1402506278"/>
    <x v="0"/>
    <x v="84"/>
    <b v="0"/>
    <s v="theater/plays"/>
    <x v="722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x v="0"/>
    <x v="3947"/>
    <n v="1486191507"/>
    <x v="0"/>
    <x v="73"/>
    <b v="0"/>
    <s v="theater/plays"/>
    <x v="2806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x v="0"/>
    <x v="3948"/>
    <n v="1458761673"/>
    <x v="0"/>
    <x v="202"/>
    <b v="0"/>
    <s v="theater/plays"/>
    <x v="28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x v="0"/>
    <x v="3949"/>
    <n v="1471638646"/>
    <x v="0"/>
    <x v="79"/>
    <b v="0"/>
    <s v="theater/plays"/>
    <x v="2808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x v="0"/>
    <x v="3950"/>
    <n v="1458333811"/>
    <x v="0"/>
    <x v="84"/>
    <b v="0"/>
    <s v="theater/plays"/>
    <x v="2809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x v="0"/>
    <x v="3951"/>
    <n v="1403355126"/>
    <x v="0"/>
    <x v="79"/>
    <b v="0"/>
    <s v="theater/plays"/>
    <x v="2810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x v="0"/>
    <x v="3952"/>
    <n v="1418002634"/>
    <x v="0"/>
    <x v="22"/>
    <b v="0"/>
    <s v="theater/plays"/>
    <x v="2811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x v="0"/>
    <x v="3953"/>
    <n v="1460219110"/>
    <x v="0"/>
    <x v="77"/>
    <b v="0"/>
    <s v="theater/plays"/>
    <x v="2812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x v="1"/>
    <x v="3954"/>
    <n v="1462280848"/>
    <x v="0"/>
    <x v="202"/>
    <b v="0"/>
    <s v="theater/plays"/>
    <x v="214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x v="0"/>
    <x v="3955"/>
    <n v="1465850898"/>
    <x v="0"/>
    <x v="78"/>
    <b v="0"/>
    <s v="theater/plays"/>
    <x v="109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x v="0"/>
    <x v="3956"/>
    <n v="1405024561"/>
    <x v="0"/>
    <x v="73"/>
    <b v="0"/>
    <s v="theater/plays"/>
    <x v="2813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x v="0"/>
    <x v="3957"/>
    <n v="1466621732"/>
    <x v="0"/>
    <x v="79"/>
    <b v="0"/>
    <s v="theater/plays"/>
    <x v="2814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x v="0"/>
    <x v="3958"/>
    <n v="1417533953"/>
    <x v="0"/>
    <x v="22"/>
    <b v="0"/>
    <s v="theater/plays"/>
    <x v="281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x v="1"/>
    <x v="3959"/>
    <n v="1425678057"/>
    <x v="0"/>
    <x v="79"/>
    <b v="0"/>
    <s v="theater/plays"/>
    <x v="2816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x v="0"/>
    <x v="3960"/>
    <n v="1401978147"/>
    <x v="0"/>
    <x v="63"/>
    <b v="0"/>
    <s v="theater/plays"/>
    <x v="2693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x v="0"/>
    <x v="3961"/>
    <n v="1463545149"/>
    <x v="0"/>
    <x v="63"/>
    <b v="0"/>
    <s v="theater/plays"/>
    <x v="2817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x v="1"/>
    <x v="3962"/>
    <n v="1431113180"/>
    <x v="0"/>
    <x v="81"/>
    <b v="0"/>
    <s v="theater/plays"/>
    <x v="143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x v="0"/>
    <x v="3963"/>
    <n v="1397854356"/>
    <x v="0"/>
    <x v="67"/>
    <b v="0"/>
    <s v="theater/plays"/>
    <x v="281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x v="1"/>
    <x v="3964"/>
    <n v="1412809644"/>
    <x v="0"/>
    <x v="73"/>
    <b v="0"/>
    <s v="theater/plays"/>
    <x v="2819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x v="3965"/>
    <n v="1454173120"/>
    <x v="0"/>
    <x v="10"/>
    <b v="0"/>
    <s v="theater/plays"/>
    <x v="2803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x v="1"/>
    <x v="3966"/>
    <n v="1460034594"/>
    <x v="0"/>
    <x v="62"/>
    <b v="0"/>
    <s v="theater/plays"/>
    <x v="2820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x v="1"/>
    <x v="3967"/>
    <n v="1399414290"/>
    <x v="0"/>
    <x v="62"/>
    <b v="0"/>
    <s v="theater/plays"/>
    <x v="2821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x v="0"/>
    <x v="3968"/>
    <n v="1439517413"/>
    <x v="0"/>
    <x v="80"/>
    <b v="0"/>
    <s v="theater/plays"/>
    <x v="2822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x v="0"/>
    <x v="3969"/>
    <n v="1444413581"/>
    <x v="0"/>
    <x v="78"/>
    <b v="0"/>
    <s v="theater/plays"/>
    <x v="109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x v="1"/>
    <x v="3970"/>
    <n v="1454342893"/>
    <x v="0"/>
    <x v="83"/>
    <b v="0"/>
    <s v="theater/plays"/>
    <x v="28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x v="0"/>
    <x v="3971"/>
    <n v="1430494082"/>
    <x v="0"/>
    <x v="29"/>
    <b v="0"/>
    <s v="theater/plays"/>
    <x v="143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x v="0"/>
    <x v="3972"/>
    <n v="1444689259"/>
    <x v="0"/>
    <x v="82"/>
    <b v="0"/>
    <s v="theater/plays"/>
    <x v="282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x v="0"/>
    <x v="3973"/>
    <n v="1428957912"/>
    <x v="0"/>
    <x v="29"/>
    <b v="0"/>
    <s v="theater/plays"/>
    <x v="130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x v="0"/>
    <x v="3974"/>
    <n v="1403169690"/>
    <x v="0"/>
    <x v="29"/>
    <b v="0"/>
    <s v="theater/plays"/>
    <x v="1161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x v="1"/>
    <x v="3975"/>
    <n v="1421339077"/>
    <x v="0"/>
    <x v="80"/>
    <b v="0"/>
    <s v="theater/plays"/>
    <x v="282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x v="0"/>
    <x v="3976"/>
    <n v="1415341464"/>
    <x v="0"/>
    <x v="57"/>
    <b v="0"/>
    <s v="theater/plays"/>
    <x v="2826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x v="1"/>
    <x v="3977"/>
    <n v="1425633821"/>
    <x v="0"/>
    <x v="78"/>
    <b v="0"/>
    <s v="theater/plays"/>
    <x v="109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x v="0"/>
    <x v="3978"/>
    <n v="1424992026"/>
    <x v="0"/>
    <x v="8"/>
    <b v="0"/>
    <s v="theater/plays"/>
    <x v="2827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x v="0"/>
    <x v="3979"/>
    <n v="1406058798"/>
    <x v="0"/>
    <x v="25"/>
    <b v="0"/>
    <s v="theater/plays"/>
    <x v="2828"/>
    <x v="1"/>
    <s v="plays"/>
    <x v="3999"/>
    <x v="3979"/>
  </r>
  <r>
    <n v="4000"/>
    <s v="The Escorts"/>
    <s v="An Enticing Trip into the World of Assisted Dying"/>
    <x v="6"/>
    <n v="10"/>
    <x v="2"/>
    <x v="0"/>
    <x v="0"/>
    <x v="3980"/>
    <n v="1457450958"/>
    <x v="0"/>
    <x v="29"/>
    <b v="0"/>
    <s v="theater/plays"/>
    <x v="415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x v="1"/>
    <x v="1748"/>
    <n v="1486681708"/>
    <x v="0"/>
    <x v="25"/>
    <b v="0"/>
    <s v="theater/plays"/>
    <x v="282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x v="0"/>
    <x v="3981"/>
    <n v="1409187761"/>
    <x v="0"/>
    <x v="80"/>
    <b v="0"/>
    <s v="theater/plays"/>
    <x v="1861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x v="0"/>
    <x v="3982"/>
    <n v="1421417147"/>
    <x v="0"/>
    <x v="84"/>
    <b v="0"/>
    <s v="theater/plays"/>
    <x v="2829"/>
    <x v="1"/>
    <s v="plays"/>
    <x v="4003"/>
    <x v="3982"/>
  </r>
  <r>
    <n v="4004"/>
    <s v="South Florida Tours"/>
    <s v="Help Launch The Queen Into South Florida!"/>
    <x v="2"/>
    <n v="1"/>
    <x v="2"/>
    <x v="0"/>
    <x v="0"/>
    <x v="3983"/>
    <n v="1410148457"/>
    <x v="0"/>
    <x v="29"/>
    <b v="0"/>
    <s v="theater/plays"/>
    <x v="418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x v="0"/>
    <x v="3984"/>
    <n v="1408648985"/>
    <x v="0"/>
    <x v="84"/>
    <b v="0"/>
    <s v="theater/plays"/>
    <x v="843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x v="0"/>
    <x v="3985"/>
    <n v="1453487587"/>
    <x v="0"/>
    <x v="29"/>
    <b v="0"/>
    <s v="theater/plays"/>
    <x v="44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x v="0"/>
    <x v="3986"/>
    <n v="1406572381"/>
    <x v="0"/>
    <x v="29"/>
    <b v="0"/>
    <s v="theater/plays"/>
    <x v="1161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x v="1"/>
    <x v="3987"/>
    <n v="1435014507"/>
    <x v="0"/>
    <x v="80"/>
    <b v="0"/>
    <s v="theater/plays"/>
    <x v="733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x v="1"/>
    <x v="3988"/>
    <n v="1406825360"/>
    <x v="0"/>
    <x v="83"/>
    <b v="0"/>
    <s v="theater/plays"/>
    <x v="2830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x v="0"/>
    <x v="3989"/>
    <n v="1412879366"/>
    <x v="0"/>
    <x v="44"/>
    <b v="0"/>
    <s v="theater/plays"/>
    <x v="283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x v="1"/>
    <x v="3990"/>
    <n v="1419858278"/>
    <x v="0"/>
    <x v="80"/>
    <b v="0"/>
    <s v="theater/plays"/>
    <x v="2832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x v="1"/>
    <x v="3991"/>
    <n v="1427979849"/>
    <x v="0"/>
    <x v="78"/>
    <b v="0"/>
    <s v="theater/plays"/>
    <x v="109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x v="0"/>
    <x v="3992"/>
    <n v="1421478823"/>
    <x v="0"/>
    <x v="84"/>
    <b v="0"/>
    <s v="theater/plays"/>
    <x v="698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x v="0"/>
    <x v="3993"/>
    <n v="1455861269"/>
    <x v="0"/>
    <x v="78"/>
    <b v="0"/>
    <s v="theater/plays"/>
    <x v="109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x v="0"/>
    <x v="3994"/>
    <n v="1434739463"/>
    <x v="0"/>
    <x v="29"/>
    <b v="0"/>
    <s v="theater/plays"/>
    <x v="107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x v="1"/>
    <x v="3995"/>
    <n v="1408395400"/>
    <x v="0"/>
    <x v="63"/>
    <b v="0"/>
    <s v="theater/plays"/>
    <x v="111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x v="0"/>
    <x v="3996"/>
    <n v="1407254874"/>
    <x v="0"/>
    <x v="84"/>
    <b v="0"/>
    <s v="theater/plays"/>
    <x v="857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x v="1"/>
    <x v="3997"/>
    <n v="1473285108"/>
    <x v="0"/>
    <x v="80"/>
    <b v="0"/>
    <s v="theater/plays"/>
    <x v="278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x v="0"/>
    <x v="3998"/>
    <n v="1455725596"/>
    <x v="0"/>
    <x v="80"/>
    <b v="0"/>
    <s v="theater/plays"/>
    <x v="2833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x v="0"/>
    <x v="3999"/>
    <n v="1424579699"/>
    <x v="0"/>
    <x v="83"/>
    <b v="0"/>
    <s v="theater/plays"/>
    <x v="2834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x v="0"/>
    <x v="4000"/>
    <n v="1409176358"/>
    <x v="0"/>
    <x v="84"/>
    <b v="0"/>
    <s v="theater/plays"/>
    <x v="1863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x v="0"/>
    <x v="4001"/>
    <n v="1418824867"/>
    <x v="0"/>
    <x v="438"/>
    <b v="0"/>
    <s v="theater/plays"/>
    <x v="2835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x v="0"/>
    <x v="4002"/>
    <n v="1454975963"/>
    <x v="0"/>
    <x v="78"/>
    <b v="0"/>
    <s v="theater/plays"/>
    <x v="109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x v="0"/>
    <x v="4003"/>
    <n v="1438445097"/>
    <x v="0"/>
    <x v="29"/>
    <b v="0"/>
    <s v="theater/plays"/>
    <x v="2372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x v="3"/>
    <x v="4004"/>
    <n v="1432705336"/>
    <x v="0"/>
    <x v="80"/>
    <b v="0"/>
    <s v="theater/plays"/>
    <x v="15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x v="0"/>
    <x v="4005"/>
    <n v="1444059839"/>
    <x v="0"/>
    <x v="78"/>
    <b v="0"/>
    <s v="theater/plays"/>
    <x v="109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x v="0"/>
    <x v="4006"/>
    <n v="1486077481"/>
    <x v="0"/>
    <x v="63"/>
    <b v="0"/>
    <s v="theater/plays"/>
    <x v="2836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x v="0"/>
    <x v="4007"/>
    <n v="1399415500"/>
    <x v="0"/>
    <x v="202"/>
    <b v="0"/>
    <s v="theater/plays"/>
    <x v="2837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x v="0"/>
    <x v="4008"/>
    <n v="1447461370"/>
    <x v="0"/>
    <x v="78"/>
    <b v="0"/>
    <s v="theater/plays"/>
    <x v="109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x v="0"/>
    <x v="4009"/>
    <n v="1452008599"/>
    <x v="0"/>
    <x v="79"/>
    <b v="0"/>
    <s v="theater/plays"/>
    <x v="149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x v="0"/>
    <x v="4010"/>
    <n v="1414591364"/>
    <x v="0"/>
    <x v="78"/>
    <b v="0"/>
    <s v="theater/plays"/>
    <x v="109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x v="0"/>
    <x v="4011"/>
    <n v="1445023516"/>
    <x v="0"/>
    <x v="63"/>
    <b v="0"/>
    <s v="theater/plays"/>
    <x v="2838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x v="1"/>
    <x v="4012"/>
    <n v="1472711224"/>
    <x v="0"/>
    <x v="225"/>
    <b v="0"/>
    <s v="theater/plays"/>
    <x v="2839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x v="0"/>
    <x v="4013"/>
    <n v="1425509050"/>
    <x v="0"/>
    <x v="84"/>
    <b v="0"/>
    <s v="theater/plays"/>
    <x v="284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x v="0"/>
    <x v="4014"/>
    <n v="1411333887"/>
    <x v="0"/>
    <x v="20"/>
    <b v="0"/>
    <s v="theater/plays"/>
    <x v="2841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x v="0"/>
    <x v="4015"/>
    <n v="1402784964"/>
    <x v="0"/>
    <x v="57"/>
    <b v="0"/>
    <s v="theater/plays"/>
    <x v="2842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x v="0"/>
    <x v="4016"/>
    <n v="1462585315"/>
    <x v="0"/>
    <x v="84"/>
    <b v="0"/>
    <s v="theater/plays"/>
    <x v="2843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x v="0"/>
    <x v="4017"/>
    <n v="1408389010"/>
    <x v="0"/>
    <x v="80"/>
    <b v="0"/>
    <s v="theater/plays"/>
    <x v="2844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x v="0"/>
    <x v="4018"/>
    <n v="1446048367"/>
    <x v="0"/>
    <x v="81"/>
    <b v="0"/>
    <s v="theater/plays"/>
    <x v="137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x v="0"/>
    <x v="4019"/>
    <n v="1432100004"/>
    <x v="0"/>
    <x v="84"/>
    <b v="0"/>
    <s v="theater/plays"/>
    <x v="1296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x v="1"/>
    <x v="4020"/>
    <n v="1467976954"/>
    <x v="0"/>
    <x v="84"/>
    <b v="0"/>
    <s v="theater/plays"/>
    <x v="714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x v="0"/>
    <x v="4021"/>
    <n v="1419213664"/>
    <x v="0"/>
    <x v="83"/>
    <b v="0"/>
    <s v="theater/plays"/>
    <x v="2845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x v="5"/>
    <x v="4022"/>
    <n v="1415228325"/>
    <x v="0"/>
    <x v="78"/>
    <b v="0"/>
    <s v="theater/plays"/>
    <x v="109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x v="0"/>
    <x v="4023"/>
    <n v="1426050982"/>
    <x v="0"/>
    <x v="80"/>
    <b v="0"/>
    <s v="theater/plays"/>
    <x v="284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x v="2"/>
    <x v="4024"/>
    <n v="1406004589"/>
    <x v="0"/>
    <x v="29"/>
    <b v="0"/>
    <s v="theater/plays"/>
    <x v="459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x v="0"/>
    <x v="4025"/>
    <n v="1411400210"/>
    <x v="0"/>
    <x v="8"/>
    <b v="0"/>
    <s v="theater/plays"/>
    <x v="2847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x v="0"/>
    <x v="4026"/>
    <n v="1418862743"/>
    <x v="0"/>
    <x v="80"/>
    <b v="0"/>
    <s v="theater/plays"/>
    <x v="727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x v="1"/>
    <x v="4027"/>
    <n v="1457352787"/>
    <x v="0"/>
    <x v="110"/>
    <b v="0"/>
    <s v="theater/plays"/>
    <x v="284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x v="0"/>
    <x v="4028"/>
    <n v="1434322815"/>
    <x v="0"/>
    <x v="29"/>
    <b v="0"/>
    <s v="theater/plays"/>
    <x v="123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x v="0"/>
    <x v="4029"/>
    <n v="1411485391"/>
    <x v="0"/>
    <x v="29"/>
    <b v="0"/>
    <s v="theater/plays"/>
    <x v="273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x v="0"/>
    <x v="4030"/>
    <n v="1399058797"/>
    <x v="0"/>
    <x v="78"/>
    <b v="0"/>
    <s v="theater/plays"/>
    <x v="109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x v="0"/>
    <x v="4031"/>
    <n v="1408050316"/>
    <x v="0"/>
    <x v="62"/>
    <b v="0"/>
    <s v="theater/plays"/>
    <x v="284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x v="1"/>
    <x v="4032"/>
    <n v="1413477228"/>
    <x v="0"/>
    <x v="84"/>
    <b v="0"/>
    <s v="theater/plays"/>
    <x v="285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x v="0"/>
    <x v="4033"/>
    <n v="1472674285"/>
    <x v="0"/>
    <x v="78"/>
    <b v="0"/>
    <s v="theater/plays"/>
    <x v="109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x v="1"/>
    <x v="4034"/>
    <n v="1400600031"/>
    <x v="0"/>
    <x v="64"/>
    <b v="0"/>
    <s v="theater/plays"/>
    <x v="2851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x v="0"/>
    <x v="4035"/>
    <n v="1465856639"/>
    <x v="0"/>
    <x v="82"/>
    <b v="0"/>
    <s v="theater/plays"/>
    <x v="2852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x v="1"/>
    <x v="4036"/>
    <n v="1446506080"/>
    <x v="0"/>
    <x v="79"/>
    <b v="0"/>
    <s v="theater/plays"/>
    <x v="2853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x v="0"/>
    <x v="3268"/>
    <n v="1458178044"/>
    <x v="0"/>
    <x v="80"/>
    <b v="0"/>
    <s v="theater/plays"/>
    <x v="2854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x v="5"/>
    <x v="4037"/>
    <n v="1408116152"/>
    <x v="0"/>
    <x v="63"/>
    <b v="0"/>
    <s v="theater/plays"/>
    <x v="45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x v="5"/>
    <x v="4038"/>
    <n v="1400604056"/>
    <x v="0"/>
    <x v="81"/>
    <b v="0"/>
    <s v="theater/plays"/>
    <x v="2855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x v="0"/>
    <x v="4039"/>
    <n v="1456025023"/>
    <x v="0"/>
    <x v="78"/>
    <b v="0"/>
    <s v="theater/plays"/>
    <x v="109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x v="0"/>
    <x v="4040"/>
    <n v="1464889468"/>
    <x v="0"/>
    <x v="83"/>
    <b v="0"/>
    <s v="theater/plays"/>
    <x v="2856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x v="1"/>
    <x v="4041"/>
    <n v="1401294084"/>
    <x v="0"/>
    <x v="82"/>
    <b v="0"/>
    <s v="theater/plays"/>
    <x v="2857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x v="2"/>
    <x v="4042"/>
    <n v="1427724426"/>
    <x v="0"/>
    <x v="79"/>
    <b v="0"/>
    <s v="theater/plays"/>
    <x v="2858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x v="0"/>
    <x v="4043"/>
    <n v="1405291811"/>
    <x v="0"/>
    <x v="80"/>
    <b v="0"/>
    <s v="theater/plays"/>
    <x v="2859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x v="0"/>
    <x v="4044"/>
    <n v="1461027388"/>
    <x v="0"/>
    <x v="29"/>
    <b v="0"/>
    <s v="theater/plays"/>
    <x v="874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x v="0"/>
    <x v="4045"/>
    <n v="1439952550"/>
    <x v="0"/>
    <x v="57"/>
    <b v="0"/>
    <s v="theater/plays"/>
    <x v="2860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x v="0"/>
    <x v="4046"/>
    <n v="1481756855"/>
    <x v="0"/>
    <x v="29"/>
    <b v="0"/>
    <s v="theater/plays"/>
    <x v="460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x v="1"/>
    <x v="4047"/>
    <n v="1421596356"/>
    <x v="0"/>
    <x v="62"/>
    <b v="0"/>
    <s v="theater/plays"/>
    <x v="2861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x v="0"/>
    <x v="4048"/>
    <n v="1422374420"/>
    <x v="0"/>
    <x v="79"/>
    <b v="0"/>
    <s v="theater/plays"/>
    <x v="2862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x v="10"/>
    <x v="4049"/>
    <n v="1480187931"/>
    <x v="0"/>
    <x v="78"/>
    <b v="0"/>
    <s v="theater/plays"/>
    <x v="109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x v="1"/>
    <x v="4050"/>
    <n v="1403462111"/>
    <x v="0"/>
    <x v="84"/>
    <b v="0"/>
    <s v="theater/plays"/>
    <x v="177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x v="0"/>
    <x v="4051"/>
    <n v="1426407426"/>
    <x v="0"/>
    <x v="84"/>
    <b v="0"/>
    <s v="theater/plays"/>
    <x v="2863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x v="1"/>
    <x v="4052"/>
    <n v="1444137375"/>
    <x v="0"/>
    <x v="64"/>
    <b v="0"/>
    <s v="theater/plays"/>
    <x v="2864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x v="1"/>
    <x v="4053"/>
    <n v="1400547969"/>
    <x v="0"/>
    <x v="62"/>
    <b v="0"/>
    <s v="theater/plays"/>
    <x v="2865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x v="0"/>
    <x v="4054"/>
    <n v="1411499149"/>
    <x v="0"/>
    <x v="78"/>
    <b v="0"/>
    <s v="theater/plays"/>
    <x v="109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x v="0"/>
    <x v="4055"/>
    <n v="1479747794"/>
    <x v="0"/>
    <x v="79"/>
    <b v="0"/>
    <s v="theater/plays"/>
    <x v="1159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x v="1"/>
    <x v="4056"/>
    <n v="1482951242"/>
    <x v="0"/>
    <x v="78"/>
    <b v="0"/>
    <s v="theater/plays"/>
    <x v="109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x v="0"/>
    <x v="4057"/>
    <n v="1463783521"/>
    <x v="0"/>
    <x v="29"/>
    <b v="0"/>
    <s v="theater/plays"/>
    <x v="87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x v="0"/>
    <x v="4058"/>
    <n v="1463849116"/>
    <x v="0"/>
    <x v="78"/>
    <b v="0"/>
    <s v="theater/plays"/>
    <x v="109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x v="0"/>
    <x v="4059"/>
    <n v="1423231025"/>
    <x v="0"/>
    <x v="8"/>
    <b v="0"/>
    <s v="theater/plays"/>
    <x v="2866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x v="0"/>
    <x v="4060"/>
    <n v="1446179553"/>
    <x v="0"/>
    <x v="84"/>
    <b v="0"/>
    <s v="theater/plays"/>
    <x v="17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x v="0"/>
    <x v="4061"/>
    <n v="1450203416"/>
    <x v="0"/>
    <x v="79"/>
    <b v="0"/>
    <s v="theater/plays"/>
    <x v="286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x v="3"/>
    <x v="4062"/>
    <n v="1473416906"/>
    <x v="0"/>
    <x v="29"/>
    <b v="0"/>
    <s v="theater/plays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x v="0"/>
    <x v="4063"/>
    <n v="1424701775"/>
    <x v="0"/>
    <x v="29"/>
    <b v="0"/>
    <s v="theater/plays"/>
    <x v="2785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x v="0"/>
    <x v="4064"/>
    <n v="1445985299"/>
    <x v="0"/>
    <x v="81"/>
    <b v="0"/>
    <s v="theater/plays"/>
    <x v="609"/>
    <x v="1"/>
    <s v="plays"/>
    <x v="4086"/>
    <x v="4064"/>
  </r>
  <r>
    <n v="4087"/>
    <s v="Stage Production &quot;The Nail Shop&quot;"/>
    <s v="Comedy Stage Play"/>
    <x v="376"/>
    <n v="0"/>
    <x v="2"/>
    <x v="0"/>
    <x v="0"/>
    <x v="4065"/>
    <n v="1466185786"/>
    <x v="0"/>
    <x v="78"/>
    <b v="0"/>
    <s v="theater/plays"/>
    <x v="109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x v="1"/>
    <x v="4066"/>
    <n v="1418827324"/>
    <x v="0"/>
    <x v="83"/>
    <b v="0"/>
    <s v="theater/plays"/>
    <x v="2868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x v="0"/>
    <x v="4067"/>
    <n v="1430242488"/>
    <x v="0"/>
    <x v="22"/>
    <b v="0"/>
    <s v="theater/plays"/>
    <x v="2869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x v="0"/>
    <x v="4068"/>
    <n v="1437754137"/>
    <x v="0"/>
    <x v="83"/>
    <b v="0"/>
    <s v="theater/plays"/>
    <x v="41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x v="0"/>
    <x v="4069"/>
    <n v="1418818151"/>
    <x v="0"/>
    <x v="22"/>
    <b v="0"/>
    <s v="theater/plays"/>
    <x v="782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x v="0"/>
    <x v="4070"/>
    <n v="1423024847"/>
    <x v="0"/>
    <x v="29"/>
    <b v="0"/>
    <s v="theater/plays"/>
    <x v="287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x v="1"/>
    <x v="4071"/>
    <n v="1435088093"/>
    <x v="0"/>
    <x v="80"/>
    <b v="0"/>
    <s v="theater/plays"/>
    <x v="36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x v="0"/>
    <x v="4072"/>
    <n v="1410141900"/>
    <x v="0"/>
    <x v="22"/>
    <b v="0"/>
    <s v="theater/plays"/>
    <x v="2176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x v="10"/>
    <x v="4073"/>
    <n v="1479516350"/>
    <x v="0"/>
    <x v="29"/>
    <b v="0"/>
    <s v="theater/plays"/>
    <x v="129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x v="1"/>
    <x v="4074"/>
    <n v="1484484219"/>
    <x v="0"/>
    <x v="81"/>
    <b v="0"/>
    <s v="theater/plays"/>
    <x v="2843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x v="1"/>
    <x v="4075"/>
    <n v="1449431237"/>
    <x v="0"/>
    <x v="78"/>
    <b v="0"/>
    <s v="theater/plays"/>
    <x v="109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x v="0"/>
    <x v="4076"/>
    <n v="1462468797"/>
    <x v="0"/>
    <x v="78"/>
    <b v="0"/>
    <s v="theater/plays"/>
    <x v="109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x v="0"/>
    <x v="4077"/>
    <n v="1468959873"/>
    <x v="0"/>
    <x v="29"/>
    <b v="0"/>
    <s v="theater/plays"/>
    <x v="2871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x v="0"/>
    <x v="4078"/>
    <n v="1413341990"/>
    <x v="0"/>
    <x v="78"/>
    <b v="0"/>
    <s v="theater/plays"/>
    <x v="109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x v="0"/>
    <x v="4079"/>
    <n v="1482788482"/>
    <x v="0"/>
    <x v="78"/>
    <b v="0"/>
    <s v="theater/plays"/>
    <x v="109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x v="0"/>
    <x v="4080"/>
    <n v="1460751673"/>
    <x v="0"/>
    <x v="79"/>
    <b v="0"/>
    <s v="theater/plays"/>
    <x v="287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x v="0"/>
    <x v="4081"/>
    <n v="1435953566"/>
    <x v="0"/>
    <x v="79"/>
    <b v="0"/>
    <s v="theater/plays"/>
    <x v="709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x v="2"/>
    <x v="4082"/>
    <n v="1474958434"/>
    <x v="0"/>
    <x v="25"/>
    <b v="0"/>
    <s v="theater/plays"/>
    <x v="2873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x v="10"/>
    <x v="4083"/>
    <n v="1479860109"/>
    <x v="0"/>
    <x v="79"/>
    <b v="0"/>
    <s v="theater/plays"/>
    <x v="2874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x v="0"/>
    <x v="4084"/>
    <n v="1424221866"/>
    <x v="0"/>
    <x v="51"/>
    <b v="0"/>
    <s v="theater/plays"/>
    <x v="2875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x v="0"/>
    <x v="4085"/>
    <n v="1409608801"/>
    <x v="0"/>
    <x v="80"/>
    <b v="0"/>
    <s v="theater/plays"/>
    <x v="2876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x v="0"/>
    <x v="4086"/>
    <n v="1485909937"/>
    <x v="0"/>
    <x v="29"/>
    <b v="0"/>
    <s v="theater/plays"/>
    <x v="2877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x v="1"/>
    <x v="4087"/>
    <n v="1446209804"/>
    <x v="0"/>
    <x v="78"/>
    <b v="0"/>
    <s v="theater/plays"/>
    <x v="109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x v="1"/>
    <x v="4088"/>
    <n v="1463929351"/>
    <x v="0"/>
    <x v="79"/>
    <b v="0"/>
    <s v="theater/plays"/>
    <x v="2878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x v="0"/>
    <x v="4089"/>
    <n v="1422155740"/>
    <x v="0"/>
    <x v="79"/>
    <b v="0"/>
    <s v="theater/plays"/>
    <x v="2879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x v="3"/>
    <x v="4090"/>
    <n v="1454280186"/>
    <x v="0"/>
    <x v="29"/>
    <b v="0"/>
    <s v="theater/plays"/>
    <x v="167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x v="0"/>
    <x v="4091"/>
    <n v="1450619123"/>
    <x v="0"/>
    <x v="83"/>
    <b v="0"/>
    <s v="theater/plays"/>
    <x v="418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n v="0.24944812362030905"/>
    <n v="3.9735099337748346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55"/>
    <n v="64"/>
    <n v="18"/>
    <n v="137"/>
    <x v="6"/>
    <n v="0.46715328467153283"/>
    <n v="0.13138686131386862"/>
  </r>
  <r>
    <x v="7"/>
    <n v="32"/>
    <n v="37"/>
    <n v="13"/>
    <n v="82"/>
    <x v="7"/>
    <n v="0.45121951219512196"/>
    <n v="0.15853658536585366"/>
  </r>
  <r>
    <x v="8"/>
    <n v="26"/>
    <n v="22"/>
    <n v="7"/>
    <n v="55"/>
    <x v="8"/>
    <n v="0.4"/>
    <n v="0.12727272727272726"/>
  </r>
  <r>
    <x v="9"/>
    <n v="21"/>
    <n v="16"/>
    <n v="6"/>
    <n v="43"/>
    <x v="9"/>
    <n v="0.37209302325581395"/>
    <n v="0.13953488372093023"/>
  </r>
  <r>
    <x v="10"/>
    <n v="6"/>
    <n v="11"/>
    <n v="4"/>
    <n v="21"/>
    <x v="10"/>
    <n v="0.52380952380952384"/>
    <n v="0.19047619047619047"/>
  </r>
  <r>
    <x v="11"/>
    <n v="86"/>
    <n v="258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7D506-D9E8-4FE9-B242-CB3B433FF8D9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13">
      <pivotArea field="6" type="button" dataOnly="0" labelOnly="1" outline="0" axis="axisPage" fieldPosition="0"/>
    </format>
    <format dxfId="12">
      <pivotArea field="15" type="button" dataOnly="0" labelOnly="1" outline="0" axis="axisRow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12">
    <chartFormat chart="1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C1280-43B9-4697-831B-5F2CAA81F19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A4846-1BD7-43C1-98F6-49A1C0566C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5" hier="-1"/>
  </pageFields>
  <dataFields count="1">
    <dataField name="Count of state" fld="5" subtotal="count" baseField="0" baseItem="0"/>
  </dataFields>
  <formats count="3">
    <format dxfId="9">
      <pivotArea collapsedLevelsAreSubtotals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12105-0D14-455D-8357-4A6F1DD5456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518DE-7E20-489C-ABAC-A410745B2246}">
  <dimension ref="A1:F18"/>
  <sheetViews>
    <sheetView topLeftCell="A7" workbookViewId="0">
      <selection activeCell="E5" sqref="E5"/>
    </sheetView>
  </sheetViews>
  <sheetFormatPr defaultRowHeight="14.5" x14ac:dyDescent="0.35"/>
  <cols>
    <col min="1" max="1" width="14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8223</v>
      </c>
      <c r="B1" t="s">
        <v>8362</v>
      </c>
    </row>
    <row r="3" spans="1:6" x14ac:dyDescent="0.35">
      <c r="A3" s="10" t="s">
        <v>8361</v>
      </c>
      <c r="B3" s="10" t="s">
        <v>8363</v>
      </c>
    </row>
    <row r="4" spans="1:6" x14ac:dyDescent="0.35">
      <c r="A4" s="20" t="s">
        <v>8359</v>
      </c>
      <c r="B4" s="21" t="s">
        <v>8220</v>
      </c>
      <c r="C4" s="21" t="s">
        <v>8221</v>
      </c>
      <c r="D4" s="21" t="s">
        <v>8222</v>
      </c>
      <c r="E4" s="21" t="s">
        <v>8219</v>
      </c>
      <c r="F4" s="21" t="s">
        <v>8360</v>
      </c>
    </row>
    <row r="5" spans="1:6" x14ac:dyDescent="0.35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5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5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5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5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5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5">
      <c r="A14" s="11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18" spans="3:3" x14ac:dyDescent="0.35">
      <c r="C18">
        <f>839/2185</f>
        <v>0.38398169336384441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C241-3B85-4037-82B0-CB57B535BBD6}">
  <dimension ref="A1:F47"/>
  <sheetViews>
    <sheetView topLeftCell="A5"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8362</v>
      </c>
    </row>
    <row r="2" spans="1:6" x14ac:dyDescent="0.35">
      <c r="A2" s="10" t="s">
        <v>8307</v>
      </c>
      <c r="B2" t="s">
        <v>8362</v>
      </c>
    </row>
    <row r="4" spans="1:6" x14ac:dyDescent="0.35">
      <c r="A4" s="10" t="s">
        <v>8361</v>
      </c>
      <c r="B4" s="10" t="s">
        <v>8363</v>
      </c>
    </row>
    <row r="5" spans="1:6" x14ac:dyDescent="0.35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3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3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35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3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35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3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5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3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3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5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35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3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35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35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35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5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5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5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35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35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5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5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35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5D92-83AB-4C31-9DF4-978D69C614AD}">
  <dimension ref="A1:F21"/>
  <sheetViews>
    <sheetView topLeftCell="A2" workbookViewId="0">
      <selection activeCell="S12" sqref="S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8378</v>
      </c>
      <c r="B1" t="s">
        <v>8362</v>
      </c>
    </row>
    <row r="2" spans="1:6" x14ac:dyDescent="0.35">
      <c r="A2" s="10" t="s">
        <v>8307</v>
      </c>
      <c r="B2" t="s">
        <v>8362</v>
      </c>
    </row>
    <row r="4" spans="1:6" x14ac:dyDescent="0.35">
      <c r="A4" s="10" t="s">
        <v>8361</v>
      </c>
      <c r="B4" s="10" t="s">
        <v>8363</v>
      </c>
    </row>
    <row r="5" spans="1:6" x14ac:dyDescent="0.35">
      <c r="A5" s="10" t="s">
        <v>8359</v>
      </c>
      <c r="B5" s="21" t="s">
        <v>8220</v>
      </c>
      <c r="C5" s="21" t="s">
        <v>8221</v>
      </c>
      <c r="D5" s="21" t="s">
        <v>8222</v>
      </c>
      <c r="E5" s="21" t="s">
        <v>8219</v>
      </c>
      <c r="F5" s="21" t="s">
        <v>8360</v>
      </c>
    </row>
    <row r="6" spans="1:6" x14ac:dyDescent="0.35">
      <c r="A6" s="16" t="s">
        <v>8372</v>
      </c>
      <c r="B6" s="22">
        <v>34</v>
      </c>
      <c r="C6" s="22">
        <v>148</v>
      </c>
      <c r="D6" s="22">
        <v>2</v>
      </c>
      <c r="E6" s="22">
        <v>184</v>
      </c>
      <c r="F6" s="22">
        <v>368</v>
      </c>
    </row>
    <row r="7" spans="1:6" x14ac:dyDescent="0.35">
      <c r="A7" s="16" t="s">
        <v>8373</v>
      </c>
      <c r="B7" s="22">
        <v>27</v>
      </c>
      <c r="C7" s="22">
        <v>106</v>
      </c>
      <c r="D7" s="22">
        <v>18</v>
      </c>
      <c r="E7" s="22">
        <v>202</v>
      </c>
      <c r="F7" s="22">
        <v>353</v>
      </c>
    </row>
    <row r="8" spans="1:6" x14ac:dyDescent="0.35">
      <c r="A8" s="16" t="s">
        <v>8374</v>
      </c>
      <c r="B8" s="22">
        <v>28</v>
      </c>
      <c r="C8" s="22">
        <v>108</v>
      </c>
      <c r="D8" s="22">
        <v>30</v>
      </c>
      <c r="E8" s="22">
        <v>180</v>
      </c>
      <c r="F8" s="22">
        <v>346</v>
      </c>
    </row>
    <row r="9" spans="1:6" x14ac:dyDescent="0.35">
      <c r="A9" s="16" t="s">
        <v>8375</v>
      </c>
      <c r="B9" s="22">
        <v>27</v>
      </c>
      <c r="C9" s="22">
        <v>103</v>
      </c>
      <c r="D9" s="22"/>
      <c r="E9" s="22">
        <v>193</v>
      </c>
      <c r="F9" s="22">
        <v>323</v>
      </c>
    </row>
    <row r="10" spans="1:6" x14ac:dyDescent="0.35">
      <c r="A10" s="16" t="s">
        <v>8366</v>
      </c>
      <c r="B10" s="22">
        <v>27</v>
      </c>
      <c r="C10" s="22">
        <v>125</v>
      </c>
      <c r="D10" s="22"/>
      <c r="E10" s="22">
        <v>232</v>
      </c>
      <c r="F10" s="22">
        <v>384</v>
      </c>
    </row>
    <row r="11" spans="1:6" x14ac:dyDescent="0.35">
      <c r="A11" s="16" t="s">
        <v>8376</v>
      </c>
      <c r="B11" s="22">
        <v>27</v>
      </c>
      <c r="C11" s="22">
        <v>148</v>
      </c>
      <c r="D11" s="22"/>
      <c r="E11" s="22">
        <v>213</v>
      </c>
      <c r="F11" s="22">
        <v>388</v>
      </c>
    </row>
    <row r="12" spans="1:6" x14ac:dyDescent="0.35">
      <c r="A12" s="16" t="s">
        <v>8367</v>
      </c>
      <c r="B12" s="22">
        <v>43</v>
      </c>
      <c r="C12" s="22">
        <v>148</v>
      </c>
      <c r="D12" s="22"/>
      <c r="E12" s="22">
        <v>191</v>
      </c>
      <c r="F12" s="22">
        <v>382</v>
      </c>
    </row>
    <row r="13" spans="1:6" x14ac:dyDescent="0.35">
      <c r="A13" s="16" t="s">
        <v>8368</v>
      </c>
      <c r="B13" s="22">
        <v>32</v>
      </c>
      <c r="C13" s="22">
        <v>135</v>
      </c>
      <c r="D13" s="22"/>
      <c r="E13" s="22">
        <v>167</v>
      </c>
      <c r="F13" s="22">
        <v>334</v>
      </c>
    </row>
    <row r="14" spans="1:6" x14ac:dyDescent="0.35">
      <c r="A14" s="16" t="s">
        <v>8369</v>
      </c>
      <c r="B14" s="22">
        <v>24</v>
      </c>
      <c r="C14" s="22">
        <v>126</v>
      </c>
      <c r="D14" s="22"/>
      <c r="E14" s="22">
        <v>149</v>
      </c>
      <c r="F14" s="22">
        <v>299</v>
      </c>
    </row>
    <row r="15" spans="1:6" x14ac:dyDescent="0.35">
      <c r="A15" s="16" t="s">
        <v>8370</v>
      </c>
      <c r="B15" s="22">
        <v>20</v>
      </c>
      <c r="C15" s="22">
        <v>151</v>
      </c>
      <c r="D15" s="22"/>
      <c r="E15" s="22">
        <v>183</v>
      </c>
      <c r="F15" s="22">
        <v>354</v>
      </c>
    </row>
    <row r="16" spans="1:6" x14ac:dyDescent="0.35">
      <c r="A16" s="16" t="s">
        <v>8371</v>
      </c>
      <c r="B16" s="22">
        <v>37</v>
      </c>
      <c r="C16" s="22">
        <v>113</v>
      </c>
      <c r="D16" s="22"/>
      <c r="E16" s="22">
        <v>181</v>
      </c>
      <c r="F16" s="22">
        <v>331</v>
      </c>
    </row>
    <row r="17" spans="1:6" x14ac:dyDescent="0.35">
      <c r="A17" s="16" t="s">
        <v>8377</v>
      </c>
      <c r="B17" s="22">
        <v>23</v>
      </c>
      <c r="C17" s="22">
        <v>119</v>
      </c>
      <c r="D17" s="22"/>
      <c r="E17" s="22">
        <v>110</v>
      </c>
      <c r="F17" s="22">
        <v>252</v>
      </c>
    </row>
    <row r="18" spans="1:6" x14ac:dyDescent="0.35">
      <c r="A18" s="16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  <row r="21" spans="1:6" x14ac:dyDescent="0.35">
      <c r="E21">
        <f>232/2185</f>
        <v>0.10617848970251716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8"/>
  <sheetViews>
    <sheetView tabSelected="1" zoomScale="80" zoomScaleNormal="80" workbookViewId="0">
      <selection activeCell="E9" sqref="E9"/>
    </sheetView>
  </sheetViews>
  <sheetFormatPr defaultRowHeight="14.5" x14ac:dyDescent="0.35"/>
  <cols>
    <col min="2" max="2" width="38.453125" style="1" customWidth="1"/>
    <col min="3" max="3" width="40.26953125" style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style="3" bestFit="1" customWidth="1"/>
    <col min="16" max="16" width="11.54296875" bestFit="1" customWidth="1"/>
    <col min="17" max="17" width="15.90625" bestFit="1" customWidth="1"/>
    <col min="18" max="18" width="22.6328125" bestFit="1" customWidth="1"/>
    <col min="19" max="19" width="21.26953125" bestFit="1" customWidth="1"/>
  </cols>
  <sheetData>
    <row r="1" spans="1:19" x14ac:dyDescent="0.3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8262</v>
      </c>
      <c r="M1" s="4" t="s">
        <v>8263</v>
      </c>
      <c r="N1" s="4" t="s">
        <v>8264</v>
      </c>
      <c r="O1" s="4" t="s">
        <v>8306</v>
      </c>
      <c r="P1" s="9" t="s">
        <v>8307</v>
      </c>
      <c r="Q1" s="9" t="s">
        <v>8308</v>
      </c>
      <c r="R1" s="14" t="s">
        <v>8364</v>
      </c>
      <c r="S1" s="14" t="s">
        <v>8365</v>
      </c>
    </row>
    <row r="2" spans="1:19" ht="43.5" x14ac:dyDescent="0.35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2">
        <f>(E2/D2)</f>
        <v>1.3685882352941177</v>
      </c>
      <c r="P2" s="6" t="s">
        <v>8309</v>
      </c>
      <c r="Q2" s="6" t="s">
        <v>8310</v>
      </c>
      <c r="R2" s="15">
        <f>(J2/86400)+25569+(-8/24)</f>
        <v>42176.673738425925</v>
      </c>
      <c r="S2" s="15">
        <f>(I2/86400)+25569+(-8/24)</f>
        <v>42207.791666666664</v>
      </c>
    </row>
    <row r="3" spans="1:19" ht="29" x14ac:dyDescent="0.3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2">
        <f t="shared" ref="O3:O66" si="0">(E3/D3)</f>
        <v>1.4260827250608272</v>
      </c>
      <c r="P3" s="6" t="s">
        <v>8309</v>
      </c>
      <c r="Q3" s="6" t="s">
        <v>8310</v>
      </c>
      <c r="R3" s="15">
        <f t="shared" ref="R3:R66" si="1">(J3/86400)+25569+(-8/24)</f>
        <v>42766.267164351848</v>
      </c>
      <c r="S3" s="15">
        <f t="shared" ref="S3:S66" si="2">(I3/86400)+25569+(-8/24)</f>
        <v>42796.267164351848</v>
      </c>
    </row>
    <row r="4" spans="1:19" ht="43.5" x14ac:dyDescent="0.3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2">
        <f t="shared" si="0"/>
        <v>1.05</v>
      </c>
      <c r="P4" s="6" t="s">
        <v>8309</v>
      </c>
      <c r="Q4" s="6" t="s">
        <v>8310</v>
      </c>
      <c r="R4" s="15">
        <f t="shared" si="1"/>
        <v>42405.369016203702</v>
      </c>
      <c r="S4" s="15">
        <f t="shared" si="2"/>
        <v>42415.369016203702</v>
      </c>
    </row>
    <row r="5" spans="1:19" ht="29" x14ac:dyDescent="0.3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2">
        <f t="shared" si="0"/>
        <v>1.0389999999999999</v>
      </c>
      <c r="P5" s="6" t="s">
        <v>8309</v>
      </c>
      <c r="Q5" s="6" t="s">
        <v>8310</v>
      </c>
      <c r="R5" s="15">
        <f t="shared" si="1"/>
        <v>41828.181793981479</v>
      </c>
      <c r="S5" s="15">
        <f t="shared" si="2"/>
        <v>41858.181793981479</v>
      </c>
    </row>
    <row r="6" spans="1:19" ht="58" x14ac:dyDescent="0.3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2">
        <f t="shared" si="0"/>
        <v>1.2299154545454545</v>
      </c>
      <c r="P6" s="6" t="s">
        <v>8309</v>
      </c>
      <c r="Q6" s="6" t="s">
        <v>8310</v>
      </c>
      <c r="R6" s="15">
        <f t="shared" si="1"/>
        <v>42327.500914351847</v>
      </c>
      <c r="S6" s="15">
        <f t="shared" si="2"/>
        <v>42357.500914351847</v>
      </c>
    </row>
    <row r="7" spans="1:19" ht="43.5" x14ac:dyDescent="0.3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2">
        <f t="shared" si="0"/>
        <v>1.0977744436109027</v>
      </c>
      <c r="P7" s="6" t="s">
        <v>8309</v>
      </c>
      <c r="Q7" s="6" t="s">
        <v>8310</v>
      </c>
      <c r="R7" s="15">
        <f t="shared" si="1"/>
        <v>42563.599618055552</v>
      </c>
      <c r="S7" s="15">
        <f t="shared" si="2"/>
        <v>42579.899305555555</v>
      </c>
    </row>
    <row r="8" spans="1:19" ht="43.5" x14ac:dyDescent="0.3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2">
        <f t="shared" si="0"/>
        <v>1.064875</v>
      </c>
      <c r="P8" s="6" t="s">
        <v>8309</v>
      </c>
      <c r="Q8" s="6" t="s">
        <v>8310</v>
      </c>
      <c r="R8" s="15">
        <f t="shared" si="1"/>
        <v>41793.739004629628</v>
      </c>
      <c r="S8" s="15">
        <f t="shared" si="2"/>
        <v>41803.739004629628</v>
      </c>
    </row>
    <row r="9" spans="1:19" ht="58" x14ac:dyDescent="0.3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2">
        <f t="shared" si="0"/>
        <v>1.0122222222222221</v>
      </c>
      <c r="P9" s="6" t="s">
        <v>8309</v>
      </c>
      <c r="Q9" s="6" t="s">
        <v>8310</v>
      </c>
      <c r="R9" s="15">
        <f t="shared" si="1"/>
        <v>42515.713738425919</v>
      </c>
      <c r="S9" s="15">
        <f t="shared" si="2"/>
        <v>42555.713738425919</v>
      </c>
    </row>
    <row r="10" spans="1:19" ht="29" x14ac:dyDescent="0.3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2">
        <f t="shared" si="0"/>
        <v>1.0004342857142856</v>
      </c>
      <c r="P10" s="6" t="s">
        <v>8309</v>
      </c>
      <c r="Q10" s="6" t="s">
        <v>8310</v>
      </c>
      <c r="R10" s="15">
        <f t="shared" si="1"/>
        <v>42468.611249999994</v>
      </c>
      <c r="S10" s="15">
        <f t="shared" si="2"/>
        <v>42475.541666666664</v>
      </c>
    </row>
    <row r="11" spans="1:19" ht="43.5" x14ac:dyDescent="0.3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2">
        <f t="shared" si="0"/>
        <v>1.2599800000000001</v>
      </c>
      <c r="P11" s="6" t="s">
        <v>8309</v>
      </c>
      <c r="Q11" s="6" t="s">
        <v>8310</v>
      </c>
      <c r="R11" s="15">
        <f t="shared" si="1"/>
        <v>42446.770185185182</v>
      </c>
      <c r="S11" s="15">
        <f t="shared" si="2"/>
        <v>42476.770185185182</v>
      </c>
    </row>
    <row r="12" spans="1:19" ht="43.5" x14ac:dyDescent="0.3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2">
        <f t="shared" si="0"/>
        <v>1.0049999999999999</v>
      </c>
      <c r="P12" s="6" t="s">
        <v>8309</v>
      </c>
      <c r="Q12" s="6" t="s">
        <v>8310</v>
      </c>
      <c r="R12" s="15">
        <f t="shared" si="1"/>
        <v>41779.734710648147</v>
      </c>
      <c r="S12" s="15">
        <f t="shared" si="2"/>
        <v>41814.734710648147</v>
      </c>
    </row>
    <row r="13" spans="1:19" ht="58" x14ac:dyDescent="0.3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2">
        <f t="shared" si="0"/>
        <v>1.2050000000000001</v>
      </c>
      <c r="P13" s="6" t="s">
        <v>8309</v>
      </c>
      <c r="Q13" s="6" t="s">
        <v>8310</v>
      </c>
      <c r="R13" s="15">
        <f t="shared" si="1"/>
        <v>42572.445162037031</v>
      </c>
      <c r="S13" s="15">
        <f t="shared" si="2"/>
        <v>42603.791666666664</v>
      </c>
    </row>
    <row r="14" spans="1:19" ht="58" x14ac:dyDescent="0.3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2">
        <f t="shared" si="0"/>
        <v>1.6529333333333334</v>
      </c>
      <c r="P14" s="6" t="s">
        <v>8309</v>
      </c>
      <c r="Q14" s="6" t="s">
        <v>8310</v>
      </c>
      <c r="R14" s="15">
        <f t="shared" si="1"/>
        <v>41791.379918981482</v>
      </c>
      <c r="S14" s="15">
        <f t="shared" si="2"/>
        <v>41835.791666666664</v>
      </c>
    </row>
    <row r="15" spans="1:19" ht="43.5" x14ac:dyDescent="0.3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2">
        <f t="shared" si="0"/>
        <v>1.5997142857142856</v>
      </c>
      <c r="P15" s="6" t="s">
        <v>8309</v>
      </c>
      <c r="Q15" s="6" t="s">
        <v>8310</v>
      </c>
      <c r="R15" s="15">
        <f t="shared" si="1"/>
        <v>42508.343854166662</v>
      </c>
      <c r="S15" s="15">
        <f t="shared" si="2"/>
        <v>42544.518749999996</v>
      </c>
    </row>
    <row r="16" spans="1:19" ht="29" x14ac:dyDescent="0.3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2">
        <f t="shared" si="0"/>
        <v>1.0093333333333334</v>
      </c>
      <c r="P16" s="6" t="s">
        <v>8309</v>
      </c>
      <c r="Q16" s="6" t="s">
        <v>8310</v>
      </c>
      <c r="R16" s="15">
        <f t="shared" si="1"/>
        <v>41807.693148148144</v>
      </c>
      <c r="S16" s="15">
        <f t="shared" si="2"/>
        <v>41833.249305555553</v>
      </c>
    </row>
    <row r="17" spans="1:19" ht="43.5" x14ac:dyDescent="0.3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2">
        <f t="shared" si="0"/>
        <v>1.0660000000000001</v>
      </c>
      <c r="P17" s="6" t="s">
        <v>8309</v>
      </c>
      <c r="Q17" s="6" t="s">
        <v>8310</v>
      </c>
      <c r="R17" s="15">
        <f t="shared" si="1"/>
        <v>42256.058541666665</v>
      </c>
      <c r="S17" s="15">
        <f t="shared" si="2"/>
        <v>42274.509722222218</v>
      </c>
    </row>
    <row r="18" spans="1:19" ht="43.5" x14ac:dyDescent="0.3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2">
        <f t="shared" si="0"/>
        <v>1.0024166666666667</v>
      </c>
      <c r="P18" s="6" t="s">
        <v>8309</v>
      </c>
      <c r="Q18" s="6" t="s">
        <v>8310</v>
      </c>
      <c r="R18" s="15">
        <f t="shared" si="1"/>
        <v>41760.463090277779</v>
      </c>
      <c r="S18" s="15">
        <f t="shared" si="2"/>
        <v>41805.895833333328</v>
      </c>
    </row>
    <row r="19" spans="1:19" ht="43.5" x14ac:dyDescent="0.3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2">
        <f t="shared" si="0"/>
        <v>1.0066666666666666</v>
      </c>
      <c r="P19" s="6" t="s">
        <v>8309</v>
      </c>
      <c r="Q19" s="6" t="s">
        <v>8310</v>
      </c>
      <c r="R19" s="15">
        <f t="shared" si="1"/>
        <v>41917.398402777777</v>
      </c>
      <c r="S19" s="15">
        <f t="shared" si="2"/>
        <v>41947.440069444441</v>
      </c>
    </row>
    <row r="20" spans="1:19" ht="43.5" x14ac:dyDescent="0.3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2">
        <f t="shared" si="0"/>
        <v>1.0632110000000001</v>
      </c>
      <c r="P20" s="6" t="s">
        <v>8309</v>
      </c>
      <c r="Q20" s="6" t="s">
        <v>8310</v>
      </c>
      <c r="R20" s="15">
        <f t="shared" si="1"/>
        <v>41869.208981481475</v>
      </c>
      <c r="S20" s="15">
        <f t="shared" si="2"/>
        <v>41899.208981481475</v>
      </c>
    </row>
    <row r="21" spans="1:19" ht="43.5" x14ac:dyDescent="0.3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2">
        <f t="shared" si="0"/>
        <v>1.4529411764705882</v>
      </c>
      <c r="P21" s="6" t="s">
        <v>8309</v>
      </c>
      <c r="Q21" s="6" t="s">
        <v>8310</v>
      </c>
      <c r="R21" s="15">
        <f t="shared" si="1"/>
        <v>42175.483032407406</v>
      </c>
      <c r="S21" s="15">
        <f t="shared" si="2"/>
        <v>42205.483032407406</v>
      </c>
    </row>
    <row r="22" spans="1:19" ht="43.5" x14ac:dyDescent="0.3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2">
        <f t="shared" si="0"/>
        <v>1.002</v>
      </c>
      <c r="P22" s="6" t="s">
        <v>8309</v>
      </c>
      <c r="Q22" s="6" t="s">
        <v>8310</v>
      </c>
      <c r="R22" s="15">
        <f t="shared" si="1"/>
        <v>42200.424907407403</v>
      </c>
      <c r="S22" s="15">
        <f t="shared" si="2"/>
        <v>42260.424907407403</v>
      </c>
    </row>
    <row r="23" spans="1:19" ht="43.5" x14ac:dyDescent="0.3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2">
        <f t="shared" si="0"/>
        <v>1.0913513513513513</v>
      </c>
      <c r="P23" s="6" t="s">
        <v>8309</v>
      </c>
      <c r="Q23" s="6" t="s">
        <v>8310</v>
      </c>
      <c r="R23" s="15">
        <f t="shared" si="1"/>
        <v>41878.293854166666</v>
      </c>
      <c r="S23" s="15">
        <f t="shared" si="2"/>
        <v>41908.293854166666</v>
      </c>
    </row>
    <row r="24" spans="1:19" ht="29" x14ac:dyDescent="0.3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2">
        <f t="shared" si="0"/>
        <v>1.1714285714285715</v>
      </c>
      <c r="P24" s="6" t="s">
        <v>8309</v>
      </c>
      <c r="Q24" s="6" t="s">
        <v>8310</v>
      </c>
      <c r="R24" s="15">
        <f t="shared" si="1"/>
        <v>41989.578009259254</v>
      </c>
      <c r="S24" s="15">
        <f t="shared" si="2"/>
        <v>42004.999305555553</v>
      </c>
    </row>
    <row r="25" spans="1:19" ht="43.5" x14ac:dyDescent="0.3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2">
        <f t="shared" si="0"/>
        <v>1.1850000000000001</v>
      </c>
      <c r="P25" s="6" t="s">
        <v>8309</v>
      </c>
      <c r="Q25" s="6" t="s">
        <v>8310</v>
      </c>
      <c r="R25" s="15">
        <f t="shared" si="1"/>
        <v>42097.445613425924</v>
      </c>
      <c r="S25" s="15">
        <f t="shared" si="2"/>
        <v>42124.305555555555</v>
      </c>
    </row>
    <row r="26" spans="1:19" ht="29" x14ac:dyDescent="0.3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2">
        <f t="shared" si="0"/>
        <v>1.0880768571428572</v>
      </c>
      <c r="P26" s="6" t="s">
        <v>8309</v>
      </c>
      <c r="Q26" s="6" t="s">
        <v>8310</v>
      </c>
      <c r="R26" s="15">
        <f t="shared" si="1"/>
        <v>42229.486840277772</v>
      </c>
      <c r="S26" s="15">
        <f t="shared" si="2"/>
        <v>42262.485416666663</v>
      </c>
    </row>
    <row r="27" spans="1:19" ht="43.5" x14ac:dyDescent="0.3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2">
        <f t="shared" si="0"/>
        <v>1.3333333333333333</v>
      </c>
      <c r="P27" s="6" t="s">
        <v>8309</v>
      </c>
      <c r="Q27" s="6" t="s">
        <v>8310</v>
      </c>
      <c r="R27" s="15">
        <f t="shared" si="1"/>
        <v>42317.691678240742</v>
      </c>
      <c r="S27" s="15">
        <f t="shared" si="2"/>
        <v>42377.691678240742</v>
      </c>
    </row>
    <row r="28" spans="1:19" ht="43.5" x14ac:dyDescent="0.3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2">
        <f t="shared" si="0"/>
        <v>1.552</v>
      </c>
      <c r="P28" s="6" t="s">
        <v>8309</v>
      </c>
      <c r="Q28" s="6" t="s">
        <v>8310</v>
      </c>
      <c r="R28" s="15">
        <f t="shared" si="1"/>
        <v>41828.182222222218</v>
      </c>
      <c r="S28" s="15">
        <f t="shared" si="2"/>
        <v>41868.182222222218</v>
      </c>
    </row>
    <row r="29" spans="1:19" ht="43.5" x14ac:dyDescent="0.3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2">
        <f t="shared" si="0"/>
        <v>1.1172500000000001</v>
      </c>
      <c r="P29" s="6" t="s">
        <v>8309</v>
      </c>
      <c r="Q29" s="6" t="s">
        <v>8310</v>
      </c>
      <c r="R29" s="15">
        <f t="shared" si="1"/>
        <v>41928.831400462957</v>
      </c>
      <c r="S29" s="15">
        <f t="shared" si="2"/>
        <v>41958.873067129629</v>
      </c>
    </row>
    <row r="30" spans="1:19" ht="29" x14ac:dyDescent="0.3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2">
        <f t="shared" si="0"/>
        <v>1.0035000000000001</v>
      </c>
      <c r="P30" s="6" t="s">
        <v>8309</v>
      </c>
      <c r="Q30" s="6" t="s">
        <v>8310</v>
      </c>
      <c r="R30" s="15">
        <f t="shared" si="1"/>
        <v>42324.630601851844</v>
      </c>
      <c r="S30" s="15">
        <f t="shared" si="2"/>
        <v>42354.630601851844</v>
      </c>
    </row>
    <row r="31" spans="1:19" ht="58" x14ac:dyDescent="0.3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2">
        <f t="shared" si="0"/>
        <v>1.2333333333333334</v>
      </c>
      <c r="P31" s="6" t="s">
        <v>8309</v>
      </c>
      <c r="Q31" s="6" t="s">
        <v>8310</v>
      </c>
      <c r="R31" s="15">
        <f t="shared" si="1"/>
        <v>41812.339907407404</v>
      </c>
      <c r="S31" s="15">
        <f t="shared" si="2"/>
        <v>41842.339907407404</v>
      </c>
    </row>
    <row r="32" spans="1:19" ht="43.5" x14ac:dyDescent="0.3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2">
        <f t="shared" si="0"/>
        <v>1.0129975</v>
      </c>
      <c r="P32" s="6" t="s">
        <v>8309</v>
      </c>
      <c r="Q32" s="6" t="s">
        <v>8310</v>
      </c>
      <c r="R32" s="15">
        <f t="shared" si="1"/>
        <v>41841.959664351853</v>
      </c>
      <c r="S32" s="15">
        <f t="shared" si="2"/>
        <v>41871.959664351853</v>
      </c>
    </row>
    <row r="33" spans="1:19" ht="43.5" x14ac:dyDescent="0.3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2">
        <f t="shared" si="0"/>
        <v>1</v>
      </c>
      <c r="P33" s="6" t="s">
        <v>8309</v>
      </c>
      <c r="Q33" s="6" t="s">
        <v>8310</v>
      </c>
      <c r="R33" s="15">
        <f t="shared" si="1"/>
        <v>42376.458726851844</v>
      </c>
      <c r="S33" s="15">
        <f t="shared" si="2"/>
        <v>42394.458726851844</v>
      </c>
    </row>
    <row r="34" spans="1:19" ht="58" x14ac:dyDescent="0.3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2">
        <f t="shared" si="0"/>
        <v>1.0024604569420035</v>
      </c>
      <c r="P34" s="6" t="s">
        <v>8309</v>
      </c>
      <c r="Q34" s="6" t="s">
        <v>8310</v>
      </c>
      <c r="R34" s="15">
        <f t="shared" si="1"/>
        <v>42461.294178240736</v>
      </c>
      <c r="S34" s="15">
        <f t="shared" si="2"/>
        <v>42502.832638888889</v>
      </c>
    </row>
    <row r="35" spans="1:19" ht="43.5" x14ac:dyDescent="0.3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2">
        <f t="shared" si="0"/>
        <v>1.0209523809523811</v>
      </c>
      <c r="P35" s="6" t="s">
        <v>8309</v>
      </c>
      <c r="Q35" s="6" t="s">
        <v>8310</v>
      </c>
      <c r="R35" s="15">
        <f t="shared" si="1"/>
        <v>42286.327557870369</v>
      </c>
      <c r="S35" s="15">
        <f t="shared" si="2"/>
        <v>42316.369224537033</v>
      </c>
    </row>
    <row r="36" spans="1:19" ht="43.5" x14ac:dyDescent="0.3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2">
        <f t="shared" si="0"/>
        <v>1.3046153846153845</v>
      </c>
      <c r="P36" s="6" t="s">
        <v>8309</v>
      </c>
      <c r="Q36" s="6" t="s">
        <v>8310</v>
      </c>
      <c r="R36" s="15">
        <f t="shared" si="1"/>
        <v>41840.988437499997</v>
      </c>
      <c r="S36" s="15">
        <f t="shared" si="2"/>
        <v>41855.988437499997</v>
      </c>
    </row>
    <row r="37" spans="1:19" ht="43.5" x14ac:dyDescent="0.3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2">
        <f t="shared" si="0"/>
        <v>1.665</v>
      </c>
      <c r="P37" s="6" t="s">
        <v>8309</v>
      </c>
      <c r="Q37" s="6" t="s">
        <v>8310</v>
      </c>
      <c r="R37" s="15">
        <f t="shared" si="1"/>
        <v>42097.958495370367</v>
      </c>
      <c r="S37" s="15">
        <f t="shared" si="2"/>
        <v>42121.666666666664</v>
      </c>
    </row>
    <row r="38" spans="1:19" ht="29" x14ac:dyDescent="0.3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2">
        <f t="shared" si="0"/>
        <v>1.4215</v>
      </c>
      <c r="P38" s="6" t="s">
        <v>8309</v>
      </c>
      <c r="Q38" s="6" t="s">
        <v>8310</v>
      </c>
      <c r="R38" s="15">
        <f t="shared" si="1"/>
        <v>42067.973668981482</v>
      </c>
      <c r="S38" s="15">
        <f t="shared" si="2"/>
        <v>42097.93200231481</v>
      </c>
    </row>
    <row r="39" spans="1:19" ht="43.5" x14ac:dyDescent="0.3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2">
        <f t="shared" si="0"/>
        <v>1.8344090909090909</v>
      </c>
      <c r="P39" s="6" t="s">
        <v>8309</v>
      </c>
      <c r="Q39" s="6" t="s">
        <v>8310</v>
      </c>
      <c r="R39" s="15">
        <f t="shared" si="1"/>
        <v>42032.359710648147</v>
      </c>
      <c r="S39" s="15">
        <f t="shared" si="2"/>
        <v>42062.359710648147</v>
      </c>
    </row>
    <row r="40" spans="1:19" ht="43.5" x14ac:dyDescent="0.3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2">
        <f t="shared" si="0"/>
        <v>1.1004</v>
      </c>
      <c r="P40" s="6" t="s">
        <v>8309</v>
      </c>
      <c r="Q40" s="6" t="s">
        <v>8310</v>
      </c>
      <c r="R40" s="15">
        <f t="shared" si="1"/>
        <v>41374.72388888889</v>
      </c>
      <c r="S40" s="15">
        <f t="shared" si="2"/>
        <v>41404.72388888889</v>
      </c>
    </row>
    <row r="41" spans="1:19" ht="58" x14ac:dyDescent="0.3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2">
        <f t="shared" si="0"/>
        <v>1.3098000000000001</v>
      </c>
      <c r="P41" s="6" t="s">
        <v>8309</v>
      </c>
      <c r="Q41" s="6" t="s">
        <v>8310</v>
      </c>
      <c r="R41" s="15">
        <f t="shared" si="1"/>
        <v>41753.713749999995</v>
      </c>
      <c r="S41" s="15">
        <f t="shared" si="2"/>
        <v>41784.624305555553</v>
      </c>
    </row>
    <row r="42" spans="1:19" ht="58" x14ac:dyDescent="0.3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2">
        <f t="shared" si="0"/>
        <v>1.0135000000000001</v>
      </c>
      <c r="P42" s="6" t="s">
        <v>8309</v>
      </c>
      <c r="Q42" s="6" t="s">
        <v>8310</v>
      </c>
      <c r="R42" s="15">
        <f t="shared" si="1"/>
        <v>41788.880648148144</v>
      </c>
      <c r="S42" s="15">
        <f t="shared" si="2"/>
        <v>41808.833333333328</v>
      </c>
    </row>
    <row r="43" spans="1:19" ht="43.5" x14ac:dyDescent="0.3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2">
        <f t="shared" si="0"/>
        <v>1</v>
      </c>
      <c r="P43" s="6" t="s">
        <v>8309</v>
      </c>
      <c r="Q43" s="6" t="s">
        <v>8310</v>
      </c>
      <c r="R43" s="15">
        <f t="shared" si="1"/>
        <v>41887.235578703701</v>
      </c>
      <c r="S43" s="15">
        <f t="shared" si="2"/>
        <v>41917.235578703701</v>
      </c>
    </row>
    <row r="44" spans="1:19" ht="43.5" x14ac:dyDescent="0.3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2">
        <f t="shared" si="0"/>
        <v>1.4185714285714286</v>
      </c>
      <c r="P44" s="6" t="s">
        <v>8309</v>
      </c>
      <c r="Q44" s="6" t="s">
        <v>8310</v>
      </c>
      <c r="R44" s="15">
        <f t="shared" si="1"/>
        <v>41971.305856481478</v>
      </c>
      <c r="S44" s="15">
        <f t="shared" si="2"/>
        <v>42001.305856481478</v>
      </c>
    </row>
    <row r="45" spans="1:19" ht="43.5" x14ac:dyDescent="0.3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2">
        <f t="shared" si="0"/>
        <v>3.0865999999999998</v>
      </c>
      <c r="P45" s="6" t="s">
        <v>8309</v>
      </c>
      <c r="Q45" s="6" t="s">
        <v>8310</v>
      </c>
      <c r="R45" s="15">
        <f t="shared" si="1"/>
        <v>41802.457013888888</v>
      </c>
      <c r="S45" s="15">
        <f t="shared" si="2"/>
        <v>41832.666666666664</v>
      </c>
    </row>
    <row r="46" spans="1:19" ht="58" x14ac:dyDescent="0.3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2">
        <f t="shared" si="0"/>
        <v>1</v>
      </c>
      <c r="P46" s="6" t="s">
        <v>8309</v>
      </c>
      <c r="Q46" s="6" t="s">
        <v>8310</v>
      </c>
      <c r="R46" s="15">
        <f t="shared" si="1"/>
        <v>41873.765474537031</v>
      </c>
      <c r="S46" s="15">
        <f t="shared" si="2"/>
        <v>41918.765474537031</v>
      </c>
    </row>
    <row r="47" spans="1:19" ht="43.5" x14ac:dyDescent="0.3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2">
        <f t="shared" si="0"/>
        <v>1.2</v>
      </c>
      <c r="P47" s="6" t="s">
        <v>8309</v>
      </c>
      <c r="Q47" s="6" t="s">
        <v>8310</v>
      </c>
      <c r="R47" s="15">
        <f t="shared" si="1"/>
        <v>42457.290590277778</v>
      </c>
      <c r="S47" s="15">
        <f t="shared" si="2"/>
        <v>42487.290590277778</v>
      </c>
    </row>
    <row r="48" spans="1:19" ht="43.5" x14ac:dyDescent="0.3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2">
        <f t="shared" si="0"/>
        <v>1.0416666666666667</v>
      </c>
      <c r="P48" s="6" t="s">
        <v>8309</v>
      </c>
      <c r="Q48" s="6" t="s">
        <v>8310</v>
      </c>
      <c r="R48" s="15">
        <f t="shared" si="1"/>
        <v>42323.631643518514</v>
      </c>
      <c r="S48" s="15">
        <f t="shared" si="2"/>
        <v>42353.631643518514</v>
      </c>
    </row>
    <row r="49" spans="1:19" ht="58" x14ac:dyDescent="0.3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2">
        <f t="shared" si="0"/>
        <v>1.0761100000000001</v>
      </c>
      <c r="P49" s="6" t="s">
        <v>8309</v>
      </c>
      <c r="Q49" s="6" t="s">
        <v>8310</v>
      </c>
      <c r="R49" s="15">
        <f t="shared" si="1"/>
        <v>41932.486192129625</v>
      </c>
      <c r="S49" s="15">
        <f t="shared" si="2"/>
        <v>41992.527858796289</v>
      </c>
    </row>
    <row r="50" spans="1:19" ht="43.5" x14ac:dyDescent="0.3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2">
        <f t="shared" si="0"/>
        <v>1.0794999999999999</v>
      </c>
      <c r="P50" s="6" t="s">
        <v>8309</v>
      </c>
      <c r="Q50" s="6" t="s">
        <v>8310</v>
      </c>
      <c r="R50" s="15">
        <f t="shared" si="1"/>
        <v>42033.183564814812</v>
      </c>
      <c r="S50" s="15">
        <f t="shared" si="2"/>
        <v>42064.166666666664</v>
      </c>
    </row>
    <row r="51" spans="1:19" x14ac:dyDescent="0.3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2">
        <f t="shared" si="0"/>
        <v>1</v>
      </c>
      <c r="P51" s="6" t="s">
        <v>8309</v>
      </c>
      <c r="Q51" s="6" t="s">
        <v>8310</v>
      </c>
      <c r="R51" s="15">
        <f t="shared" si="1"/>
        <v>42270.843113425923</v>
      </c>
      <c r="S51" s="15">
        <f t="shared" si="2"/>
        <v>42300.843113425923</v>
      </c>
    </row>
    <row r="52" spans="1:19" ht="43.5" x14ac:dyDescent="0.3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2">
        <f t="shared" si="0"/>
        <v>1</v>
      </c>
      <c r="P52" s="6" t="s">
        <v>8309</v>
      </c>
      <c r="Q52" s="6" t="s">
        <v>8310</v>
      </c>
      <c r="R52" s="15">
        <f t="shared" si="1"/>
        <v>41995.419652777775</v>
      </c>
      <c r="S52" s="15">
        <f t="shared" si="2"/>
        <v>42034.374999999993</v>
      </c>
    </row>
    <row r="53" spans="1:19" ht="43.5" x14ac:dyDescent="0.3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2">
        <f t="shared" si="0"/>
        <v>1.2801818181818181</v>
      </c>
      <c r="P53" s="6" t="s">
        <v>8309</v>
      </c>
      <c r="Q53" s="6" t="s">
        <v>8310</v>
      </c>
      <c r="R53" s="15">
        <f t="shared" si="1"/>
        <v>42196.59533564814</v>
      </c>
      <c r="S53" s="15">
        <f t="shared" si="2"/>
        <v>42226.59533564814</v>
      </c>
    </row>
    <row r="54" spans="1:19" ht="43.5" x14ac:dyDescent="0.3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2">
        <f t="shared" si="0"/>
        <v>1.1620999999999999</v>
      </c>
      <c r="P54" s="6" t="s">
        <v>8309</v>
      </c>
      <c r="Q54" s="6" t="s">
        <v>8310</v>
      </c>
      <c r="R54" s="15">
        <f t="shared" si="1"/>
        <v>41807.368587962963</v>
      </c>
      <c r="S54" s="15">
        <f t="shared" si="2"/>
        <v>41837.368587962963</v>
      </c>
    </row>
    <row r="55" spans="1:19" ht="29" x14ac:dyDescent="0.3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2">
        <f t="shared" si="0"/>
        <v>1.0963333333333334</v>
      </c>
      <c r="P55" s="6" t="s">
        <v>8309</v>
      </c>
      <c r="Q55" s="6" t="s">
        <v>8310</v>
      </c>
      <c r="R55" s="15">
        <f t="shared" si="1"/>
        <v>41719.215798611105</v>
      </c>
      <c r="S55" s="15">
        <f t="shared" si="2"/>
        <v>41733.583333333328</v>
      </c>
    </row>
    <row r="56" spans="1:19" ht="58" x14ac:dyDescent="0.3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2">
        <f t="shared" si="0"/>
        <v>1.01</v>
      </c>
      <c r="P56" s="6" t="s">
        <v>8309</v>
      </c>
      <c r="Q56" s="6" t="s">
        <v>8310</v>
      </c>
      <c r="R56" s="15">
        <f t="shared" si="1"/>
        <v>42333.379872685182</v>
      </c>
      <c r="S56" s="15">
        <f t="shared" si="2"/>
        <v>42363.379872685182</v>
      </c>
    </row>
    <row r="57" spans="1:19" ht="43.5" x14ac:dyDescent="0.3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2">
        <f t="shared" si="0"/>
        <v>1.2895348837209302</v>
      </c>
      <c r="P57" s="6" t="s">
        <v>8309</v>
      </c>
      <c r="Q57" s="6" t="s">
        <v>8310</v>
      </c>
      <c r="R57" s="15">
        <f t="shared" si="1"/>
        <v>42496.635601851849</v>
      </c>
      <c r="S57" s="15">
        <f t="shared" si="2"/>
        <v>42517.635601851849</v>
      </c>
    </row>
    <row r="58" spans="1:19" ht="29" x14ac:dyDescent="0.3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2">
        <f t="shared" si="0"/>
        <v>1.0726249999999999</v>
      </c>
      <c r="P58" s="6" t="s">
        <v>8309</v>
      </c>
      <c r="Q58" s="6" t="s">
        <v>8310</v>
      </c>
      <c r="R58" s="15">
        <f t="shared" si="1"/>
        <v>42149.215555555558</v>
      </c>
      <c r="S58" s="15">
        <f t="shared" si="2"/>
        <v>42163.333333333336</v>
      </c>
    </row>
    <row r="59" spans="1:19" ht="43.5" x14ac:dyDescent="0.3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2">
        <f t="shared" si="0"/>
        <v>1.0189999999999999</v>
      </c>
      <c r="P59" s="6" t="s">
        <v>8309</v>
      </c>
      <c r="Q59" s="6" t="s">
        <v>8310</v>
      </c>
      <c r="R59" s="15">
        <f t="shared" si="1"/>
        <v>42089.499560185184</v>
      </c>
      <c r="S59" s="15">
        <f t="shared" si="2"/>
        <v>42119.499560185184</v>
      </c>
    </row>
    <row r="60" spans="1:19" ht="43.5" x14ac:dyDescent="0.3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2">
        <f t="shared" si="0"/>
        <v>1.0290999999999999</v>
      </c>
      <c r="P60" s="6" t="s">
        <v>8309</v>
      </c>
      <c r="Q60" s="6" t="s">
        <v>8310</v>
      </c>
      <c r="R60" s="15">
        <f t="shared" si="1"/>
        <v>41932.411712962959</v>
      </c>
      <c r="S60" s="15">
        <f t="shared" si="2"/>
        <v>41962.453379629624</v>
      </c>
    </row>
    <row r="61" spans="1:19" ht="43.5" x14ac:dyDescent="0.3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2">
        <f t="shared" si="0"/>
        <v>1.0012570000000001</v>
      </c>
      <c r="P61" s="6" t="s">
        <v>8309</v>
      </c>
      <c r="Q61" s="6" t="s">
        <v>8310</v>
      </c>
      <c r="R61" s="15">
        <f t="shared" si="1"/>
        <v>42229.902499999997</v>
      </c>
      <c r="S61" s="15">
        <f t="shared" si="2"/>
        <v>42261.541666666664</v>
      </c>
    </row>
    <row r="62" spans="1:19" ht="43.5" x14ac:dyDescent="0.3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2">
        <f t="shared" si="0"/>
        <v>1.0329622222222221</v>
      </c>
      <c r="P62" s="6" t="s">
        <v>8309</v>
      </c>
      <c r="Q62" s="6" t="s">
        <v>8311</v>
      </c>
      <c r="R62" s="15">
        <f t="shared" si="1"/>
        <v>41701.568483796298</v>
      </c>
      <c r="S62" s="15">
        <f t="shared" si="2"/>
        <v>41720.666666666664</v>
      </c>
    </row>
    <row r="63" spans="1:19" ht="43.5" x14ac:dyDescent="0.3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2">
        <f t="shared" si="0"/>
        <v>1.4830000000000001</v>
      </c>
      <c r="P63" s="6" t="s">
        <v>8309</v>
      </c>
      <c r="Q63" s="6" t="s">
        <v>8311</v>
      </c>
      <c r="R63" s="15">
        <f t="shared" si="1"/>
        <v>41409.480983796289</v>
      </c>
      <c r="S63" s="15">
        <f t="shared" si="2"/>
        <v>41431.480983796289</v>
      </c>
    </row>
    <row r="64" spans="1:19" ht="43.5" x14ac:dyDescent="0.3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2">
        <f t="shared" si="0"/>
        <v>1.5473333333333332</v>
      </c>
      <c r="P64" s="6" t="s">
        <v>8309</v>
      </c>
      <c r="Q64" s="6" t="s">
        <v>8311</v>
      </c>
      <c r="R64" s="15">
        <f t="shared" si="1"/>
        <v>41311.466180555552</v>
      </c>
      <c r="S64" s="15">
        <f t="shared" si="2"/>
        <v>41336.466180555552</v>
      </c>
    </row>
    <row r="65" spans="1:19" ht="43.5" x14ac:dyDescent="0.3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2">
        <f t="shared" si="0"/>
        <v>1.1351849999999999</v>
      </c>
      <c r="P65" s="6" t="s">
        <v>8309</v>
      </c>
      <c r="Q65" s="6" t="s">
        <v>8311</v>
      </c>
      <c r="R65" s="15">
        <f t="shared" si="1"/>
        <v>41612.578854166662</v>
      </c>
      <c r="S65" s="15">
        <f t="shared" si="2"/>
        <v>41635.874305555553</v>
      </c>
    </row>
    <row r="66" spans="1:19" ht="58" x14ac:dyDescent="0.3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2">
        <f t="shared" si="0"/>
        <v>1.7333333333333334</v>
      </c>
      <c r="P66" s="6" t="s">
        <v>8309</v>
      </c>
      <c r="Q66" s="6" t="s">
        <v>8311</v>
      </c>
      <c r="R66" s="15">
        <f t="shared" si="1"/>
        <v>41432.684965277775</v>
      </c>
      <c r="S66" s="15">
        <f t="shared" si="2"/>
        <v>41462.684965277775</v>
      </c>
    </row>
    <row r="67" spans="1:19" ht="43.5" x14ac:dyDescent="0.3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2">
        <f t="shared" ref="O67:O130" si="3">(E67/D67)</f>
        <v>1.0752857142857142</v>
      </c>
      <c r="P67" s="6" t="s">
        <v>8309</v>
      </c>
      <c r="Q67" s="6" t="s">
        <v>8311</v>
      </c>
      <c r="R67" s="15">
        <f t="shared" ref="R67:R130" si="4">(J67/86400)+25569+(-8/24)</f>
        <v>41835.487893518519</v>
      </c>
      <c r="S67" s="15">
        <f t="shared" ref="S67:S130" si="5">(I67/86400)+25569+(-8/24)</f>
        <v>41861.915972222218</v>
      </c>
    </row>
    <row r="68" spans="1:19" ht="29" x14ac:dyDescent="0.3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2">
        <f t="shared" si="3"/>
        <v>1.1859999999999999</v>
      </c>
      <c r="P68" s="6" t="s">
        <v>8309</v>
      </c>
      <c r="Q68" s="6" t="s">
        <v>8311</v>
      </c>
      <c r="R68" s="15">
        <f t="shared" si="4"/>
        <v>42539.516435185178</v>
      </c>
      <c r="S68" s="15">
        <f t="shared" si="5"/>
        <v>42569.516435185178</v>
      </c>
    </row>
    <row r="69" spans="1:19" ht="43.5" x14ac:dyDescent="0.3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2">
        <f t="shared" si="3"/>
        <v>1.1625000000000001</v>
      </c>
      <c r="P69" s="6" t="s">
        <v>8309</v>
      </c>
      <c r="Q69" s="6" t="s">
        <v>8311</v>
      </c>
      <c r="R69" s="15">
        <f t="shared" si="4"/>
        <v>41075.250046296293</v>
      </c>
      <c r="S69" s="15">
        <f t="shared" si="5"/>
        <v>41105.250046296293</v>
      </c>
    </row>
    <row r="70" spans="1:19" ht="58" x14ac:dyDescent="0.3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2">
        <f t="shared" si="3"/>
        <v>1.2716666666666667</v>
      </c>
      <c r="P70" s="6" t="s">
        <v>8309</v>
      </c>
      <c r="Q70" s="6" t="s">
        <v>8311</v>
      </c>
      <c r="R70" s="15">
        <f t="shared" si="4"/>
        <v>41663.23600694444</v>
      </c>
      <c r="S70" s="15">
        <f t="shared" si="5"/>
        <v>41693.23600694444</v>
      </c>
    </row>
    <row r="71" spans="1:19" ht="43.5" x14ac:dyDescent="0.3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2">
        <f t="shared" si="3"/>
        <v>1.109423</v>
      </c>
      <c r="P71" s="6" t="s">
        <v>8309</v>
      </c>
      <c r="Q71" s="6" t="s">
        <v>8311</v>
      </c>
      <c r="R71" s="15">
        <f t="shared" si="4"/>
        <v>40785.854456018518</v>
      </c>
      <c r="S71" s="15">
        <f t="shared" si="5"/>
        <v>40817.957638888889</v>
      </c>
    </row>
    <row r="72" spans="1:19" ht="43.5" x14ac:dyDescent="0.3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2">
        <f t="shared" si="3"/>
        <v>1.272</v>
      </c>
      <c r="P72" s="6" t="s">
        <v>8309</v>
      </c>
      <c r="Q72" s="6" t="s">
        <v>8311</v>
      </c>
      <c r="R72" s="15">
        <f t="shared" si="4"/>
        <v>40730.563020833331</v>
      </c>
      <c r="S72" s="15">
        <f t="shared" si="5"/>
        <v>40790.563020833331</v>
      </c>
    </row>
    <row r="73" spans="1:19" ht="43.5" x14ac:dyDescent="0.3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2">
        <f t="shared" si="3"/>
        <v>1.2394444444444443</v>
      </c>
      <c r="P73" s="6" t="s">
        <v>8309</v>
      </c>
      <c r="Q73" s="6" t="s">
        <v>8311</v>
      </c>
      <c r="R73" s="15">
        <f t="shared" si="4"/>
        <v>40996.938159722216</v>
      </c>
      <c r="S73" s="15">
        <f t="shared" si="5"/>
        <v>41056.938159722216</v>
      </c>
    </row>
    <row r="74" spans="1:19" ht="43.5" x14ac:dyDescent="0.3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2">
        <f t="shared" si="3"/>
        <v>1.084090909090909</v>
      </c>
      <c r="P74" s="6" t="s">
        <v>8309</v>
      </c>
      <c r="Q74" s="6" t="s">
        <v>8311</v>
      </c>
      <c r="R74" s="15">
        <f t="shared" si="4"/>
        <v>41207.676863425928</v>
      </c>
      <c r="S74" s="15">
        <f t="shared" si="5"/>
        <v>41227.666666666664</v>
      </c>
    </row>
    <row r="75" spans="1:19" ht="43.5" x14ac:dyDescent="0.3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2">
        <f t="shared" si="3"/>
        <v>1</v>
      </c>
      <c r="P75" s="6" t="s">
        <v>8309</v>
      </c>
      <c r="Q75" s="6" t="s">
        <v>8311</v>
      </c>
      <c r="R75" s="15">
        <f t="shared" si="4"/>
        <v>40587.423425925925</v>
      </c>
      <c r="S75" s="15">
        <f t="shared" si="5"/>
        <v>40665.832638888889</v>
      </c>
    </row>
    <row r="76" spans="1:19" ht="43.5" x14ac:dyDescent="0.3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2">
        <f t="shared" si="3"/>
        <v>1.1293199999999999</v>
      </c>
      <c r="P76" s="6" t="s">
        <v>8309</v>
      </c>
      <c r="Q76" s="6" t="s">
        <v>8311</v>
      </c>
      <c r="R76" s="15">
        <f t="shared" si="4"/>
        <v>42360.153877314813</v>
      </c>
      <c r="S76" s="15">
        <f t="shared" si="5"/>
        <v>42390.153877314813</v>
      </c>
    </row>
    <row r="77" spans="1:19" ht="43.5" x14ac:dyDescent="0.3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2">
        <f t="shared" si="3"/>
        <v>1.1542857142857144</v>
      </c>
      <c r="P77" s="6" t="s">
        <v>8309</v>
      </c>
      <c r="Q77" s="6" t="s">
        <v>8311</v>
      </c>
      <c r="R77" s="15">
        <f t="shared" si="4"/>
        <v>41356.875833333332</v>
      </c>
      <c r="S77" s="15">
        <f t="shared" si="5"/>
        <v>41386.875833333332</v>
      </c>
    </row>
    <row r="78" spans="1:19" ht="43.5" x14ac:dyDescent="0.3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2">
        <f t="shared" si="3"/>
        <v>1.5333333333333334</v>
      </c>
      <c r="P78" s="6" t="s">
        <v>8309</v>
      </c>
      <c r="Q78" s="6" t="s">
        <v>8311</v>
      </c>
      <c r="R78" s="15">
        <f t="shared" si="4"/>
        <v>40844.358310185184</v>
      </c>
      <c r="S78" s="15">
        <f t="shared" si="5"/>
        <v>40904.399976851848</v>
      </c>
    </row>
    <row r="79" spans="1:19" ht="43.5" x14ac:dyDescent="0.3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2">
        <f t="shared" si="3"/>
        <v>3.9249999999999998</v>
      </c>
      <c r="P79" s="6" t="s">
        <v>8309</v>
      </c>
      <c r="Q79" s="6" t="s">
        <v>8311</v>
      </c>
      <c r="R79" s="15">
        <f t="shared" si="4"/>
        <v>40996.811539351846</v>
      </c>
      <c r="S79" s="15">
        <f t="shared" si="5"/>
        <v>41049.790972222218</v>
      </c>
    </row>
    <row r="80" spans="1:19" ht="87" x14ac:dyDescent="0.3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2">
        <f t="shared" si="3"/>
        <v>27.02</v>
      </c>
      <c r="P80" s="6" t="s">
        <v>8309</v>
      </c>
      <c r="Q80" s="6" t="s">
        <v>8311</v>
      </c>
      <c r="R80" s="15">
        <f t="shared" si="4"/>
        <v>42604.397233796299</v>
      </c>
      <c r="S80" s="15">
        <f t="shared" si="5"/>
        <v>42614.397233796299</v>
      </c>
    </row>
    <row r="81" spans="1:19" ht="43.5" x14ac:dyDescent="0.3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2">
        <f t="shared" si="3"/>
        <v>1.27</v>
      </c>
      <c r="P81" s="6" t="s">
        <v>8309</v>
      </c>
      <c r="Q81" s="6" t="s">
        <v>8311</v>
      </c>
      <c r="R81" s="15">
        <f t="shared" si="4"/>
        <v>41724.443206018514</v>
      </c>
      <c r="S81" s="15">
        <f t="shared" si="5"/>
        <v>41754.443206018514</v>
      </c>
    </row>
    <row r="82" spans="1:19" ht="43.5" x14ac:dyDescent="0.3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2">
        <f t="shared" si="3"/>
        <v>1.0725</v>
      </c>
      <c r="P82" s="6" t="s">
        <v>8309</v>
      </c>
      <c r="Q82" s="6" t="s">
        <v>8311</v>
      </c>
      <c r="R82" s="15">
        <f t="shared" si="4"/>
        <v>41582.750648148147</v>
      </c>
      <c r="S82" s="15">
        <f t="shared" si="5"/>
        <v>41617.750648148147</v>
      </c>
    </row>
    <row r="83" spans="1:19" ht="43.5" x14ac:dyDescent="0.3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2">
        <f t="shared" si="3"/>
        <v>1.98</v>
      </c>
      <c r="P83" s="6" t="s">
        <v>8309</v>
      </c>
      <c r="Q83" s="6" t="s">
        <v>8311</v>
      </c>
      <c r="R83" s="15">
        <f t="shared" si="4"/>
        <v>41099.825543981475</v>
      </c>
      <c r="S83" s="15">
        <f t="shared" si="5"/>
        <v>41103.793055555558</v>
      </c>
    </row>
    <row r="84" spans="1:19" ht="43.5" x14ac:dyDescent="0.3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2">
        <f t="shared" si="3"/>
        <v>1.0001249999999999</v>
      </c>
      <c r="P84" s="6" t="s">
        <v>8309</v>
      </c>
      <c r="Q84" s="6" t="s">
        <v>8311</v>
      </c>
      <c r="R84" s="15">
        <f t="shared" si="4"/>
        <v>40795.486817129626</v>
      </c>
      <c r="S84" s="15">
        <f t="shared" si="5"/>
        <v>40825.486817129626</v>
      </c>
    </row>
    <row r="85" spans="1:19" ht="43.5" x14ac:dyDescent="0.3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2">
        <f t="shared" si="3"/>
        <v>1.0249999999999999</v>
      </c>
      <c r="P85" s="6" t="s">
        <v>8309</v>
      </c>
      <c r="Q85" s="6" t="s">
        <v>8311</v>
      </c>
      <c r="R85" s="15">
        <f t="shared" si="4"/>
        <v>42042.282280092586</v>
      </c>
      <c r="S85" s="15">
        <f t="shared" si="5"/>
        <v>42057.145833333336</v>
      </c>
    </row>
    <row r="86" spans="1:19" ht="43.5" x14ac:dyDescent="0.3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2">
        <f t="shared" si="3"/>
        <v>1</v>
      </c>
      <c r="P86" s="6" t="s">
        <v>8309</v>
      </c>
      <c r="Q86" s="6" t="s">
        <v>8311</v>
      </c>
      <c r="R86" s="15">
        <f t="shared" si="4"/>
        <v>40648.42460648148</v>
      </c>
      <c r="S86" s="15">
        <f t="shared" si="5"/>
        <v>40678.42460648148</v>
      </c>
    </row>
    <row r="87" spans="1:19" ht="43.5" x14ac:dyDescent="0.3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2">
        <f t="shared" si="3"/>
        <v>1.2549999999999999</v>
      </c>
      <c r="P87" s="6" t="s">
        <v>8309</v>
      </c>
      <c r="Q87" s="6" t="s">
        <v>8311</v>
      </c>
      <c r="R87" s="15">
        <f t="shared" si="4"/>
        <v>40778.792094907403</v>
      </c>
      <c r="S87" s="15">
        <f t="shared" si="5"/>
        <v>40808.792094907403</v>
      </c>
    </row>
    <row r="88" spans="1:19" ht="58" x14ac:dyDescent="0.3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2">
        <f t="shared" si="3"/>
        <v>1.0646666666666667</v>
      </c>
      <c r="P88" s="6" t="s">
        <v>8309</v>
      </c>
      <c r="Q88" s="6" t="s">
        <v>8311</v>
      </c>
      <c r="R88" s="15">
        <f t="shared" si="4"/>
        <v>42291.222743055558</v>
      </c>
      <c r="S88" s="15">
        <f t="shared" si="5"/>
        <v>42365.264409722215</v>
      </c>
    </row>
    <row r="89" spans="1:19" ht="43.5" x14ac:dyDescent="0.3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2">
        <f t="shared" si="3"/>
        <v>1.046</v>
      </c>
      <c r="P89" s="6" t="s">
        <v>8309</v>
      </c>
      <c r="Q89" s="6" t="s">
        <v>8311</v>
      </c>
      <c r="R89" s="15">
        <f t="shared" si="4"/>
        <v>40322.206053240741</v>
      </c>
      <c r="S89" s="15">
        <f t="shared" si="5"/>
        <v>40331.736805555549</v>
      </c>
    </row>
    <row r="90" spans="1:19" ht="58" x14ac:dyDescent="0.3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2">
        <f t="shared" si="3"/>
        <v>1.0285714285714285</v>
      </c>
      <c r="P90" s="6" t="s">
        <v>8309</v>
      </c>
      <c r="Q90" s="6" t="s">
        <v>8311</v>
      </c>
      <c r="R90" s="15">
        <f t="shared" si="4"/>
        <v>41786.325590277775</v>
      </c>
      <c r="S90" s="15">
        <f t="shared" si="5"/>
        <v>41812.325590277775</v>
      </c>
    </row>
    <row r="91" spans="1:19" ht="43.5" x14ac:dyDescent="0.3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2">
        <f t="shared" si="3"/>
        <v>1.1506666666666667</v>
      </c>
      <c r="P91" s="6" t="s">
        <v>8309</v>
      </c>
      <c r="Q91" s="6" t="s">
        <v>8311</v>
      </c>
      <c r="R91" s="15">
        <f t="shared" si="4"/>
        <v>41402.418888888882</v>
      </c>
      <c r="S91" s="15">
        <f t="shared" si="5"/>
        <v>41427.418888888882</v>
      </c>
    </row>
    <row r="92" spans="1:19" ht="29" x14ac:dyDescent="0.3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2">
        <f t="shared" si="3"/>
        <v>1.004</v>
      </c>
      <c r="P92" s="6" t="s">
        <v>8309</v>
      </c>
      <c r="Q92" s="6" t="s">
        <v>8311</v>
      </c>
      <c r="R92" s="15">
        <f t="shared" si="4"/>
        <v>40705.964108796295</v>
      </c>
      <c r="S92" s="15">
        <f t="shared" si="5"/>
        <v>40735.964108796295</v>
      </c>
    </row>
    <row r="93" spans="1:19" ht="43.5" x14ac:dyDescent="0.3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2">
        <f t="shared" si="3"/>
        <v>1.2</v>
      </c>
      <c r="P93" s="6" t="s">
        <v>8309</v>
      </c>
      <c r="Q93" s="6" t="s">
        <v>8311</v>
      </c>
      <c r="R93" s="15">
        <f t="shared" si="4"/>
        <v>40619.069027777776</v>
      </c>
      <c r="S93" s="15">
        <f t="shared" si="5"/>
        <v>40680.069027777776</v>
      </c>
    </row>
    <row r="94" spans="1:19" ht="43.5" x14ac:dyDescent="0.3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2">
        <f t="shared" si="3"/>
        <v>1.052</v>
      </c>
      <c r="P94" s="6" t="s">
        <v>8309</v>
      </c>
      <c r="Q94" s="6" t="s">
        <v>8311</v>
      </c>
      <c r="R94" s="15">
        <f t="shared" si="4"/>
        <v>42720.865543981483</v>
      </c>
      <c r="S94" s="15">
        <f t="shared" si="5"/>
        <v>42766.999999999993</v>
      </c>
    </row>
    <row r="95" spans="1:19" ht="58" x14ac:dyDescent="0.3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2">
        <f t="shared" si="3"/>
        <v>1.1060000000000001</v>
      </c>
      <c r="P95" s="6" t="s">
        <v>8309</v>
      </c>
      <c r="Q95" s="6" t="s">
        <v>8311</v>
      </c>
      <c r="R95" s="15">
        <f t="shared" si="4"/>
        <v>41065.524733796294</v>
      </c>
      <c r="S95" s="15">
        <f t="shared" si="5"/>
        <v>41093.541666666664</v>
      </c>
    </row>
    <row r="96" spans="1:19" ht="43.5" x14ac:dyDescent="0.3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2">
        <f t="shared" si="3"/>
        <v>1.04</v>
      </c>
      <c r="P96" s="6" t="s">
        <v>8309</v>
      </c>
      <c r="Q96" s="6" t="s">
        <v>8311</v>
      </c>
      <c r="R96" s="15">
        <f t="shared" si="4"/>
        <v>41716.384513888886</v>
      </c>
      <c r="S96" s="15">
        <f t="shared" si="5"/>
        <v>41736.384513888886</v>
      </c>
    </row>
    <row r="97" spans="1:19" ht="43.5" x14ac:dyDescent="0.3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2">
        <f t="shared" si="3"/>
        <v>1.3142857142857143</v>
      </c>
      <c r="P97" s="6" t="s">
        <v>8309</v>
      </c>
      <c r="Q97" s="6" t="s">
        <v>8311</v>
      </c>
      <c r="R97" s="15">
        <f t="shared" si="4"/>
        <v>40934.671770833331</v>
      </c>
      <c r="S97" s="15">
        <f t="shared" si="5"/>
        <v>40964.671770833331</v>
      </c>
    </row>
    <row r="98" spans="1:19" ht="58" x14ac:dyDescent="0.3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2">
        <f t="shared" si="3"/>
        <v>1.1466666666666667</v>
      </c>
      <c r="P98" s="6" t="s">
        <v>8309</v>
      </c>
      <c r="Q98" s="6" t="s">
        <v>8311</v>
      </c>
      <c r="R98" s="15">
        <f t="shared" si="4"/>
        <v>40324.32917824074</v>
      </c>
      <c r="S98" s="15">
        <f t="shared" si="5"/>
        <v>40390.791666666664</v>
      </c>
    </row>
    <row r="99" spans="1:19" ht="43.5" x14ac:dyDescent="0.3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2">
        <f t="shared" si="3"/>
        <v>1.0625</v>
      </c>
      <c r="P99" s="6" t="s">
        <v>8309</v>
      </c>
      <c r="Q99" s="6" t="s">
        <v>8311</v>
      </c>
      <c r="R99" s="15">
        <f t="shared" si="4"/>
        <v>40705.801874999997</v>
      </c>
      <c r="S99" s="15">
        <f t="shared" si="5"/>
        <v>40735.801874999997</v>
      </c>
    </row>
    <row r="100" spans="1:19" ht="43.5" x14ac:dyDescent="0.3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2">
        <f t="shared" si="3"/>
        <v>1.0625</v>
      </c>
      <c r="P100" s="6" t="s">
        <v>8309</v>
      </c>
      <c r="Q100" s="6" t="s">
        <v>8311</v>
      </c>
      <c r="R100" s="15">
        <f t="shared" si="4"/>
        <v>41214.461504629631</v>
      </c>
      <c r="S100" s="15">
        <f t="shared" si="5"/>
        <v>41250.645833333328</v>
      </c>
    </row>
    <row r="101" spans="1:19" ht="29" x14ac:dyDescent="0.3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2">
        <f t="shared" si="3"/>
        <v>1.0601933333333333</v>
      </c>
      <c r="P101" s="6" t="s">
        <v>8309</v>
      </c>
      <c r="Q101" s="6" t="s">
        <v>8311</v>
      </c>
      <c r="R101" s="15">
        <f t="shared" si="4"/>
        <v>41631.569432870368</v>
      </c>
      <c r="S101" s="15">
        <f t="shared" si="5"/>
        <v>41661.569432870368</v>
      </c>
    </row>
    <row r="102" spans="1:19" ht="43.5" x14ac:dyDescent="0.3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2">
        <f t="shared" si="3"/>
        <v>1</v>
      </c>
      <c r="P102" s="6" t="s">
        <v>8309</v>
      </c>
      <c r="Q102" s="6" t="s">
        <v>8311</v>
      </c>
      <c r="R102" s="15">
        <f t="shared" si="4"/>
        <v>41197.419976851852</v>
      </c>
      <c r="S102" s="15">
        <f t="shared" si="5"/>
        <v>41217.461643518516</v>
      </c>
    </row>
    <row r="103" spans="1:19" ht="43.5" x14ac:dyDescent="0.3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2">
        <f t="shared" si="3"/>
        <v>1</v>
      </c>
      <c r="P103" s="6" t="s">
        <v>8309</v>
      </c>
      <c r="Q103" s="6" t="s">
        <v>8311</v>
      </c>
      <c r="R103" s="15">
        <f t="shared" si="4"/>
        <v>41274.443402777775</v>
      </c>
      <c r="S103" s="15">
        <f t="shared" si="5"/>
        <v>41298.443402777775</v>
      </c>
    </row>
    <row r="104" spans="1:19" ht="43.5" x14ac:dyDescent="0.3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2">
        <f t="shared" si="3"/>
        <v>1.2775000000000001</v>
      </c>
      <c r="P104" s="6" t="s">
        <v>8309</v>
      </c>
      <c r="Q104" s="6" t="s">
        <v>8311</v>
      </c>
      <c r="R104" s="15">
        <f t="shared" si="4"/>
        <v>40504.797835648147</v>
      </c>
      <c r="S104" s="15">
        <f t="shared" si="5"/>
        <v>40534.797835648147</v>
      </c>
    </row>
    <row r="105" spans="1:19" ht="43.5" x14ac:dyDescent="0.3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2">
        <f t="shared" si="3"/>
        <v>1.0515384615384615</v>
      </c>
      <c r="P105" s="6" t="s">
        <v>8309</v>
      </c>
      <c r="Q105" s="6" t="s">
        <v>8311</v>
      </c>
      <c r="R105" s="15">
        <f t="shared" si="4"/>
        <v>41682.472569444442</v>
      </c>
      <c r="S105" s="15">
        <f t="shared" si="5"/>
        <v>41705.472569444442</v>
      </c>
    </row>
    <row r="106" spans="1:19" ht="29" x14ac:dyDescent="0.3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2">
        <f t="shared" si="3"/>
        <v>1.2</v>
      </c>
      <c r="P106" s="6" t="s">
        <v>8309</v>
      </c>
      <c r="Q106" s="6" t="s">
        <v>8311</v>
      </c>
      <c r="R106" s="15">
        <f t="shared" si="4"/>
        <v>40612.361874999995</v>
      </c>
      <c r="S106" s="15">
        <f t="shared" si="5"/>
        <v>40635.708333333328</v>
      </c>
    </row>
    <row r="107" spans="1:19" ht="43.5" x14ac:dyDescent="0.3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2">
        <f t="shared" si="3"/>
        <v>1.074090909090909</v>
      </c>
      <c r="P107" s="6" t="s">
        <v>8309</v>
      </c>
      <c r="Q107" s="6" t="s">
        <v>8311</v>
      </c>
      <c r="R107" s="15">
        <f t="shared" si="4"/>
        <v>42485.391435185178</v>
      </c>
      <c r="S107" s="15">
        <f t="shared" si="5"/>
        <v>42503.666666666664</v>
      </c>
    </row>
    <row r="108" spans="1:19" x14ac:dyDescent="0.3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2">
        <f t="shared" si="3"/>
        <v>1.0049999999999999</v>
      </c>
      <c r="P108" s="6" t="s">
        <v>8309</v>
      </c>
      <c r="Q108" s="6" t="s">
        <v>8311</v>
      </c>
      <c r="R108" s="15">
        <f t="shared" si="4"/>
        <v>40987.443298611106</v>
      </c>
      <c r="S108" s="15">
        <f t="shared" si="5"/>
        <v>41001.443298611106</v>
      </c>
    </row>
    <row r="109" spans="1:19" ht="43.5" x14ac:dyDescent="0.3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2">
        <f t="shared" si="3"/>
        <v>1.0246666666666666</v>
      </c>
      <c r="P109" s="6" t="s">
        <v>8309</v>
      </c>
      <c r="Q109" s="6" t="s">
        <v>8311</v>
      </c>
      <c r="R109" s="15">
        <f t="shared" si="4"/>
        <v>40635.649155092593</v>
      </c>
      <c r="S109" s="15">
        <f t="shared" si="5"/>
        <v>40657.649155092593</v>
      </c>
    </row>
    <row r="110" spans="1:19" ht="43.5" x14ac:dyDescent="0.3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2">
        <f t="shared" si="3"/>
        <v>2.4666666666666668</v>
      </c>
      <c r="P110" s="6" t="s">
        <v>8309</v>
      </c>
      <c r="Q110" s="6" t="s">
        <v>8311</v>
      </c>
      <c r="R110" s="15">
        <f t="shared" si="4"/>
        <v>41365.279745370368</v>
      </c>
      <c r="S110" s="15">
        <f t="shared" si="5"/>
        <v>41425.279745370368</v>
      </c>
    </row>
    <row r="111" spans="1:19" ht="43.5" x14ac:dyDescent="0.3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2">
        <f t="shared" si="3"/>
        <v>2.1949999999999998</v>
      </c>
      <c r="P111" s="6" t="s">
        <v>8309</v>
      </c>
      <c r="Q111" s="6" t="s">
        <v>8311</v>
      </c>
      <c r="R111" s="15">
        <f t="shared" si="4"/>
        <v>40569.692476851851</v>
      </c>
      <c r="S111" s="15">
        <f t="shared" si="5"/>
        <v>40599.692476851851</v>
      </c>
    </row>
    <row r="112" spans="1:19" ht="43.5" x14ac:dyDescent="0.3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2">
        <f t="shared" si="3"/>
        <v>1.3076923076923077</v>
      </c>
      <c r="P112" s="6" t="s">
        <v>8309</v>
      </c>
      <c r="Q112" s="6" t="s">
        <v>8311</v>
      </c>
      <c r="R112" s="15">
        <f t="shared" si="4"/>
        <v>41557.616354166668</v>
      </c>
      <c r="S112" s="15">
        <f t="shared" si="5"/>
        <v>41591.915972222218</v>
      </c>
    </row>
    <row r="113" spans="1:19" ht="43.5" x14ac:dyDescent="0.3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2">
        <f t="shared" si="3"/>
        <v>1.5457142857142858</v>
      </c>
      <c r="P113" s="6" t="s">
        <v>8309</v>
      </c>
      <c r="Q113" s="6" t="s">
        <v>8311</v>
      </c>
      <c r="R113" s="15">
        <f t="shared" si="4"/>
        <v>42124.999849537031</v>
      </c>
      <c r="S113" s="15">
        <f t="shared" si="5"/>
        <v>42154.999849537031</v>
      </c>
    </row>
    <row r="114" spans="1:19" ht="43.5" x14ac:dyDescent="0.3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2">
        <f t="shared" si="3"/>
        <v>1.04</v>
      </c>
      <c r="P114" s="6" t="s">
        <v>8309</v>
      </c>
      <c r="Q114" s="6" t="s">
        <v>8311</v>
      </c>
      <c r="R114" s="15">
        <f t="shared" si="4"/>
        <v>41717.709699074076</v>
      </c>
      <c r="S114" s="15">
        <f t="shared" si="5"/>
        <v>41741.75</v>
      </c>
    </row>
    <row r="115" spans="1:19" ht="29" x14ac:dyDescent="0.3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2">
        <f t="shared" si="3"/>
        <v>1.41</v>
      </c>
      <c r="P115" s="6" t="s">
        <v>8309</v>
      </c>
      <c r="Q115" s="6" t="s">
        <v>8311</v>
      </c>
      <c r="R115" s="15">
        <f t="shared" si="4"/>
        <v>40753.425092592588</v>
      </c>
      <c r="S115" s="15">
        <f t="shared" si="5"/>
        <v>40761.291666666664</v>
      </c>
    </row>
    <row r="116" spans="1:19" ht="43.5" x14ac:dyDescent="0.3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2">
        <f t="shared" si="3"/>
        <v>1.0333333333333334</v>
      </c>
      <c r="P116" s="6" t="s">
        <v>8309</v>
      </c>
      <c r="Q116" s="6" t="s">
        <v>8311</v>
      </c>
      <c r="R116" s="15">
        <f t="shared" si="4"/>
        <v>40860.940833333334</v>
      </c>
      <c r="S116" s="15">
        <f t="shared" si="5"/>
        <v>40920.940833333334</v>
      </c>
    </row>
    <row r="117" spans="1:19" x14ac:dyDescent="0.3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2">
        <f t="shared" si="3"/>
        <v>1.4044444444444444</v>
      </c>
      <c r="P117" s="6" t="s">
        <v>8309</v>
      </c>
      <c r="Q117" s="6" t="s">
        <v>8311</v>
      </c>
      <c r="R117" s="15">
        <f t="shared" si="4"/>
        <v>40918.405601851853</v>
      </c>
      <c r="S117" s="15">
        <f t="shared" si="5"/>
        <v>40943.405601851853</v>
      </c>
    </row>
    <row r="118" spans="1:19" ht="43.5" x14ac:dyDescent="0.3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2">
        <f t="shared" si="3"/>
        <v>1.1365714285714286</v>
      </c>
      <c r="P118" s="6" t="s">
        <v>8309</v>
      </c>
      <c r="Q118" s="6" t="s">
        <v>8311</v>
      </c>
      <c r="R118" s="15">
        <f t="shared" si="4"/>
        <v>40595.163831018515</v>
      </c>
      <c r="S118" s="15">
        <f t="shared" si="5"/>
        <v>40641.122164351851</v>
      </c>
    </row>
    <row r="119" spans="1:19" ht="58" x14ac:dyDescent="0.3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2">
        <f t="shared" si="3"/>
        <v>1.0049377777777779</v>
      </c>
      <c r="P119" s="6" t="s">
        <v>8309</v>
      </c>
      <c r="Q119" s="6" t="s">
        <v>8311</v>
      </c>
      <c r="R119" s="15">
        <f t="shared" si="4"/>
        <v>40248.501666666663</v>
      </c>
      <c r="S119" s="15">
        <f t="shared" si="5"/>
        <v>40338.458333333328</v>
      </c>
    </row>
    <row r="120" spans="1:19" ht="29" x14ac:dyDescent="0.3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2">
        <f t="shared" si="3"/>
        <v>1.1303159999999999</v>
      </c>
      <c r="P120" s="6" t="s">
        <v>8309</v>
      </c>
      <c r="Q120" s="6" t="s">
        <v>8311</v>
      </c>
      <c r="R120" s="15">
        <f t="shared" si="4"/>
        <v>40722.720324074071</v>
      </c>
      <c r="S120" s="15">
        <f t="shared" si="5"/>
        <v>40752.720324074071</v>
      </c>
    </row>
    <row r="121" spans="1:19" ht="43.5" x14ac:dyDescent="0.3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2">
        <f t="shared" si="3"/>
        <v>1.0455692307692308</v>
      </c>
      <c r="P121" s="6" t="s">
        <v>8309</v>
      </c>
      <c r="Q121" s="6" t="s">
        <v>8311</v>
      </c>
      <c r="R121" s="15">
        <f t="shared" si="4"/>
        <v>40738.735949074071</v>
      </c>
      <c r="S121" s="15">
        <f t="shared" si="5"/>
        <v>40768.625</v>
      </c>
    </row>
    <row r="122" spans="1:19" ht="58" x14ac:dyDescent="0.3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2">
        <f t="shared" si="3"/>
        <v>1.4285714285714287E-4</v>
      </c>
      <c r="P122" s="6" t="s">
        <v>8309</v>
      </c>
      <c r="Q122" s="6" t="s">
        <v>8312</v>
      </c>
      <c r="R122" s="15">
        <f t="shared" si="4"/>
        <v>42615.716516203705</v>
      </c>
      <c r="S122" s="15">
        <f t="shared" si="5"/>
        <v>42645.716516203705</v>
      </c>
    </row>
    <row r="123" spans="1:19" ht="58" x14ac:dyDescent="0.3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2">
        <f t="shared" si="3"/>
        <v>3.3333333333333332E-4</v>
      </c>
      <c r="P123" s="6" t="s">
        <v>8309</v>
      </c>
      <c r="Q123" s="6" t="s">
        <v>8312</v>
      </c>
      <c r="R123" s="15">
        <f t="shared" si="4"/>
        <v>42096.371643518512</v>
      </c>
      <c r="S123" s="15">
        <f t="shared" si="5"/>
        <v>42112.094444444439</v>
      </c>
    </row>
    <row r="124" spans="1:19" ht="43.5" x14ac:dyDescent="0.3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2">
        <f t="shared" si="3"/>
        <v>0</v>
      </c>
      <c r="P124" s="6" t="s">
        <v>8309</v>
      </c>
      <c r="Q124" s="6" t="s">
        <v>8312</v>
      </c>
      <c r="R124" s="15">
        <f t="shared" si="4"/>
        <v>42593.098460648143</v>
      </c>
      <c r="S124" s="15">
        <f t="shared" si="5"/>
        <v>42653.098460648143</v>
      </c>
    </row>
    <row r="125" spans="1:19" ht="58" x14ac:dyDescent="0.3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2">
        <f t="shared" si="3"/>
        <v>2.7454545454545453E-3</v>
      </c>
      <c r="P125" s="6" t="s">
        <v>8309</v>
      </c>
      <c r="Q125" s="6" t="s">
        <v>8312</v>
      </c>
      <c r="R125" s="15">
        <f t="shared" si="4"/>
        <v>41904.448657407404</v>
      </c>
      <c r="S125" s="15">
        <f t="shared" si="5"/>
        <v>41940.583333333328</v>
      </c>
    </row>
    <row r="126" spans="1:19" ht="43.5" x14ac:dyDescent="0.3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2">
        <f t="shared" si="3"/>
        <v>0</v>
      </c>
      <c r="P126" s="6" t="s">
        <v>8309</v>
      </c>
      <c r="Q126" s="6" t="s">
        <v>8312</v>
      </c>
      <c r="R126" s="15">
        <f t="shared" si="4"/>
        <v>42114.595393518517</v>
      </c>
      <c r="S126" s="15">
        <f t="shared" si="5"/>
        <v>42139.595393518517</v>
      </c>
    </row>
    <row r="127" spans="1:19" ht="43.5" x14ac:dyDescent="0.3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2">
        <f t="shared" si="3"/>
        <v>0.14000000000000001</v>
      </c>
      <c r="P127" s="6" t="s">
        <v>8309</v>
      </c>
      <c r="Q127" s="6" t="s">
        <v>8312</v>
      </c>
      <c r="R127" s="15">
        <f t="shared" si="4"/>
        <v>42709.66064814815</v>
      </c>
      <c r="S127" s="15">
        <f t="shared" si="5"/>
        <v>42769.66064814815</v>
      </c>
    </row>
    <row r="128" spans="1:19" ht="43.5" x14ac:dyDescent="0.3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2">
        <f t="shared" si="3"/>
        <v>5.5480000000000002E-2</v>
      </c>
      <c r="P128" s="6" t="s">
        <v>8309</v>
      </c>
      <c r="Q128" s="6" t="s">
        <v>8312</v>
      </c>
      <c r="R128" s="15">
        <f t="shared" si="4"/>
        <v>42135.256215277775</v>
      </c>
      <c r="S128" s="15">
        <f t="shared" si="5"/>
        <v>42165.749999999993</v>
      </c>
    </row>
    <row r="129" spans="1:19" ht="43.5" x14ac:dyDescent="0.3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2">
        <f t="shared" si="3"/>
        <v>2.375E-2</v>
      </c>
      <c r="P129" s="6" t="s">
        <v>8309</v>
      </c>
      <c r="Q129" s="6" t="s">
        <v>8312</v>
      </c>
      <c r="R129" s="15">
        <f t="shared" si="4"/>
        <v>42067.290983796294</v>
      </c>
      <c r="S129" s="15">
        <f t="shared" si="5"/>
        <v>42097.24931712963</v>
      </c>
    </row>
    <row r="130" spans="1:19" ht="29" x14ac:dyDescent="0.3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2">
        <f t="shared" si="3"/>
        <v>1.8669999999999999E-2</v>
      </c>
      <c r="P130" s="6" t="s">
        <v>8309</v>
      </c>
      <c r="Q130" s="6" t="s">
        <v>8312</v>
      </c>
      <c r="R130" s="15">
        <f t="shared" si="4"/>
        <v>42627.894594907404</v>
      </c>
      <c r="S130" s="15">
        <f t="shared" si="5"/>
        <v>42662.894594907404</v>
      </c>
    </row>
    <row r="131" spans="1:19" ht="58" x14ac:dyDescent="0.3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2">
        <f t="shared" ref="O131:O194" si="6">(E131/D131)</f>
        <v>0</v>
      </c>
      <c r="P131" s="6" t="s">
        <v>8309</v>
      </c>
      <c r="Q131" s="6" t="s">
        <v>8312</v>
      </c>
      <c r="R131" s="15">
        <f t="shared" ref="R131:R194" si="7">(J131/86400)+25569+(-8/24)</f>
        <v>41882.603969907403</v>
      </c>
      <c r="S131" s="15">
        <f t="shared" ref="S131:S194" si="8">(I131/86400)+25569+(-8/24)</f>
        <v>41942.603969907403</v>
      </c>
    </row>
    <row r="132" spans="1:19" ht="43.5" x14ac:dyDescent="0.3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2">
        <f t="shared" si="6"/>
        <v>0</v>
      </c>
      <c r="P132" s="6" t="s">
        <v>8309</v>
      </c>
      <c r="Q132" s="6" t="s">
        <v>8312</v>
      </c>
      <c r="R132" s="15">
        <f t="shared" si="7"/>
        <v>41778.582083333335</v>
      </c>
      <c r="S132" s="15">
        <f t="shared" si="8"/>
        <v>41806.511111111111</v>
      </c>
    </row>
    <row r="133" spans="1:19" x14ac:dyDescent="0.3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2">
        <f t="shared" si="6"/>
        <v>0</v>
      </c>
      <c r="P133" s="6" t="s">
        <v>8309</v>
      </c>
      <c r="Q133" s="6" t="s">
        <v>8312</v>
      </c>
      <c r="R133" s="15">
        <f t="shared" si="7"/>
        <v>42541.504178240742</v>
      </c>
      <c r="S133" s="15">
        <f t="shared" si="8"/>
        <v>42556.666666666664</v>
      </c>
    </row>
    <row r="134" spans="1:19" ht="58" x14ac:dyDescent="0.3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2">
        <f t="shared" si="6"/>
        <v>9.5687499999999995E-2</v>
      </c>
      <c r="P134" s="6" t="s">
        <v>8309</v>
      </c>
      <c r="Q134" s="6" t="s">
        <v>8312</v>
      </c>
      <c r="R134" s="15">
        <f t="shared" si="7"/>
        <v>41905.47924768518</v>
      </c>
      <c r="S134" s="15">
        <f t="shared" si="8"/>
        <v>41950.520914351851</v>
      </c>
    </row>
    <row r="135" spans="1:19" ht="29" x14ac:dyDescent="0.3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2">
        <f t="shared" si="6"/>
        <v>0</v>
      </c>
      <c r="P135" s="6" t="s">
        <v>8309</v>
      </c>
      <c r="Q135" s="6" t="s">
        <v>8312</v>
      </c>
      <c r="R135" s="15">
        <f t="shared" si="7"/>
        <v>42491.474351851844</v>
      </c>
      <c r="S135" s="15">
        <f t="shared" si="8"/>
        <v>42521.396527777775</v>
      </c>
    </row>
    <row r="136" spans="1:19" ht="29" x14ac:dyDescent="0.3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2">
        <f t="shared" si="6"/>
        <v>0</v>
      </c>
      <c r="P136" s="6" t="s">
        <v>8309</v>
      </c>
      <c r="Q136" s="6" t="s">
        <v>8312</v>
      </c>
      <c r="R136" s="15">
        <f t="shared" si="7"/>
        <v>42221.576597222222</v>
      </c>
      <c r="S136" s="15">
        <f t="shared" si="8"/>
        <v>42251.374999999993</v>
      </c>
    </row>
    <row r="137" spans="1:19" ht="43.5" x14ac:dyDescent="0.3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2">
        <f t="shared" si="6"/>
        <v>0.13433333333333333</v>
      </c>
      <c r="P137" s="6" t="s">
        <v>8309</v>
      </c>
      <c r="Q137" s="6" t="s">
        <v>8312</v>
      </c>
      <c r="R137" s="15">
        <f t="shared" si="7"/>
        <v>41788.048576388886</v>
      </c>
      <c r="S137" s="15">
        <f t="shared" si="8"/>
        <v>41821.458333333328</v>
      </c>
    </row>
    <row r="138" spans="1:19" ht="58" x14ac:dyDescent="0.3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2">
        <f t="shared" si="6"/>
        <v>0</v>
      </c>
      <c r="P138" s="6" t="s">
        <v>8309</v>
      </c>
      <c r="Q138" s="6" t="s">
        <v>8312</v>
      </c>
      <c r="R138" s="15">
        <f t="shared" si="7"/>
        <v>42096.076782407406</v>
      </c>
      <c r="S138" s="15">
        <f t="shared" si="8"/>
        <v>42140.094444444439</v>
      </c>
    </row>
    <row r="139" spans="1:19" ht="43.5" x14ac:dyDescent="0.3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2">
        <f t="shared" si="6"/>
        <v>0</v>
      </c>
      <c r="P139" s="6" t="s">
        <v>8309</v>
      </c>
      <c r="Q139" s="6" t="s">
        <v>8312</v>
      </c>
      <c r="R139" s="15">
        <f t="shared" si="7"/>
        <v>42239.240659722222</v>
      </c>
      <c r="S139" s="15">
        <f t="shared" si="8"/>
        <v>42289.240659722222</v>
      </c>
    </row>
    <row r="140" spans="1:19" ht="43.5" x14ac:dyDescent="0.3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2">
        <f t="shared" si="6"/>
        <v>3.1413333333333335E-2</v>
      </c>
      <c r="P140" s="6" t="s">
        <v>8309</v>
      </c>
      <c r="Q140" s="6" t="s">
        <v>8312</v>
      </c>
      <c r="R140" s="15">
        <f t="shared" si="7"/>
        <v>42185.924085648141</v>
      </c>
      <c r="S140" s="15">
        <f t="shared" si="8"/>
        <v>42216.874305555553</v>
      </c>
    </row>
    <row r="141" spans="1:19" ht="43.5" x14ac:dyDescent="0.3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2">
        <f t="shared" si="6"/>
        <v>1</v>
      </c>
      <c r="P141" s="6" t="s">
        <v>8309</v>
      </c>
      <c r="Q141" s="6" t="s">
        <v>8312</v>
      </c>
      <c r="R141" s="15">
        <f t="shared" si="7"/>
        <v>42187.587638888886</v>
      </c>
      <c r="S141" s="15">
        <f t="shared" si="8"/>
        <v>42197.587638888886</v>
      </c>
    </row>
    <row r="142" spans="1:19" ht="43.5" x14ac:dyDescent="0.3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2">
        <f t="shared" si="6"/>
        <v>0</v>
      </c>
      <c r="P142" s="6" t="s">
        <v>8309</v>
      </c>
      <c r="Q142" s="6" t="s">
        <v>8312</v>
      </c>
      <c r="R142" s="15">
        <f t="shared" si="7"/>
        <v>42052.864953703705</v>
      </c>
      <c r="S142" s="15">
        <f t="shared" si="8"/>
        <v>42082.823287037034</v>
      </c>
    </row>
    <row r="143" spans="1:19" ht="43.5" x14ac:dyDescent="0.3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2">
        <f t="shared" si="6"/>
        <v>0.10775</v>
      </c>
      <c r="P143" s="6" t="s">
        <v>8309</v>
      </c>
      <c r="Q143" s="6" t="s">
        <v>8312</v>
      </c>
      <c r="R143" s="15">
        <f t="shared" si="7"/>
        <v>42109.819710648146</v>
      </c>
      <c r="S143" s="15">
        <f t="shared" si="8"/>
        <v>42154.819710648146</v>
      </c>
    </row>
    <row r="144" spans="1:19" ht="43.5" x14ac:dyDescent="0.3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2">
        <f t="shared" si="6"/>
        <v>3.3333333333333335E-3</v>
      </c>
      <c r="P144" s="6" t="s">
        <v>8309</v>
      </c>
      <c r="Q144" s="6" t="s">
        <v>8312</v>
      </c>
      <c r="R144" s="15">
        <f t="shared" si="7"/>
        <v>41938.559930555552</v>
      </c>
      <c r="S144" s="15">
        <f t="shared" si="8"/>
        <v>41959.601597222216</v>
      </c>
    </row>
    <row r="145" spans="1:19" ht="43.5" x14ac:dyDescent="0.3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2">
        <f t="shared" si="6"/>
        <v>0</v>
      </c>
      <c r="P145" s="6" t="s">
        <v>8309</v>
      </c>
      <c r="Q145" s="6" t="s">
        <v>8312</v>
      </c>
      <c r="R145" s="15">
        <f t="shared" si="7"/>
        <v>42558.730810185181</v>
      </c>
      <c r="S145" s="15">
        <f t="shared" si="8"/>
        <v>42615.913194444445</v>
      </c>
    </row>
    <row r="146" spans="1:19" ht="43.5" x14ac:dyDescent="0.3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2">
        <f t="shared" si="6"/>
        <v>0.27600000000000002</v>
      </c>
      <c r="P146" s="6" t="s">
        <v>8309</v>
      </c>
      <c r="Q146" s="6" t="s">
        <v>8312</v>
      </c>
      <c r="R146" s="15">
        <f t="shared" si="7"/>
        <v>42047.429074074076</v>
      </c>
      <c r="S146" s="15">
        <f t="shared" si="8"/>
        <v>42107.387407407405</v>
      </c>
    </row>
    <row r="147" spans="1:19" ht="43.5" x14ac:dyDescent="0.3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2">
        <f t="shared" si="6"/>
        <v>7.5111111111111115E-2</v>
      </c>
      <c r="P147" s="6" t="s">
        <v>8309</v>
      </c>
      <c r="Q147" s="6" t="s">
        <v>8312</v>
      </c>
      <c r="R147" s="15">
        <f t="shared" si="7"/>
        <v>42200.208935185183</v>
      </c>
      <c r="S147" s="15">
        <f t="shared" si="8"/>
        <v>42227.208935185183</v>
      </c>
    </row>
    <row r="148" spans="1:19" ht="43.5" x14ac:dyDescent="0.3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2">
        <f t="shared" si="6"/>
        <v>5.7499999999999999E-3</v>
      </c>
      <c r="P148" s="6" t="s">
        <v>8309</v>
      </c>
      <c r="Q148" s="6" t="s">
        <v>8312</v>
      </c>
      <c r="R148" s="15">
        <f t="shared" si="7"/>
        <v>42692.682847222219</v>
      </c>
      <c r="S148" s="15">
        <f t="shared" si="8"/>
        <v>42752.682847222219</v>
      </c>
    </row>
    <row r="149" spans="1:19" ht="29" x14ac:dyDescent="0.3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2">
        <f t="shared" si="6"/>
        <v>0</v>
      </c>
      <c r="P149" s="6" t="s">
        <v>8309</v>
      </c>
      <c r="Q149" s="6" t="s">
        <v>8312</v>
      </c>
      <c r="R149" s="15">
        <f t="shared" si="7"/>
        <v>41969.434490740743</v>
      </c>
      <c r="S149" s="15">
        <f t="shared" si="8"/>
        <v>42012.429166666661</v>
      </c>
    </row>
    <row r="150" spans="1:19" ht="43.5" x14ac:dyDescent="0.3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2">
        <f t="shared" si="6"/>
        <v>8.0000000000000004E-4</v>
      </c>
      <c r="P150" s="6" t="s">
        <v>8309</v>
      </c>
      <c r="Q150" s="6" t="s">
        <v>8312</v>
      </c>
      <c r="R150" s="15">
        <f t="shared" si="7"/>
        <v>42396.948333333326</v>
      </c>
      <c r="S150" s="15">
        <f t="shared" si="8"/>
        <v>42426.948333333326</v>
      </c>
    </row>
    <row r="151" spans="1:19" ht="43.5" x14ac:dyDescent="0.3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2">
        <f t="shared" si="6"/>
        <v>9.1999999999999998E-3</v>
      </c>
      <c r="P151" s="6" t="s">
        <v>8309</v>
      </c>
      <c r="Q151" s="6" t="s">
        <v>8312</v>
      </c>
      <c r="R151" s="15">
        <f t="shared" si="7"/>
        <v>41967.838773148142</v>
      </c>
      <c r="S151" s="15">
        <f t="shared" si="8"/>
        <v>41997.999999999993</v>
      </c>
    </row>
    <row r="152" spans="1:19" ht="43.5" x14ac:dyDescent="0.3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2">
        <f t="shared" si="6"/>
        <v>0.23163076923076922</v>
      </c>
      <c r="P152" s="6" t="s">
        <v>8309</v>
      </c>
      <c r="Q152" s="6" t="s">
        <v>8312</v>
      </c>
      <c r="R152" s="15">
        <f t="shared" si="7"/>
        <v>42089.82849537037</v>
      </c>
      <c r="S152" s="15">
        <f t="shared" si="8"/>
        <v>42149.82849537037</v>
      </c>
    </row>
    <row r="153" spans="1:19" ht="43.5" x14ac:dyDescent="0.3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2">
        <f t="shared" si="6"/>
        <v>5.5999999999999995E-4</v>
      </c>
      <c r="P153" s="6" t="s">
        <v>8309</v>
      </c>
      <c r="Q153" s="6" t="s">
        <v>8312</v>
      </c>
      <c r="R153" s="15">
        <f t="shared" si="7"/>
        <v>42113.217488425922</v>
      </c>
      <c r="S153" s="15">
        <f t="shared" si="8"/>
        <v>42173.217488425922</v>
      </c>
    </row>
    <row r="154" spans="1:19" ht="29" x14ac:dyDescent="0.3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2">
        <f t="shared" si="6"/>
        <v>7.8947368421052633E-5</v>
      </c>
      <c r="P154" s="6" t="s">
        <v>8309</v>
      </c>
      <c r="Q154" s="6" t="s">
        <v>8312</v>
      </c>
      <c r="R154" s="15">
        <f t="shared" si="7"/>
        <v>41874.744212962956</v>
      </c>
      <c r="S154" s="15">
        <f t="shared" si="8"/>
        <v>41904.744212962956</v>
      </c>
    </row>
    <row r="155" spans="1:19" ht="43.5" x14ac:dyDescent="0.3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2">
        <f t="shared" si="6"/>
        <v>7.1799999999999998E-3</v>
      </c>
      <c r="P155" s="6" t="s">
        <v>8309</v>
      </c>
      <c r="Q155" s="6" t="s">
        <v>8312</v>
      </c>
      <c r="R155" s="15">
        <f t="shared" si="7"/>
        <v>41933.252824074072</v>
      </c>
      <c r="S155" s="15">
        <f t="shared" si="8"/>
        <v>41975.294490740744</v>
      </c>
    </row>
    <row r="156" spans="1:19" ht="43.5" x14ac:dyDescent="0.3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2">
        <f t="shared" si="6"/>
        <v>2.6666666666666668E-2</v>
      </c>
      <c r="P156" s="6" t="s">
        <v>8309</v>
      </c>
      <c r="Q156" s="6" t="s">
        <v>8312</v>
      </c>
      <c r="R156" s="15">
        <f t="shared" si="7"/>
        <v>42115.214062499996</v>
      </c>
      <c r="S156" s="15">
        <f t="shared" si="8"/>
        <v>42158.214062499996</v>
      </c>
    </row>
    <row r="157" spans="1:19" ht="58" x14ac:dyDescent="0.3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2">
        <f t="shared" si="6"/>
        <v>6.0000000000000002E-5</v>
      </c>
      <c r="P157" s="6" t="s">
        <v>8309</v>
      </c>
      <c r="Q157" s="6" t="s">
        <v>8312</v>
      </c>
      <c r="R157" s="15">
        <f t="shared" si="7"/>
        <v>42168.226099537038</v>
      </c>
      <c r="S157" s="15">
        <f t="shared" si="8"/>
        <v>42208.226099537038</v>
      </c>
    </row>
    <row r="158" spans="1:19" ht="58" x14ac:dyDescent="0.3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2">
        <f t="shared" si="6"/>
        <v>5.0999999999999997E-2</v>
      </c>
      <c r="P158" s="6" t="s">
        <v>8309</v>
      </c>
      <c r="Q158" s="6" t="s">
        <v>8312</v>
      </c>
      <c r="R158" s="15">
        <f t="shared" si="7"/>
        <v>41793.791620370372</v>
      </c>
      <c r="S158" s="15">
        <f t="shared" si="8"/>
        <v>41853.791620370372</v>
      </c>
    </row>
    <row r="159" spans="1:19" ht="43.5" x14ac:dyDescent="0.3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2">
        <f t="shared" si="6"/>
        <v>2.671118530884808E-3</v>
      </c>
      <c r="P159" s="6" t="s">
        <v>8309</v>
      </c>
      <c r="Q159" s="6" t="s">
        <v>8312</v>
      </c>
      <c r="R159" s="15">
        <f t="shared" si="7"/>
        <v>42396.578379629624</v>
      </c>
      <c r="S159" s="15">
        <f t="shared" si="8"/>
        <v>42426.578379629624</v>
      </c>
    </row>
    <row r="160" spans="1:19" ht="43.5" x14ac:dyDescent="0.3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2">
        <f t="shared" si="6"/>
        <v>0</v>
      </c>
      <c r="P160" s="6" t="s">
        <v>8309</v>
      </c>
      <c r="Q160" s="6" t="s">
        <v>8312</v>
      </c>
      <c r="R160" s="15">
        <f t="shared" si="7"/>
        <v>41903.743379629625</v>
      </c>
      <c r="S160" s="15">
        <f t="shared" si="8"/>
        <v>41933.743379629625</v>
      </c>
    </row>
    <row r="161" spans="1:19" ht="43.5" x14ac:dyDescent="0.3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2">
        <f t="shared" si="6"/>
        <v>2.0000000000000002E-5</v>
      </c>
      <c r="P161" s="6" t="s">
        <v>8309</v>
      </c>
      <c r="Q161" s="6" t="s">
        <v>8312</v>
      </c>
      <c r="R161" s="15">
        <f t="shared" si="7"/>
        <v>42514.101215277777</v>
      </c>
      <c r="S161" s="15">
        <f t="shared" si="8"/>
        <v>42554.101215277777</v>
      </c>
    </row>
    <row r="162" spans="1:19" ht="43.5" x14ac:dyDescent="0.3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2">
        <f t="shared" si="6"/>
        <v>0</v>
      </c>
      <c r="P162" s="6" t="s">
        <v>8309</v>
      </c>
      <c r="Q162" s="6" t="s">
        <v>8313</v>
      </c>
      <c r="R162" s="15">
        <f t="shared" si="7"/>
        <v>42171.57975694444</v>
      </c>
      <c r="S162" s="15">
        <f t="shared" si="8"/>
        <v>42231.57975694444</v>
      </c>
    </row>
    <row r="163" spans="1:19" ht="43.5" x14ac:dyDescent="0.3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2">
        <f t="shared" si="6"/>
        <v>1E-4</v>
      </c>
      <c r="P163" s="6" t="s">
        <v>8309</v>
      </c>
      <c r="Q163" s="6" t="s">
        <v>8313</v>
      </c>
      <c r="R163" s="15">
        <f t="shared" si="7"/>
        <v>41792.354108796295</v>
      </c>
      <c r="S163" s="15">
        <f t="shared" si="8"/>
        <v>41822.354108796295</v>
      </c>
    </row>
    <row r="164" spans="1:19" ht="43.5" x14ac:dyDescent="0.3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2">
        <f t="shared" si="6"/>
        <v>0.15535714285714286</v>
      </c>
      <c r="P164" s="6" t="s">
        <v>8309</v>
      </c>
      <c r="Q164" s="6" t="s">
        <v>8313</v>
      </c>
      <c r="R164" s="15">
        <f t="shared" si="7"/>
        <v>41834.79347222222</v>
      </c>
      <c r="S164" s="15">
        <f t="shared" si="8"/>
        <v>41867.654166666667</v>
      </c>
    </row>
    <row r="165" spans="1:19" ht="58" x14ac:dyDescent="0.3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2">
        <f t="shared" si="6"/>
        <v>0</v>
      </c>
      <c r="P165" s="6" t="s">
        <v>8309</v>
      </c>
      <c r="Q165" s="6" t="s">
        <v>8313</v>
      </c>
      <c r="R165" s="15">
        <f t="shared" si="7"/>
        <v>42243.627939814811</v>
      </c>
      <c r="S165" s="15">
        <f t="shared" si="8"/>
        <v>42277.666666666664</v>
      </c>
    </row>
    <row r="166" spans="1:19" ht="58" x14ac:dyDescent="0.3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2">
        <f t="shared" si="6"/>
        <v>5.3333333333333332E-3</v>
      </c>
      <c r="P166" s="6" t="s">
        <v>8309</v>
      </c>
      <c r="Q166" s="6" t="s">
        <v>8313</v>
      </c>
      <c r="R166" s="15">
        <f t="shared" si="7"/>
        <v>41841.429409722223</v>
      </c>
      <c r="S166" s="15">
        <f t="shared" si="8"/>
        <v>41901.429409722223</v>
      </c>
    </row>
    <row r="167" spans="1:19" ht="29" x14ac:dyDescent="0.3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2">
        <f t="shared" si="6"/>
        <v>0</v>
      </c>
      <c r="P167" s="6" t="s">
        <v>8309</v>
      </c>
      <c r="Q167" s="6" t="s">
        <v>8313</v>
      </c>
      <c r="R167" s="15">
        <f t="shared" si="7"/>
        <v>42351.325509259252</v>
      </c>
      <c r="S167" s="15">
        <f t="shared" si="8"/>
        <v>42381.325509259252</v>
      </c>
    </row>
    <row r="168" spans="1:19" ht="43.5" x14ac:dyDescent="0.3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2">
        <f t="shared" si="6"/>
        <v>0.6</v>
      </c>
      <c r="P168" s="6" t="s">
        <v>8309</v>
      </c>
      <c r="Q168" s="6" t="s">
        <v>8313</v>
      </c>
      <c r="R168" s="15">
        <f t="shared" si="7"/>
        <v>42720.742615740739</v>
      </c>
      <c r="S168" s="15">
        <f t="shared" si="8"/>
        <v>42750.742615740739</v>
      </c>
    </row>
    <row r="169" spans="1:19" ht="43.5" x14ac:dyDescent="0.3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2">
        <f t="shared" si="6"/>
        <v>1E-4</v>
      </c>
      <c r="P169" s="6" t="s">
        <v>8309</v>
      </c>
      <c r="Q169" s="6" t="s">
        <v>8313</v>
      </c>
      <c r="R169" s="15">
        <f t="shared" si="7"/>
        <v>42160.594155092585</v>
      </c>
      <c r="S169" s="15">
        <f t="shared" si="8"/>
        <v>42220.594155092585</v>
      </c>
    </row>
    <row r="170" spans="1:19" ht="43.5" x14ac:dyDescent="0.3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2">
        <f t="shared" si="6"/>
        <v>4.0625000000000001E-2</v>
      </c>
      <c r="P170" s="6" t="s">
        <v>8309</v>
      </c>
      <c r="Q170" s="6" t="s">
        <v>8313</v>
      </c>
      <c r="R170" s="15">
        <f t="shared" si="7"/>
        <v>42052.501967592594</v>
      </c>
      <c r="S170" s="15">
        <f t="shared" si="8"/>
        <v>42082.460300925923</v>
      </c>
    </row>
    <row r="171" spans="1:19" ht="43.5" x14ac:dyDescent="0.3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2">
        <f t="shared" si="6"/>
        <v>0.224</v>
      </c>
      <c r="P171" s="6" t="s">
        <v>8309</v>
      </c>
      <c r="Q171" s="6" t="s">
        <v>8313</v>
      </c>
      <c r="R171" s="15">
        <f t="shared" si="7"/>
        <v>41900.171979166662</v>
      </c>
      <c r="S171" s="15">
        <f t="shared" si="8"/>
        <v>41930.171979166662</v>
      </c>
    </row>
    <row r="172" spans="1:19" ht="58" x14ac:dyDescent="0.3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2">
        <f t="shared" si="6"/>
        <v>3.2500000000000001E-2</v>
      </c>
      <c r="P172" s="6" t="s">
        <v>8309</v>
      </c>
      <c r="Q172" s="6" t="s">
        <v>8313</v>
      </c>
      <c r="R172" s="15">
        <f t="shared" si="7"/>
        <v>42216.644479166665</v>
      </c>
      <c r="S172" s="15">
        <f t="shared" si="8"/>
        <v>42245.894444444442</v>
      </c>
    </row>
    <row r="173" spans="1:19" ht="43.5" x14ac:dyDescent="0.3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2">
        <f t="shared" si="6"/>
        <v>2.0000000000000002E-5</v>
      </c>
      <c r="P173" s="6" t="s">
        <v>8309</v>
      </c>
      <c r="Q173" s="6" t="s">
        <v>8313</v>
      </c>
      <c r="R173" s="15">
        <f t="shared" si="7"/>
        <v>42533.847384259258</v>
      </c>
      <c r="S173" s="15">
        <f t="shared" si="8"/>
        <v>42593.847384259258</v>
      </c>
    </row>
    <row r="174" spans="1:19" ht="43.5" x14ac:dyDescent="0.3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2">
        <f t="shared" si="6"/>
        <v>0</v>
      </c>
      <c r="P174" s="6" t="s">
        <v>8309</v>
      </c>
      <c r="Q174" s="6" t="s">
        <v>8313</v>
      </c>
      <c r="R174" s="15">
        <f t="shared" si="7"/>
        <v>42047.061608796292</v>
      </c>
      <c r="S174" s="15">
        <f t="shared" si="8"/>
        <v>42082.019942129627</v>
      </c>
    </row>
    <row r="175" spans="1:19" ht="43.5" x14ac:dyDescent="0.3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2">
        <f t="shared" si="6"/>
        <v>0</v>
      </c>
      <c r="P175" s="6" t="s">
        <v>8309</v>
      </c>
      <c r="Q175" s="6" t="s">
        <v>8313</v>
      </c>
      <c r="R175" s="15">
        <f t="shared" si="7"/>
        <v>42033.239675925921</v>
      </c>
      <c r="S175" s="15">
        <f t="shared" si="8"/>
        <v>42063.239675925921</v>
      </c>
    </row>
    <row r="176" spans="1:19" ht="43.5" x14ac:dyDescent="0.3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2">
        <f t="shared" si="6"/>
        <v>0</v>
      </c>
      <c r="P176" s="6" t="s">
        <v>8309</v>
      </c>
      <c r="Q176" s="6" t="s">
        <v>8313</v>
      </c>
      <c r="R176" s="15">
        <f t="shared" si="7"/>
        <v>42072.42564814815</v>
      </c>
      <c r="S176" s="15">
        <f t="shared" si="8"/>
        <v>42132.42564814815</v>
      </c>
    </row>
    <row r="177" spans="1:19" ht="58" x14ac:dyDescent="0.3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2">
        <f t="shared" si="6"/>
        <v>6.4850000000000005E-2</v>
      </c>
      <c r="P177" s="6" t="s">
        <v>8309</v>
      </c>
      <c r="Q177" s="6" t="s">
        <v>8313</v>
      </c>
      <c r="R177" s="15">
        <f t="shared" si="7"/>
        <v>41855.444571759253</v>
      </c>
      <c r="S177" s="15">
        <f t="shared" si="8"/>
        <v>41880.444571759253</v>
      </c>
    </row>
    <row r="178" spans="1:19" ht="43.5" x14ac:dyDescent="0.3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2">
        <f t="shared" si="6"/>
        <v>0</v>
      </c>
      <c r="P178" s="6" t="s">
        <v>8309</v>
      </c>
      <c r="Q178" s="6" t="s">
        <v>8313</v>
      </c>
      <c r="R178" s="15">
        <f t="shared" si="7"/>
        <v>42191.490729166668</v>
      </c>
      <c r="S178" s="15">
        <f t="shared" si="8"/>
        <v>42221.490729166668</v>
      </c>
    </row>
    <row r="179" spans="1:19" ht="29" x14ac:dyDescent="0.3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2">
        <f t="shared" si="6"/>
        <v>0.4</v>
      </c>
      <c r="P179" s="6" t="s">
        <v>8309</v>
      </c>
      <c r="Q179" s="6" t="s">
        <v>8313</v>
      </c>
      <c r="R179" s="15">
        <f t="shared" si="7"/>
        <v>42069.714421296296</v>
      </c>
      <c r="S179" s="15">
        <f t="shared" si="8"/>
        <v>42086.672754629624</v>
      </c>
    </row>
    <row r="180" spans="1:19" ht="29" x14ac:dyDescent="0.3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2">
        <f t="shared" si="6"/>
        <v>0</v>
      </c>
      <c r="P180" s="6" t="s">
        <v>8309</v>
      </c>
      <c r="Q180" s="6" t="s">
        <v>8313</v>
      </c>
      <c r="R180" s="15">
        <f t="shared" si="7"/>
        <v>42304.622048611105</v>
      </c>
      <c r="S180" s="15">
        <f t="shared" si="8"/>
        <v>42334.663715277777</v>
      </c>
    </row>
    <row r="181" spans="1:19" ht="29" x14ac:dyDescent="0.3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2">
        <f t="shared" si="6"/>
        <v>0.2</v>
      </c>
      <c r="P181" s="6" t="s">
        <v>8309</v>
      </c>
      <c r="Q181" s="6" t="s">
        <v>8313</v>
      </c>
      <c r="R181" s="15">
        <f t="shared" si="7"/>
        <v>42402.747164351851</v>
      </c>
      <c r="S181" s="15">
        <f t="shared" si="8"/>
        <v>42432.747164351851</v>
      </c>
    </row>
    <row r="182" spans="1:19" ht="43.5" x14ac:dyDescent="0.3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2">
        <f t="shared" si="6"/>
        <v>0.33416666666666667</v>
      </c>
      <c r="P182" s="6" t="s">
        <v>8309</v>
      </c>
      <c r="Q182" s="6" t="s">
        <v>8313</v>
      </c>
      <c r="R182" s="15">
        <f t="shared" si="7"/>
        <v>42067.657905092587</v>
      </c>
      <c r="S182" s="15">
        <f t="shared" si="8"/>
        <v>42107.458333333336</v>
      </c>
    </row>
    <row r="183" spans="1:19" ht="43.5" x14ac:dyDescent="0.3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2">
        <f t="shared" si="6"/>
        <v>0.21092608822670172</v>
      </c>
      <c r="P183" s="6" t="s">
        <v>8309</v>
      </c>
      <c r="Q183" s="6" t="s">
        <v>8313</v>
      </c>
      <c r="R183" s="15">
        <f t="shared" si="7"/>
        <v>42147.408506944441</v>
      </c>
      <c r="S183" s="15">
        <f t="shared" si="8"/>
        <v>42177.408506944441</v>
      </c>
    </row>
    <row r="184" spans="1:19" ht="58" x14ac:dyDescent="0.3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2">
        <f t="shared" si="6"/>
        <v>0</v>
      </c>
      <c r="P184" s="6" t="s">
        <v>8309</v>
      </c>
      <c r="Q184" s="6" t="s">
        <v>8313</v>
      </c>
      <c r="R184" s="15">
        <f t="shared" si="7"/>
        <v>42711.678611111107</v>
      </c>
      <c r="S184" s="15">
        <f t="shared" si="8"/>
        <v>42741.678611111107</v>
      </c>
    </row>
    <row r="185" spans="1:19" x14ac:dyDescent="0.3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2">
        <f t="shared" si="6"/>
        <v>0.35855999999999999</v>
      </c>
      <c r="P185" s="6" t="s">
        <v>8309</v>
      </c>
      <c r="Q185" s="6" t="s">
        <v>8313</v>
      </c>
      <c r="R185" s="15">
        <f t="shared" si="7"/>
        <v>41939.476967592593</v>
      </c>
      <c r="S185" s="15">
        <f t="shared" si="8"/>
        <v>41969.518634259257</v>
      </c>
    </row>
    <row r="186" spans="1:19" ht="58" x14ac:dyDescent="0.3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2">
        <f t="shared" si="6"/>
        <v>3.4000000000000002E-2</v>
      </c>
      <c r="P186" s="6" t="s">
        <v>8309</v>
      </c>
      <c r="Q186" s="6" t="s">
        <v>8313</v>
      </c>
      <c r="R186" s="15">
        <f t="shared" si="7"/>
        <v>41825.45789351852</v>
      </c>
      <c r="S186" s="15">
        <f t="shared" si="8"/>
        <v>41882.832638888889</v>
      </c>
    </row>
    <row r="187" spans="1:19" x14ac:dyDescent="0.3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2">
        <f t="shared" si="6"/>
        <v>5.5E-2</v>
      </c>
      <c r="P187" s="6" t="s">
        <v>8309</v>
      </c>
      <c r="Q187" s="6" t="s">
        <v>8313</v>
      </c>
      <c r="R187" s="15">
        <f t="shared" si="7"/>
        <v>42570.577997685185</v>
      </c>
      <c r="S187" s="15">
        <f t="shared" si="8"/>
        <v>42600.577997685185</v>
      </c>
    </row>
    <row r="188" spans="1:19" ht="43.5" x14ac:dyDescent="0.3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2">
        <f t="shared" si="6"/>
        <v>0</v>
      </c>
      <c r="P188" s="6" t="s">
        <v>8309</v>
      </c>
      <c r="Q188" s="6" t="s">
        <v>8313</v>
      </c>
      <c r="R188" s="15">
        <f t="shared" si="7"/>
        <v>42767.479560185187</v>
      </c>
      <c r="S188" s="15">
        <f t="shared" si="8"/>
        <v>42797.499999999993</v>
      </c>
    </row>
    <row r="189" spans="1:19" ht="43.5" x14ac:dyDescent="0.3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2">
        <f t="shared" si="6"/>
        <v>0.16</v>
      </c>
      <c r="P189" s="6" t="s">
        <v>8309</v>
      </c>
      <c r="Q189" s="6" t="s">
        <v>8313</v>
      </c>
      <c r="R189" s="15">
        <f t="shared" si="7"/>
        <v>42181.90112268518</v>
      </c>
      <c r="S189" s="15">
        <f t="shared" si="8"/>
        <v>42205.957638888889</v>
      </c>
    </row>
    <row r="190" spans="1:19" ht="58" x14ac:dyDescent="0.3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2">
        <f t="shared" si="6"/>
        <v>0</v>
      </c>
      <c r="P190" s="6" t="s">
        <v>8309</v>
      </c>
      <c r="Q190" s="6" t="s">
        <v>8313</v>
      </c>
      <c r="R190" s="15">
        <f t="shared" si="7"/>
        <v>41856.849710648145</v>
      </c>
      <c r="S190" s="15">
        <f t="shared" si="8"/>
        <v>41886.849710648145</v>
      </c>
    </row>
    <row r="191" spans="1:19" ht="43.5" x14ac:dyDescent="0.3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2">
        <f t="shared" si="6"/>
        <v>6.8999999999999997E-4</v>
      </c>
      <c r="P191" s="6" t="s">
        <v>8309</v>
      </c>
      <c r="Q191" s="6" t="s">
        <v>8313</v>
      </c>
      <c r="R191" s="15">
        <f t="shared" si="7"/>
        <v>42556.357372685183</v>
      </c>
      <c r="S191" s="15">
        <f t="shared" si="8"/>
        <v>42616.357372685183</v>
      </c>
    </row>
    <row r="192" spans="1:19" x14ac:dyDescent="0.3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2">
        <f t="shared" si="6"/>
        <v>4.1666666666666666E-3</v>
      </c>
      <c r="P192" s="6" t="s">
        <v>8309</v>
      </c>
      <c r="Q192" s="6" t="s">
        <v>8313</v>
      </c>
      <c r="R192" s="15">
        <f t="shared" si="7"/>
        <v>42527.317662037036</v>
      </c>
      <c r="S192" s="15">
        <f t="shared" si="8"/>
        <v>42537.317662037036</v>
      </c>
    </row>
    <row r="193" spans="1:19" ht="43.5" x14ac:dyDescent="0.3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2">
        <f t="shared" si="6"/>
        <v>0.05</v>
      </c>
      <c r="P193" s="6" t="s">
        <v>8309</v>
      </c>
      <c r="Q193" s="6" t="s">
        <v>8313</v>
      </c>
      <c r="R193" s="15">
        <f t="shared" si="7"/>
        <v>42239.108078703699</v>
      </c>
      <c r="S193" s="15">
        <f t="shared" si="8"/>
        <v>42279.108078703699</v>
      </c>
    </row>
    <row r="194" spans="1:19" ht="58" x14ac:dyDescent="0.3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2">
        <f t="shared" si="6"/>
        <v>1.7E-5</v>
      </c>
      <c r="P194" s="6" t="s">
        <v>8309</v>
      </c>
      <c r="Q194" s="6" t="s">
        <v>8313</v>
      </c>
      <c r="R194" s="15">
        <f t="shared" si="7"/>
        <v>41899.458703703705</v>
      </c>
      <c r="S194" s="15">
        <f t="shared" si="8"/>
        <v>41929.458703703705</v>
      </c>
    </row>
    <row r="195" spans="1:19" ht="58" x14ac:dyDescent="0.3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2">
        <f t="shared" ref="O195:O258" si="9">(E195/D195)</f>
        <v>0</v>
      </c>
      <c r="P195" s="6" t="s">
        <v>8309</v>
      </c>
      <c r="Q195" s="6" t="s">
        <v>8313</v>
      </c>
      <c r="R195" s="15">
        <f t="shared" ref="R195:R258" si="10">(J195/86400)+25569+(-8/24)</f>
        <v>41911.601458333331</v>
      </c>
      <c r="S195" s="15">
        <f t="shared" ref="S195:S258" si="11">(I195/86400)+25569+(-8/24)</f>
        <v>41971.643124999995</v>
      </c>
    </row>
    <row r="196" spans="1:19" ht="43.5" x14ac:dyDescent="0.3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2">
        <f t="shared" si="9"/>
        <v>1.1999999999999999E-3</v>
      </c>
      <c r="P196" s="6" t="s">
        <v>8309</v>
      </c>
      <c r="Q196" s="6" t="s">
        <v>8313</v>
      </c>
      <c r="R196" s="15">
        <f t="shared" si="10"/>
        <v>42375.663553240738</v>
      </c>
      <c r="S196" s="15">
        <f t="shared" si="11"/>
        <v>42435.663553240738</v>
      </c>
    </row>
    <row r="197" spans="1:19" ht="43.5" x14ac:dyDescent="0.3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2">
        <f t="shared" si="9"/>
        <v>0</v>
      </c>
      <c r="P197" s="6" t="s">
        <v>8309</v>
      </c>
      <c r="Q197" s="6" t="s">
        <v>8313</v>
      </c>
      <c r="R197" s="15">
        <f t="shared" si="10"/>
        <v>42135.337175925924</v>
      </c>
      <c r="S197" s="15">
        <f t="shared" si="11"/>
        <v>42195.337175925924</v>
      </c>
    </row>
    <row r="198" spans="1:19" ht="43.5" x14ac:dyDescent="0.3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2">
        <f t="shared" si="9"/>
        <v>0.41857142857142859</v>
      </c>
      <c r="P198" s="6" t="s">
        <v>8309</v>
      </c>
      <c r="Q198" s="6" t="s">
        <v>8313</v>
      </c>
      <c r="R198" s="15">
        <f t="shared" si="10"/>
        <v>42259.209467592591</v>
      </c>
      <c r="S198" s="15">
        <f t="shared" si="11"/>
        <v>42287.541666666664</v>
      </c>
    </row>
    <row r="199" spans="1:19" ht="43.5" x14ac:dyDescent="0.3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2">
        <f t="shared" si="9"/>
        <v>0.1048</v>
      </c>
      <c r="P199" s="6" t="s">
        <v>8309</v>
      </c>
      <c r="Q199" s="6" t="s">
        <v>8313</v>
      </c>
      <c r="R199" s="15">
        <f t="shared" si="10"/>
        <v>42741.515046296299</v>
      </c>
      <c r="S199" s="15">
        <f t="shared" si="11"/>
        <v>42783.541666666664</v>
      </c>
    </row>
    <row r="200" spans="1:19" ht="43.5" x14ac:dyDescent="0.3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2">
        <f t="shared" si="9"/>
        <v>1.116E-2</v>
      </c>
      <c r="P200" s="6" t="s">
        <v>8309</v>
      </c>
      <c r="Q200" s="6" t="s">
        <v>8313</v>
      </c>
      <c r="R200" s="15">
        <f t="shared" si="10"/>
        <v>41887.050023148149</v>
      </c>
      <c r="S200" s="15">
        <f t="shared" si="11"/>
        <v>41917.050023148149</v>
      </c>
    </row>
    <row r="201" spans="1:19" ht="43.5" x14ac:dyDescent="0.3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2">
        <f t="shared" si="9"/>
        <v>0</v>
      </c>
      <c r="P201" s="6" t="s">
        <v>8309</v>
      </c>
      <c r="Q201" s="6" t="s">
        <v>8313</v>
      </c>
      <c r="R201" s="15">
        <f t="shared" si="10"/>
        <v>42583.790532407402</v>
      </c>
      <c r="S201" s="15">
        <f t="shared" si="11"/>
        <v>42613.790532407402</v>
      </c>
    </row>
    <row r="202" spans="1:19" ht="29" x14ac:dyDescent="0.3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2">
        <f t="shared" si="9"/>
        <v>0.26192500000000002</v>
      </c>
      <c r="P202" s="6" t="s">
        <v>8309</v>
      </c>
      <c r="Q202" s="6" t="s">
        <v>8313</v>
      </c>
      <c r="R202" s="15">
        <f t="shared" si="10"/>
        <v>41866.750034722216</v>
      </c>
      <c r="S202" s="15">
        <f t="shared" si="11"/>
        <v>41896.750034722216</v>
      </c>
    </row>
    <row r="203" spans="1:19" ht="43.5" x14ac:dyDescent="0.3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2">
        <f t="shared" si="9"/>
        <v>0.58461538461538465</v>
      </c>
      <c r="P203" s="6" t="s">
        <v>8309</v>
      </c>
      <c r="Q203" s="6" t="s">
        <v>8313</v>
      </c>
      <c r="R203" s="15">
        <f t="shared" si="10"/>
        <v>42023.485289351847</v>
      </c>
      <c r="S203" s="15">
        <f t="shared" si="11"/>
        <v>42043.485289351847</v>
      </c>
    </row>
    <row r="204" spans="1:19" x14ac:dyDescent="0.3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2">
        <f t="shared" si="9"/>
        <v>0</v>
      </c>
      <c r="P204" s="6" t="s">
        <v>8309</v>
      </c>
      <c r="Q204" s="6" t="s">
        <v>8313</v>
      </c>
      <c r="R204" s="15">
        <f t="shared" si="10"/>
        <v>42255.594490740739</v>
      </c>
      <c r="S204" s="15">
        <f t="shared" si="11"/>
        <v>42285.540972222218</v>
      </c>
    </row>
    <row r="205" spans="1:19" ht="43.5" x14ac:dyDescent="0.3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2">
        <f t="shared" si="9"/>
        <v>0.2984</v>
      </c>
      <c r="P205" s="6" t="s">
        <v>8309</v>
      </c>
      <c r="Q205" s="6" t="s">
        <v>8313</v>
      </c>
      <c r="R205" s="15">
        <f t="shared" si="10"/>
        <v>41973.514629629623</v>
      </c>
      <c r="S205" s="15">
        <f t="shared" si="11"/>
        <v>42033.514629629623</v>
      </c>
    </row>
    <row r="206" spans="1:19" ht="43.5" x14ac:dyDescent="0.3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2">
        <f t="shared" si="9"/>
        <v>0.50721666666666665</v>
      </c>
      <c r="P206" s="6" t="s">
        <v>8309</v>
      </c>
      <c r="Q206" s="6" t="s">
        <v>8313</v>
      </c>
      <c r="R206" s="15">
        <f t="shared" si="10"/>
        <v>42556.250034722216</v>
      </c>
      <c r="S206" s="15">
        <f t="shared" si="11"/>
        <v>42586.250034722216</v>
      </c>
    </row>
    <row r="207" spans="1:19" ht="43.5" x14ac:dyDescent="0.3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2">
        <f t="shared" si="9"/>
        <v>0.16250000000000001</v>
      </c>
      <c r="P207" s="6" t="s">
        <v>8309</v>
      </c>
      <c r="Q207" s="6" t="s">
        <v>8313</v>
      </c>
      <c r="R207" s="15">
        <f t="shared" si="10"/>
        <v>42248.298865740733</v>
      </c>
      <c r="S207" s="15">
        <f t="shared" si="11"/>
        <v>42283.298865740733</v>
      </c>
    </row>
    <row r="208" spans="1:19" ht="43.5" x14ac:dyDescent="0.3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2">
        <f t="shared" si="9"/>
        <v>0</v>
      </c>
      <c r="P208" s="6" t="s">
        <v>8309</v>
      </c>
      <c r="Q208" s="6" t="s">
        <v>8313</v>
      </c>
      <c r="R208" s="15">
        <f t="shared" si="10"/>
        <v>42566.67109953703</v>
      </c>
      <c r="S208" s="15">
        <f t="shared" si="11"/>
        <v>42587.67109953703</v>
      </c>
    </row>
    <row r="209" spans="1:19" ht="43.5" x14ac:dyDescent="0.3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2">
        <f t="shared" si="9"/>
        <v>0.15214285714285714</v>
      </c>
      <c r="P209" s="6" t="s">
        <v>8309</v>
      </c>
      <c r="Q209" s="6" t="s">
        <v>8313</v>
      </c>
      <c r="R209" s="15">
        <f t="shared" si="10"/>
        <v>41977.863865740735</v>
      </c>
      <c r="S209" s="15">
        <f t="shared" si="11"/>
        <v>42007.863865740735</v>
      </c>
    </row>
    <row r="210" spans="1:19" ht="58" x14ac:dyDescent="0.3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2">
        <f t="shared" si="9"/>
        <v>0</v>
      </c>
      <c r="P210" s="6" t="s">
        <v>8309</v>
      </c>
      <c r="Q210" s="6" t="s">
        <v>8313</v>
      </c>
      <c r="R210" s="15">
        <f t="shared" si="10"/>
        <v>41959.03665509259</v>
      </c>
      <c r="S210" s="15">
        <f t="shared" si="11"/>
        <v>41989.03665509259</v>
      </c>
    </row>
    <row r="211" spans="1:19" ht="58" x14ac:dyDescent="0.3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2">
        <f t="shared" si="9"/>
        <v>0</v>
      </c>
      <c r="P211" s="6" t="s">
        <v>8309</v>
      </c>
      <c r="Q211" s="6" t="s">
        <v>8313</v>
      </c>
      <c r="R211" s="15">
        <f t="shared" si="10"/>
        <v>42165.589525462965</v>
      </c>
      <c r="S211" s="15">
        <f t="shared" si="11"/>
        <v>42195.589525462965</v>
      </c>
    </row>
    <row r="212" spans="1:19" ht="43.5" x14ac:dyDescent="0.3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2">
        <f t="shared" si="9"/>
        <v>0.2525</v>
      </c>
      <c r="P212" s="6" t="s">
        <v>8309</v>
      </c>
      <c r="Q212" s="6" t="s">
        <v>8313</v>
      </c>
      <c r="R212" s="15">
        <f t="shared" si="10"/>
        <v>42248.731388888882</v>
      </c>
      <c r="S212" s="15">
        <f t="shared" si="11"/>
        <v>42277.874999999993</v>
      </c>
    </row>
    <row r="213" spans="1:19" ht="43.5" x14ac:dyDescent="0.3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2">
        <f t="shared" si="9"/>
        <v>0.44600000000000001</v>
      </c>
      <c r="P213" s="6" t="s">
        <v>8309</v>
      </c>
      <c r="Q213" s="6" t="s">
        <v>8313</v>
      </c>
      <c r="R213" s="15">
        <f t="shared" si="10"/>
        <v>42235.826585648145</v>
      </c>
      <c r="S213" s="15">
        <f t="shared" si="11"/>
        <v>42265.826585648145</v>
      </c>
    </row>
    <row r="214" spans="1:19" ht="29" x14ac:dyDescent="0.3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2">
        <f t="shared" si="9"/>
        <v>1.5873015873015873E-4</v>
      </c>
      <c r="P214" s="6" t="s">
        <v>8309</v>
      </c>
      <c r="Q214" s="6" t="s">
        <v>8313</v>
      </c>
      <c r="R214" s="15">
        <f t="shared" si="10"/>
        <v>42416.547685185178</v>
      </c>
      <c r="S214" s="15">
        <f t="shared" si="11"/>
        <v>42476.506018518521</v>
      </c>
    </row>
    <row r="215" spans="1:19" ht="43.5" x14ac:dyDescent="0.3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2">
        <f t="shared" si="9"/>
        <v>4.0000000000000002E-4</v>
      </c>
      <c r="P215" s="6" t="s">
        <v>8309</v>
      </c>
      <c r="Q215" s="6" t="s">
        <v>8313</v>
      </c>
      <c r="R215" s="15">
        <f t="shared" si="10"/>
        <v>42202.260960648149</v>
      </c>
      <c r="S215" s="15">
        <f t="shared" si="11"/>
        <v>42232.254641203697</v>
      </c>
    </row>
    <row r="216" spans="1:19" ht="58" x14ac:dyDescent="0.3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2">
        <f t="shared" si="9"/>
        <v>8.0000000000000007E-5</v>
      </c>
      <c r="P216" s="6" t="s">
        <v>8309</v>
      </c>
      <c r="Q216" s="6" t="s">
        <v>8313</v>
      </c>
      <c r="R216" s="15">
        <f t="shared" si="10"/>
        <v>42009.307280092595</v>
      </c>
      <c r="S216" s="15">
        <f t="shared" si="11"/>
        <v>42069.307280092595</v>
      </c>
    </row>
    <row r="217" spans="1:19" ht="43.5" x14ac:dyDescent="0.3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2">
        <f t="shared" si="9"/>
        <v>2.2727272727272726E-3</v>
      </c>
      <c r="P217" s="6" t="s">
        <v>8309</v>
      </c>
      <c r="Q217" s="6" t="s">
        <v>8313</v>
      </c>
      <c r="R217" s="15">
        <f t="shared" si="10"/>
        <v>42374.896782407406</v>
      </c>
      <c r="S217" s="15">
        <f t="shared" si="11"/>
        <v>42417.665972222218</v>
      </c>
    </row>
    <row r="218" spans="1:19" ht="43.5" x14ac:dyDescent="0.3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2">
        <f t="shared" si="9"/>
        <v>0.55698440000000005</v>
      </c>
      <c r="P218" s="6" t="s">
        <v>8309</v>
      </c>
      <c r="Q218" s="6" t="s">
        <v>8313</v>
      </c>
      <c r="R218" s="15">
        <f t="shared" si="10"/>
        <v>42066.625428240739</v>
      </c>
      <c r="S218" s="15">
        <f t="shared" si="11"/>
        <v>42116.583761574067</v>
      </c>
    </row>
    <row r="219" spans="1:19" x14ac:dyDescent="0.3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2">
        <f t="shared" si="9"/>
        <v>0.11942999999999999</v>
      </c>
      <c r="P219" s="6" t="s">
        <v>8309</v>
      </c>
      <c r="Q219" s="6" t="s">
        <v>8313</v>
      </c>
      <c r="R219" s="15">
        <f t="shared" si="10"/>
        <v>41970.307280092595</v>
      </c>
      <c r="S219" s="15">
        <f t="shared" si="11"/>
        <v>42001.307280092595</v>
      </c>
    </row>
    <row r="220" spans="1:19" ht="43.5" x14ac:dyDescent="0.3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2">
        <f t="shared" si="9"/>
        <v>0.02</v>
      </c>
      <c r="P220" s="6" t="s">
        <v>8309</v>
      </c>
      <c r="Q220" s="6" t="s">
        <v>8313</v>
      </c>
      <c r="R220" s="15">
        <f t="shared" si="10"/>
        <v>42079.295011574075</v>
      </c>
      <c r="S220" s="15">
        <f t="shared" si="11"/>
        <v>42139.295011574075</v>
      </c>
    </row>
    <row r="221" spans="1:19" ht="29" x14ac:dyDescent="0.3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2">
        <f t="shared" si="9"/>
        <v>0.17630000000000001</v>
      </c>
      <c r="P221" s="6" t="s">
        <v>8309</v>
      </c>
      <c r="Q221" s="6" t="s">
        <v>8313</v>
      </c>
      <c r="R221" s="15">
        <f t="shared" si="10"/>
        <v>42428.993344907409</v>
      </c>
      <c r="S221" s="15">
        <f t="shared" si="11"/>
        <v>42460.957638888889</v>
      </c>
    </row>
    <row r="222" spans="1:19" ht="43.5" x14ac:dyDescent="0.3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2">
        <f t="shared" si="9"/>
        <v>7.1999999999999998E-3</v>
      </c>
      <c r="P222" s="6" t="s">
        <v>8309</v>
      </c>
      <c r="Q222" s="6" t="s">
        <v>8313</v>
      </c>
      <c r="R222" s="15">
        <f t="shared" si="10"/>
        <v>42195.310532407406</v>
      </c>
      <c r="S222" s="15">
        <f t="shared" si="11"/>
        <v>42236.504166666666</v>
      </c>
    </row>
    <row r="223" spans="1:19" x14ac:dyDescent="0.3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2">
        <f t="shared" si="9"/>
        <v>0</v>
      </c>
      <c r="P223" s="6" t="s">
        <v>8309</v>
      </c>
      <c r="Q223" s="6" t="s">
        <v>8313</v>
      </c>
      <c r="R223" s="15">
        <f t="shared" si="10"/>
        <v>42031.504212962966</v>
      </c>
      <c r="S223" s="15">
        <f t="shared" si="11"/>
        <v>42091.462546296294</v>
      </c>
    </row>
    <row r="224" spans="1:19" ht="43.5" x14ac:dyDescent="0.3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2">
        <f t="shared" si="9"/>
        <v>0.13</v>
      </c>
      <c r="P224" s="6" t="s">
        <v>8309</v>
      </c>
      <c r="Q224" s="6" t="s">
        <v>8313</v>
      </c>
      <c r="R224" s="15">
        <f t="shared" si="10"/>
        <v>42031.436550925922</v>
      </c>
      <c r="S224" s="15">
        <f t="shared" si="11"/>
        <v>42089.777083333327</v>
      </c>
    </row>
    <row r="225" spans="1:19" ht="58" x14ac:dyDescent="0.3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2">
        <f t="shared" si="9"/>
        <v>0</v>
      </c>
      <c r="P225" s="6" t="s">
        <v>8309</v>
      </c>
      <c r="Q225" s="6" t="s">
        <v>8313</v>
      </c>
      <c r="R225" s="15">
        <f t="shared" si="10"/>
        <v>42481.714699074073</v>
      </c>
      <c r="S225" s="15">
        <f t="shared" si="11"/>
        <v>42511.711805555555</v>
      </c>
    </row>
    <row r="226" spans="1:19" ht="58" x14ac:dyDescent="0.3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2">
        <f t="shared" si="9"/>
        <v>0</v>
      </c>
      <c r="P226" s="6" t="s">
        <v>8309</v>
      </c>
      <c r="Q226" s="6" t="s">
        <v>8313</v>
      </c>
      <c r="R226" s="15">
        <f t="shared" si="10"/>
        <v>42134.901921296296</v>
      </c>
      <c r="S226" s="15">
        <f t="shared" si="11"/>
        <v>42194.901921296296</v>
      </c>
    </row>
    <row r="227" spans="1:19" ht="43.5" x14ac:dyDescent="0.3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2">
        <f t="shared" si="9"/>
        <v>0</v>
      </c>
      <c r="P227" s="6" t="s">
        <v>8309</v>
      </c>
      <c r="Q227" s="6" t="s">
        <v>8313</v>
      </c>
      <c r="R227" s="15">
        <f t="shared" si="10"/>
        <v>42438.627939814811</v>
      </c>
      <c r="S227" s="15">
        <f t="shared" si="11"/>
        <v>42468.586273148147</v>
      </c>
    </row>
    <row r="228" spans="1:19" ht="43.5" x14ac:dyDescent="0.3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2">
        <f t="shared" si="9"/>
        <v>8.6206896551724137E-3</v>
      </c>
      <c r="P228" s="6" t="s">
        <v>8309</v>
      </c>
      <c r="Q228" s="6" t="s">
        <v>8313</v>
      </c>
      <c r="R228" s="15">
        <f t="shared" si="10"/>
        <v>42106.332685185182</v>
      </c>
      <c r="S228" s="15">
        <f t="shared" si="11"/>
        <v>42155.061805555553</v>
      </c>
    </row>
    <row r="229" spans="1:19" ht="43.5" x14ac:dyDescent="0.3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2">
        <f t="shared" si="9"/>
        <v>0</v>
      </c>
      <c r="P229" s="6" t="s">
        <v>8309</v>
      </c>
      <c r="Q229" s="6" t="s">
        <v>8313</v>
      </c>
      <c r="R229" s="15">
        <f t="shared" si="10"/>
        <v>42164.560659722221</v>
      </c>
      <c r="S229" s="15">
        <f t="shared" si="11"/>
        <v>42194.560659722221</v>
      </c>
    </row>
    <row r="230" spans="1:19" ht="29" x14ac:dyDescent="0.3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2">
        <f t="shared" si="9"/>
        <v>0</v>
      </c>
      <c r="P230" s="6" t="s">
        <v>8309</v>
      </c>
      <c r="Q230" s="6" t="s">
        <v>8313</v>
      </c>
      <c r="R230" s="15">
        <f t="shared" si="10"/>
        <v>42096.353067129625</v>
      </c>
      <c r="S230" s="15">
        <f t="shared" si="11"/>
        <v>42156.353067129625</v>
      </c>
    </row>
    <row r="231" spans="1:19" ht="43.5" x14ac:dyDescent="0.3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2">
        <f t="shared" si="9"/>
        <v>0</v>
      </c>
      <c r="P231" s="6" t="s">
        <v>8309</v>
      </c>
      <c r="Q231" s="6" t="s">
        <v>8313</v>
      </c>
      <c r="R231" s="15">
        <f t="shared" si="10"/>
        <v>42383.600659722222</v>
      </c>
      <c r="S231" s="15">
        <f t="shared" si="11"/>
        <v>42413.600659722222</v>
      </c>
    </row>
    <row r="232" spans="1:19" ht="43.5" x14ac:dyDescent="0.3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2">
        <f t="shared" si="9"/>
        <v>4.0000000000000001E-3</v>
      </c>
      <c r="P232" s="6" t="s">
        <v>8309</v>
      </c>
      <c r="Q232" s="6" t="s">
        <v>8313</v>
      </c>
      <c r="R232" s="15">
        <f t="shared" si="10"/>
        <v>42129.443877314814</v>
      </c>
      <c r="S232" s="15">
        <f t="shared" si="11"/>
        <v>42159.443877314814</v>
      </c>
    </row>
    <row r="233" spans="1:19" ht="43.5" x14ac:dyDescent="0.3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2">
        <f t="shared" si="9"/>
        <v>0</v>
      </c>
      <c r="P233" s="6" t="s">
        <v>8309</v>
      </c>
      <c r="Q233" s="6" t="s">
        <v>8313</v>
      </c>
      <c r="R233" s="15">
        <f t="shared" si="10"/>
        <v>42341.62559027777</v>
      </c>
      <c r="S233" s="15">
        <f t="shared" si="11"/>
        <v>42371.62559027777</v>
      </c>
    </row>
    <row r="234" spans="1:19" ht="43.5" x14ac:dyDescent="0.3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2">
        <f t="shared" si="9"/>
        <v>2.75E-2</v>
      </c>
      <c r="P234" s="6" t="s">
        <v>8309</v>
      </c>
      <c r="Q234" s="6" t="s">
        <v>8313</v>
      </c>
      <c r="R234" s="15">
        <f t="shared" si="10"/>
        <v>42032.492430555554</v>
      </c>
      <c r="S234" s="15">
        <f t="shared" si="11"/>
        <v>42062.492430555554</v>
      </c>
    </row>
    <row r="235" spans="1:19" ht="43.5" x14ac:dyDescent="0.3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2">
        <f t="shared" si="9"/>
        <v>0</v>
      </c>
      <c r="P235" s="6" t="s">
        <v>8309</v>
      </c>
      <c r="Q235" s="6" t="s">
        <v>8313</v>
      </c>
      <c r="R235" s="15">
        <f t="shared" si="10"/>
        <v>42612.578379629624</v>
      </c>
      <c r="S235" s="15">
        <f t="shared" si="11"/>
        <v>42642.578379629624</v>
      </c>
    </row>
    <row r="236" spans="1:19" ht="58" x14ac:dyDescent="0.3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2">
        <f t="shared" si="9"/>
        <v>0.40100000000000002</v>
      </c>
      <c r="P236" s="6" t="s">
        <v>8309</v>
      </c>
      <c r="Q236" s="6" t="s">
        <v>8313</v>
      </c>
      <c r="R236" s="15">
        <f t="shared" si="10"/>
        <v>42135.70207175926</v>
      </c>
      <c r="S236" s="15">
        <f t="shared" si="11"/>
        <v>42175.70207175926</v>
      </c>
    </row>
    <row r="237" spans="1:19" ht="43.5" x14ac:dyDescent="0.3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2">
        <f t="shared" si="9"/>
        <v>0</v>
      </c>
      <c r="P237" s="6" t="s">
        <v>8309</v>
      </c>
      <c r="Q237" s="6" t="s">
        <v>8313</v>
      </c>
      <c r="R237" s="15">
        <f t="shared" si="10"/>
        <v>42164.575196759259</v>
      </c>
      <c r="S237" s="15">
        <f t="shared" si="11"/>
        <v>42194.575196759259</v>
      </c>
    </row>
    <row r="238" spans="1:19" ht="43.5" x14ac:dyDescent="0.3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2">
        <f t="shared" si="9"/>
        <v>0</v>
      </c>
      <c r="P238" s="6" t="s">
        <v>8309</v>
      </c>
      <c r="Q238" s="6" t="s">
        <v>8313</v>
      </c>
      <c r="R238" s="15">
        <f t="shared" si="10"/>
        <v>42320.751145833332</v>
      </c>
      <c r="S238" s="15">
        <f t="shared" si="11"/>
        <v>42373.666666666664</v>
      </c>
    </row>
    <row r="239" spans="1:19" ht="29" x14ac:dyDescent="0.3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2">
        <f t="shared" si="9"/>
        <v>3.3333333333333335E-3</v>
      </c>
      <c r="P239" s="6" t="s">
        <v>8309</v>
      </c>
      <c r="Q239" s="6" t="s">
        <v>8313</v>
      </c>
      <c r="R239" s="15">
        <f t="shared" si="10"/>
        <v>42377.243854166663</v>
      </c>
      <c r="S239" s="15">
        <f t="shared" si="11"/>
        <v>42437.243854166663</v>
      </c>
    </row>
    <row r="240" spans="1:19" ht="43.5" x14ac:dyDescent="0.3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2">
        <f t="shared" si="9"/>
        <v>0</v>
      </c>
      <c r="P240" s="6" t="s">
        <v>8309</v>
      </c>
      <c r="Q240" s="6" t="s">
        <v>8313</v>
      </c>
      <c r="R240" s="15">
        <f t="shared" si="10"/>
        <v>42713.629166666666</v>
      </c>
      <c r="S240" s="15">
        <f t="shared" si="11"/>
        <v>42734.041666666664</v>
      </c>
    </row>
    <row r="241" spans="1:19" ht="43.5" x14ac:dyDescent="0.3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2">
        <f t="shared" si="9"/>
        <v>0.25</v>
      </c>
      <c r="P241" s="6" t="s">
        <v>8309</v>
      </c>
      <c r="Q241" s="6" t="s">
        <v>8313</v>
      </c>
      <c r="R241" s="15">
        <f t="shared" si="10"/>
        <v>42296.776967592588</v>
      </c>
      <c r="S241" s="15">
        <f t="shared" si="11"/>
        <v>42316.166666666664</v>
      </c>
    </row>
    <row r="242" spans="1:19" ht="58" x14ac:dyDescent="0.3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2">
        <f t="shared" si="9"/>
        <v>1.0763413333333334</v>
      </c>
      <c r="P242" s="6" t="s">
        <v>8309</v>
      </c>
      <c r="Q242" s="6" t="s">
        <v>8314</v>
      </c>
      <c r="R242" s="15">
        <f t="shared" si="10"/>
        <v>41354.375127314815</v>
      </c>
      <c r="S242" s="15">
        <f t="shared" si="11"/>
        <v>41399.375127314815</v>
      </c>
    </row>
    <row r="243" spans="1:19" ht="43.5" x14ac:dyDescent="0.3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2">
        <f t="shared" si="9"/>
        <v>1.1263736263736264</v>
      </c>
      <c r="P243" s="6" t="s">
        <v>8309</v>
      </c>
      <c r="Q243" s="6" t="s">
        <v>8314</v>
      </c>
      <c r="R243" s="15">
        <f t="shared" si="10"/>
        <v>41949.364629629628</v>
      </c>
      <c r="S243" s="15">
        <f t="shared" si="11"/>
        <v>41994.364629629628</v>
      </c>
    </row>
    <row r="244" spans="1:19" ht="43.5" x14ac:dyDescent="0.3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2">
        <f t="shared" si="9"/>
        <v>1.1346153846153846</v>
      </c>
      <c r="P244" s="6" t="s">
        <v>8309</v>
      </c>
      <c r="Q244" s="6" t="s">
        <v>8314</v>
      </c>
      <c r="R244" s="15">
        <f t="shared" si="10"/>
        <v>40862.15960648148</v>
      </c>
      <c r="S244" s="15">
        <f t="shared" si="11"/>
        <v>40897.15960648148</v>
      </c>
    </row>
    <row r="245" spans="1:19" ht="43.5" x14ac:dyDescent="0.3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2">
        <f t="shared" si="9"/>
        <v>1.0259199999999999</v>
      </c>
      <c r="P245" s="6" t="s">
        <v>8309</v>
      </c>
      <c r="Q245" s="6" t="s">
        <v>8314</v>
      </c>
      <c r="R245" s="15">
        <f t="shared" si="10"/>
        <v>41661.714166666665</v>
      </c>
      <c r="S245" s="15">
        <f t="shared" si="11"/>
        <v>41691.714166666665</v>
      </c>
    </row>
    <row r="246" spans="1:19" ht="58" x14ac:dyDescent="0.3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2">
        <f t="shared" si="9"/>
        <v>1.1375714285714287</v>
      </c>
      <c r="P246" s="6" t="s">
        <v>8309</v>
      </c>
      <c r="Q246" s="6" t="s">
        <v>8314</v>
      </c>
      <c r="R246" s="15">
        <f t="shared" si="10"/>
        <v>40212.990266203698</v>
      </c>
      <c r="S246" s="15">
        <f t="shared" si="11"/>
        <v>40252.962500000001</v>
      </c>
    </row>
    <row r="247" spans="1:19" ht="43.5" x14ac:dyDescent="0.3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2">
        <f t="shared" si="9"/>
        <v>1.0371999999999999</v>
      </c>
      <c r="P247" s="6" t="s">
        <v>8309</v>
      </c>
      <c r="Q247" s="6" t="s">
        <v>8314</v>
      </c>
      <c r="R247" s="15">
        <f t="shared" si="10"/>
        <v>41106.719733796293</v>
      </c>
      <c r="S247" s="15">
        <f t="shared" si="11"/>
        <v>41136.719733796293</v>
      </c>
    </row>
    <row r="248" spans="1:19" ht="43.5" x14ac:dyDescent="0.3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2">
        <f t="shared" si="9"/>
        <v>3.0546000000000002</v>
      </c>
      <c r="P248" s="6" t="s">
        <v>8309</v>
      </c>
      <c r="Q248" s="6" t="s">
        <v>8314</v>
      </c>
      <c r="R248" s="15">
        <f t="shared" si="10"/>
        <v>40480.030150462961</v>
      </c>
      <c r="S248" s="15">
        <f t="shared" si="11"/>
        <v>40530.071817129625</v>
      </c>
    </row>
    <row r="249" spans="1:19" ht="58" x14ac:dyDescent="0.3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2">
        <f t="shared" si="9"/>
        <v>1.341</v>
      </c>
      <c r="P249" s="6" t="s">
        <v>8309</v>
      </c>
      <c r="Q249" s="6" t="s">
        <v>8314</v>
      </c>
      <c r="R249" s="15">
        <f t="shared" si="10"/>
        <v>40430.270995370367</v>
      </c>
      <c r="S249" s="15">
        <f t="shared" si="11"/>
        <v>40466.818749999999</v>
      </c>
    </row>
    <row r="250" spans="1:19" ht="58" x14ac:dyDescent="0.3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2">
        <f t="shared" si="9"/>
        <v>1.0133294117647058</v>
      </c>
      <c r="P250" s="6" t="s">
        <v>8309</v>
      </c>
      <c r="Q250" s="6" t="s">
        <v>8314</v>
      </c>
      <c r="R250" s="15">
        <f t="shared" si="10"/>
        <v>40870.441076388888</v>
      </c>
      <c r="S250" s="15">
        <f t="shared" si="11"/>
        <v>40915.441076388888</v>
      </c>
    </row>
    <row r="251" spans="1:19" ht="58" x14ac:dyDescent="0.3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2">
        <f t="shared" si="9"/>
        <v>1.1292</v>
      </c>
      <c r="P251" s="6" t="s">
        <v>8309</v>
      </c>
      <c r="Q251" s="6" t="s">
        <v>8314</v>
      </c>
      <c r="R251" s="15">
        <f t="shared" si="10"/>
        <v>40332.590509259258</v>
      </c>
      <c r="S251" s="15">
        <f t="shared" si="11"/>
        <v>40412.402777777774</v>
      </c>
    </row>
    <row r="252" spans="1:19" ht="43.5" x14ac:dyDescent="0.3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2">
        <f t="shared" si="9"/>
        <v>1.0558333333333334</v>
      </c>
      <c r="P252" s="6" t="s">
        <v>8309</v>
      </c>
      <c r="Q252" s="6" t="s">
        <v>8314</v>
      </c>
      <c r="R252" s="15">
        <f t="shared" si="10"/>
        <v>41401.232534722221</v>
      </c>
      <c r="S252" s="15">
        <f t="shared" si="11"/>
        <v>41431.232534722221</v>
      </c>
    </row>
    <row r="253" spans="1:19" ht="43.5" x14ac:dyDescent="0.3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2">
        <f t="shared" si="9"/>
        <v>1.2557142857142858</v>
      </c>
      <c r="P253" s="6" t="s">
        <v>8309</v>
      </c>
      <c r="Q253" s="6" t="s">
        <v>8314</v>
      </c>
      <c r="R253" s="15">
        <f t="shared" si="10"/>
        <v>41013.454236111109</v>
      </c>
      <c r="S253" s="15">
        <f t="shared" si="11"/>
        <v>41045.458333333328</v>
      </c>
    </row>
    <row r="254" spans="1:19" ht="43.5" x14ac:dyDescent="0.3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2">
        <f t="shared" si="9"/>
        <v>1.8455999999999999</v>
      </c>
      <c r="P254" s="6" t="s">
        <v>8309</v>
      </c>
      <c r="Q254" s="6" t="s">
        <v>8314</v>
      </c>
      <c r="R254" s="15">
        <f t="shared" si="10"/>
        <v>40266.329374999994</v>
      </c>
      <c r="S254" s="15">
        <f t="shared" si="11"/>
        <v>40329.832638888889</v>
      </c>
    </row>
    <row r="255" spans="1:19" ht="58" x14ac:dyDescent="0.3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2">
        <f t="shared" si="9"/>
        <v>1.0073333333333334</v>
      </c>
      <c r="P255" s="6" t="s">
        <v>8309</v>
      </c>
      <c r="Q255" s="6" t="s">
        <v>8314</v>
      </c>
      <c r="R255" s="15">
        <f t="shared" si="10"/>
        <v>40924.31753472222</v>
      </c>
      <c r="S255" s="15">
        <f t="shared" si="11"/>
        <v>40954.31753472222</v>
      </c>
    </row>
    <row r="256" spans="1:19" ht="43.5" x14ac:dyDescent="0.3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2">
        <f t="shared" si="9"/>
        <v>1.1694724999999999</v>
      </c>
      <c r="P256" s="6" t="s">
        <v>8309</v>
      </c>
      <c r="Q256" s="6" t="s">
        <v>8314</v>
      </c>
      <c r="R256" s="15">
        <f t="shared" si="10"/>
        <v>42263.619328703702</v>
      </c>
      <c r="S256" s="15">
        <f t="shared" si="11"/>
        <v>42293.749999999993</v>
      </c>
    </row>
    <row r="257" spans="1:19" ht="29" x14ac:dyDescent="0.3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2">
        <f t="shared" si="9"/>
        <v>1.0673325</v>
      </c>
      <c r="P257" s="6" t="s">
        <v>8309</v>
      </c>
      <c r="Q257" s="6" t="s">
        <v>8314</v>
      </c>
      <c r="R257" s="15">
        <f t="shared" si="10"/>
        <v>40588.193078703705</v>
      </c>
      <c r="S257" s="15">
        <f t="shared" si="11"/>
        <v>40618.151412037034</v>
      </c>
    </row>
    <row r="258" spans="1:19" ht="58" x14ac:dyDescent="0.3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2">
        <f t="shared" si="9"/>
        <v>1.391</v>
      </c>
      <c r="P258" s="6" t="s">
        <v>8309</v>
      </c>
      <c r="Q258" s="6" t="s">
        <v>8314</v>
      </c>
      <c r="R258" s="15">
        <f t="shared" si="10"/>
        <v>41319.435960648145</v>
      </c>
      <c r="S258" s="15">
        <f t="shared" si="11"/>
        <v>41349.435960648145</v>
      </c>
    </row>
    <row r="259" spans="1:19" ht="43.5" x14ac:dyDescent="0.3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2">
        <f t="shared" ref="O259:O322" si="12">(E259/D259)</f>
        <v>1.0672648571428571</v>
      </c>
      <c r="P259" s="6" t="s">
        <v>8309</v>
      </c>
      <c r="Q259" s="6" t="s">
        <v>8314</v>
      </c>
      <c r="R259" s="15">
        <f t="shared" ref="R259:R322" si="13">(J259/86400)+25569+(-8/24)</f>
        <v>42479.293541666666</v>
      </c>
      <c r="S259" s="15">
        <f t="shared" ref="S259:S322" si="14">(I259/86400)+25569+(-8/24)</f>
        <v>42509.293541666666</v>
      </c>
    </row>
    <row r="260" spans="1:19" ht="58" x14ac:dyDescent="0.3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2">
        <f t="shared" si="12"/>
        <v>1.9114</v>
      </c>
      <c r="P260" s="6" t="s">
        <v>8309</v>
      </c>
      <c r="Q260" s="6" t="s">
        <v>8314</v>
      </c>
      <c r="R260" s="15">
        <f t="shared" si="13"/>
        <v>40681.718356481477</v>
      </c>
      <c r="S260" s="15">
        <f t="shared" si="14"/>
        <v>40711.718356481477</v>
      </c>
    </row>
    <row r="261" spans="1:19" ht="58" x14ac:dyDescent="0.3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2">
        <f t="shared" si="12"/>
        <v>1.3193789333333332</v>
      </c>
      <c r="P261" s="6" t="s">
        <v>8309</v>
      </c>
      <c r="Q261" s="6" t="s">
        <v>8314</v>
      </c>
      <c r="R261" s="15">
        <f t="shared" si="13"/>
        <v>42072.404733796291</v>
      </c>
      <c r="S261" s="15">
        <f t="shared" si="14"/>
        <v>42102.404733796291</v>
      </c>
    </row>
    <row r="262" spans="1:19" ht="43.5" x14ac:dyDescent="0.3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2">
        <f t="shared" si="12"/>
        <v>1.0640000000000001</v>
      </c>
      <c r="P262" s="6" t="s">
        <v>8309</v>
      </c>
      <c r="Q262" s="6" t="s">
        <v>8314</v>
      </c>
      <c r="R262" s="15">
        <f t="shared" si="13"/>
        <v>40330.422210648147</v>
      </c>
      <c r="S262" s="15">
        <f t="shared" si="14"/>
        <v>40376.082638888889</v>
      </c>
    </row>
    <row r="263" spans="1:19" ht="29" x14ac:dyDescent="0.3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2">
        <f t="shared" si="12"/>
        <v>1.0740000000000001</v>
      </c>
      <c r="P263" s="6" t="s">
        <v>8309</v>
      </c>
      <c r="Q263" s="6" t="s">
        <v>8314</v>
      </c>
      <c r="R263" s="15">
        <f t="shared" si="13"/>
        <v>41017.552129629628</v>
      </c>
      <c r="S263" s="15">
        <f t="shared" si="14"/>
        <v>41067.288194444445</v>
      </c>
    </row>
    <row r="264" spans="1:19" ht="29" x14ac:dyDescent="0.3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2">
        <f t="shared" si="12"/>
        <v>2.4</v>
      </c>
      <c r="P264" s="6" t="s">
        <v>8309</v>
      </c>
      <c r="Q264" s="6" t="s">
        <v>8314</v>
      </c>
      <c r="R264" s="15">
        <f t="shared" si="13"/>
        <v>40554.914675925924</v>
      </c>
      <c r="S264" s="15">
        <f t="shared" si="14"/>
        <v>40599.914675925924</v>
      </c>
    </row>
    <row r="265" spans="1:19" ht="58" x14ac:dyDescent="0.3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2">
        <f t="shared" si="12"/>
        <v>1.1808107999999999</v>
      </c>
      <c r="P265" s="6" t="s">
        <v>8309</v>
      </c>
      <c r="Q265" s="6" t="s">
        <v>8314</v>
      </c>
      <c r="R265" s="15">
        <f t="shared" si="13"/>
        <v>41149.621458333328</v>
      </c>
      <c r="S265" s="15">
        <f t="shared" si="14"/>
        <v>41179.621458333328</v>
      </c>
    </row>
    <row r="266" spans="1:19" ht="58" x14ac:dyDescent="0.3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2">
        <f t="shared" si="12"/>
        <v>1.1819999999999999</v>
      </c>
      <c r="P266" s="6" t="s">
        <v>8309</v>
      </c>
      <c r="Q266" s="6" t="s">
        <v>8314</v>
      </c>
      <c r="R266" s="15">
        <f t="shared" si="13"/>
        <v>41010.286979166667</v>
      </c>
      <c r="S266" s="15">
        <f t="shared" si="14"/>
        <v>41040.286979166667</v>
      </c>
    </row>
    <row r="267" spans="1:19" ht="58" x14ac:dyDescent="0.3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2">
        <f t="shared" si="12"/>
        <v>1.111</v>
      </c>
      <c r="P267" s="6" t="s">
        <v>8309</v>
      </c>
      <c r="Q267" s="6" t="s">
        <v>8314</v>
      </c>
      <c r="R267" s="15">
        <f t="shared" si="13"/>
        <v>40266.91238425926</v>
      </c>
      <c r="S267" s="15">
        <f t="shared" si="14"/>
        <v>40308.511111111111</v>
      </c>
    </row>
    <row r="268" spans="1:19" ht="58" x14ac:dyDescent="0.3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2">
        <f t="shared" si="12"/>
        <v>1.4550000000000001</v>
      </c>
      <c r="P268" s="6" t="s">
        <v>8309</v>
      </c>
      <c r="Q268" s="6" t="s">
        <v>8314</v>
      </c>
      <c r="R268" s="15">
        <f t="shared" si="13"/>
        <v>40204.841516203705</v>
      </c>
      <c r="S268" s="15">
        <f t="shared" si="14"/>
        <v>40290.82708333333</v>
      </c>
    </row>
    <row r="269" spans="1:19" ht="43.5" x14ac:dyDescent="0.3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2">
        <f t="shared" si="12"/>
        <v>1.3162883248730965</v>
      </c>
      <c r="P269" s="6" t="s">
        <v>8309</v>
      </c>
      <c r="Q269" s="6" t="s">
        <v>8314</v>
      </c>
      <c r="R269" s="15">
        <f t="shared" si="13"/>
        <v>41785.119201388887</v>
      </c>
      <c r="S269" s="15">
        <f t="shared" si="14"/>
        <v>41815.119201388887</v>
      </c>
    </row>
    <row r="270" spans="1:19" ht="43.5" x14ac:dyDescent="0.3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2">
        <f t="shared" si="12"/>
        <v>1.1140000000000001</v>
      </c>
      <c r="P270" s="6" t="s">
        <v>8309</v>
      </c>
      <c r="Q270" s="6" t="s">
        <v>8314</v>
      </c>
      <c r="R270" s="15">
        <f t="shared" si="13"/>
        <v>40808.819189814814</v>
      </c>
      <c r="S270" s="15">
        <f t="shared" si="14"/>
        <v>40853.860856481479</v>
      </c>
    </row>
    <row r="271" spans="1:19" ht="43.5" x14ac:dyDescent="0.3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2">
        <f t="shared" si="12"/>
        <v>1.4723377</v>
      </c>
      <c r="P271" s="6" t="s">
        <v>8309</v>
      </c>
      <c r="Q271" s="6" t="s">
        <v>8314</v>
      </c>
      <c r="R271" s="15">
        <f t="shared" si="13"/>
        <v>42757.863680555551</v>
      </c>
      <c r="S271" s="15">
        <f t="shared" si="14"/>
        <v>42787.863680555551</v>
      </c>
    </row>
    <row r="272" spans="1:19" ht="43.5" x14ac:dyDescent="0.3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2">
        <f t="shared" si="12"/>
        <v>1.5260869565217392</v>
      </c>
      <c r="P272" s="6" t="s">
        <v>8309</v>
      </c>
      <c r="Q272" s="6" t="s">
        <v>8314</v>
      </c>
      <c r="R272" s="15">
        <f t="shared" si="13"/>
        <v>40637.533217592594</v>
      </c>
      <c r="S272" s="15">
        <f t="shared" si="14"/>
        <v>40687.833333333328</v>
      </c>
    </row>
    <row r="273" spans="1:19" ht="43.5" x14ac:dyDescent="0.3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2">
        <f t="shared" si="12"/>
        <v>1.0468</v>
      </c>
      <c r="P273" s="6" t="s">
        <v>8309</v>
      </c>
      <c r="Q273" s="6" t="s">
        <v>8314</v>
      </c>
      <c r="R273" s="15">
        <f t="shared" si="13"/>
        <v>41611.766909722217</v>
      </c>
      <c r="S273" s="15">
        <f t="shared" si="14"/>
        <v>41641</v>
      </c>
    </row>
    <row r="274" spans="1:19" ht="43.5" x14ac:dyDescent="0.3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2">
        <f t="shared" si="12"/>
        <v>1.7743366666666667</v>
      </c>
      <c r="P274" s="6" t="s">
        <v>8309</v>
      </c>
      <c r="Q274" s="6" t="s">
        <v>8314</v>
      </c>
      <c r="R274" s="15">
        <f t="shared" si="13"/>
        <v>40235.567025462959</v>
      </c>
      <c r="S274" s="15">
        <f t="shared" si="14"/>
        <v>40296.450694444444</v>
      </c>
    </row>
    <row r="275" spans="1:19" ht="58" x14ac:dyDescent="0.3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2">
        <f t="shared" si="12"/>
        <v>1.077758</v>
      </c>
      <c r="P275" s="6" t="s">
        <v>8309</v>
      </c>
      <c r="Q275" s="6" t="s">
        <v>8314</v>
      </c>
      <c r="R275" s="15">
        <f t="shared" si="13"/>
        <v>40697.16511574074</v>
      </c>
      <c r="S275" s="15">
        <f t="shared" si="14"/>
        <v>40727.16511574074</v>
      </c>
    </row>
    <row r="276" spans="1:19" ht="43.5" x14ac:dyDescent="0.3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2">
        <f t="shared" si="12"/>
        <v>1.56</v>
      </c>
      <c r="P276" s="6" t="s">
        <v>8309</v>
      </c>
      <c r="Q276" s="6" t="s">
        <v>8314</v>
      </c>
      <c r="R276" s="15">
        <f t="shared" si="13"/>
        <v>40969.579039351847</v>
      </c>
      <c r="S276" s="15">
        <f t="shared" si="14"/>
        <v>41003.957638888889</v>
      </c>
    </row>
    <row r="277" spans="1:19" ht="43.5" x14ac:dyDescent="0.3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2">
        <f t="shared" si="12"/>
        <v>1.08395</v>
      </c>
      <c r="P277" s="6" t="s">
        <v>8309</v>
      </c>
      <c r="Q277" s="6" t="s">
        <v>8314</v>
      </c>
      <c r="R277" s="15">
        <f t="shared" si="13"/>
        <v>41192.698680555557</v>
      </c>
      <c r="S277" s="15">
        <f t="shared" si="14"/>
        <v>41222.740347222221</v>
      </c>
    </row>
    <row r="278" spans="1:19" ht="43.5" x14ac:dyDescent="0.3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2">
        <f t="shared" si="12"/>
        <v>1.476</v>
      </c>
      <c r="P278" s="6" t="s">
        <v>8309</v>
      </c>
      <c r="Q278" s="6" t="s">
        <v>8314</v>
      </c>
      <c r="R278" s="15">
        <f t="shared" si="13"/>
        <v>40966.748541666668</v>
      </c>
      <c r="S278" s="15">
        <f t="shared" si="14"/>
        <v>41026.706874999996</v>
      </c>
    </row>
    <row r="279" spans="1:19" ht="58" x14ac:dyDescent="0.3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2">
        <f t="shared" si="12"/>
        <v>1.1038153846153846</v>
      </c>
      <c r="P279" s="6" t="s">
        <v>8309</v>
      </c>
      <c r="Q279" s="6" t="s">
        <v>8314</v>
      </c>
      <c r="R279" s="15">
        <f t="shared" si="13"/>
        <v>42117.55809027778</v>
      </c>
      <c r="S279" s="15">
        <f t="shared" si="14"/>
        <v>42147.55809027778</v>
      </c>
    </row>
    <row r="280" spans="1:19" ht="29" x14ac:dyDescent="0.3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2">
        <f t="shared" si="12"/>
        <v>1.5034814814814814</v>
      </c>
      <c r="P280" s="6" t="s">
        <v>8309</v>
      </c>
      <c r="Q280" s="6" t="s">
        <v>8314</v>
      </c>
      <c r="R280" s="15">
        <f t="shared" si="13"/>
        <v>41163.707627314812</v>
      </c>
      <c r="S280" s="15">
        <f t="shared" si="14"/>
        <v>41193.707627314812</v>
      </c>
    </row>
    <row r="281" spans="1:19" ht="43.5" x14ac:dyDescent="0.3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2">
        <f t="shared" si="12"/>
        <v>1.5731829411764706</v>
      </c>
      <c r="P281" s="6" t="s">
        <v>8309</v>
      </c>
      <c r="Q281" s="6" t="s">
        <v>8314</v>
      </c>
      <c r="R281" s="15">
        <f t="shared" si="13"/>
        <v>42758.910833333335</v>
      </c>
      <c r="S281" s="15">
        <f t="shared" si="14"/>
        <v>42792.750694444439</v>
      </c>
    </row>
    <row r="282" spans="1:19" ht="43.5" x14ac:dyDescent="0.3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2">
        <f t="shared" si="12"/>
        <v>1.5614399999999999</v>
      </c>
      <c r="P282" s="6" t="s">
        <v>8309</v>
      </c>
      <c r="Q282" s="6" t="s">
        <v>8314</v>
      </c>
      <c r="R282" s="15">
        <f t="shared" si="13"/>
        <v>41744.257349537038</v>
      </c>
      <c r="S282" s="15">
        <f t="shared" si="14"/>
        <v>41789.257349537038</v>
      </c>
    </row>
    <row r="283" spans="1:19" ht="43.5" x14ac:dyDescent="0.3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2">
        <f t="shared" si="12"/>
        <v>1.2058763636363636</v>
      </c>
      <c r="P283" s="6" t="s">
        <v>8309</v>
      </c>
      <c r="Q283" s="6" t="s">
        <v>8314</v>
      </c>
      <c r="R283" s="15">
        <f t="shared" si="13"/>
        <v>39949.830011574071</v>
      </c>
      <c r="S283" s="15">
        <f t="shared" si="14"/>
        <v>40035.476388888885</v>
      </c>
    </row>
    <row r="284" spans="1:19" ht="43.5" x14ac:dyDescent="0.3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2">
        <f t="shared" si="12"/>
        <v>1.0118888888888888</v>
      </c>
      <c r="P284" s="6" t="s">
        <v>8309</v>
      </c>
      <c r="Q284" s="6" t="s">
        <v>8314</v>
      </c>
      <c r="R284" s="15">
        <f t="shared" si="13"/>
        <v>40194.586712962962</v>
      </c>
      <c r="S284" s="15">
        <f t="shared" si="14"/>
        <v>40231.583333333328</v>
      </c>
    </row>
    <row r="285" spans="1:19" ht="29" x14ac:dyDescent="0.3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2">
        <f t="shared" si="12"/>
        <v>1.142725</v>
      </c>
      <c r="P285" s="6" t="s">
        <v>8309</v>
      </c>
      <c r="Q285" s="6" t="s">
        <v>8314</v>
      </c>
      <c r="R285" s="15">
        <f t="shared" si="13"/>
        <v>40675.376666666663</v>
      </c>
      <c r="S285" s="15">
        <f t="shared" si="14"/>
        <v>40694.874305555553</v>
      </c>
    </row>
    <row r="286" spans="1:19" ht="43.5" x14ac:dyDescent="0.3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2">
        <f t="shared" si="12"/>
        <v>1.0462615</v>
      </c>
      <c r="P286" s="6" t="s">
        <v>8309</v>
      </c>
      <c r="Q286" s="6" t="s">
        <v>8314</v>
      </c>
      <c r="R286" s="15">
        <f t="shared" si="13"/>
        <v>40904.404861111107</v>
      </c>
      <c r="S286" s="15">
        <f t="shared" si="14"/>
        <v>40929.404861111107</v>
      </c>
    </row>
    <row r="287" spans="1:19" ht="43.5" x14ac:dyDescent="0.3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2">
        <f t="shared" si="12"/>
        <v>2.2882507142857142</v>
      </c>
      <c r="P287" s="6" t="s">
        <v>8309</v>
      </c>
      <c r="Q287" s="6" t="s">
        <v>8314</v>
      </c>
      <c r="R287" s="15">
        <f t="shared" si="13"/>
        <v>41506.422777777778</v>
      </c>
      <c r="S287" s="15">
        <f t="shared" si="14"/>
        <v>41536.422777777778</v>
      </c>
    </row>
    <row r="288" spans="1:19" ht="43.5" x14ac:dyDescent="0.3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2">
        <f t="shared" si="12"/>
        <v>1.0915333333333332</v>
      </c>
      <c r="P288" s="6" t="s">
        <v>8309</v>
      </c>
      <c r="Q288" s="6" t="s">
        <v>8314</v>
      </c>
      <c r="R288" s="15">
        <f t="shared" si="13"/>
        <v>41313.482916666668</v>
      </c>
      <c r="S288" s="15">
        <f t="shared" si="14"/>
        <v>41358.441249999996</v>
      </c>
    </row>
    <row r="289" spans="1:19" ht="29" x14ac:dyDescent="0.3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2">
        <f t="shared" si="12"/>
        <v>1.7629999999999999</v>
      </c>
      <c r="P289" s="6" t="s">
        <v>8309</v>
      </c>
      <c r="Q289" s="6" t="s">
        <v>8314</v>
      </c>
      <c r="R289" s="15">
        <f t="shared" si="13"/>
        <v>41183.944652777776</v>
      </c>
      <c r="S289" s="15">
        <f t="shared" si="14"/>
        <v>41214.833333333328</v>
      </c>
    </row>
    <row r="290" spans="1:19" ht="58" x14ac:dyDescent="0.3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2">
        <f t="shared" si="12"/>
        <v>1.0321061999999999</v>
      </c>
      <c r="P290" s="6" t="s">
        <v>8309</v>
      </c>
      <c r="Q290" s="6" t="s">
        <v>8314</v>
      </c>
      <c r="R290" s="15">
        <f t="shared" si="13"/>
        <v>41050.835567129623</v>
      </c>
      <c r="S290" s="15">
        <f t="shared" si="14"/>
        <v>41085.835567129623</v>
      </c>
    </row>
    <row r="291" spans="1:19" ht="43.5" x14ac:dyDescent="0.3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2">
        <f t="shared" si="12"/>
        <v>1.0482</v>
      </c>
      <c r="P291" s="6" t="s">
        <v>8309</v>
      </c>
      <c r="Q291" s="6" t="s">
        <v>8314</v>
      </c>
      <c r="R291" s="15">
        <f t="shared" si="13"/>
        <v>41550.123078703698</v>
      </c>
      <c r="S291" s="15">
        <f t="shared" si="14"/>
        <v>41580.123078703698</v>
      </c>
    </row>
    <row r="292" spans="1:19" ht="29" x14ac:dyDescent="0.3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2">
        <f t="shared" si="12"/>
        <v>1.0668444444444445</v>
      </c>
      <c r="P292" s="6" t="s">
        <v>8309</v>
      </c>
      <c r="Q292" s="6" t="s">
        <v>8314</v>
      </c>
      <c r="R292" s="15">
        <f t="shared" si="13"/>
        <v>40526.035844907405</v>
      </c>
      <c r="S292" s="15">
        <f t="shared" si="14"/>
        <v>40575.999305555553</v>
      </c>
    </row>
    <row r="293" spans="1:19" ht="43.5" x14ac:dyDescent="0.3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2">
        <f t="shared" si="12"/>
        <v>1.2001999999999999</v>
      </c>
      <c r="P293" s="6" t="s">
        <v>8309</v>
      </c>
      <c r="Q293" s="6" t="s">
        <v>8314</v>
      </c>
      <c r="R293" s="15">
        <f t="shared" si="13"/>
        <v>41376.435717592591</v>
      </c>
      <c r="S293" s="15">
        <f t="shared" si="14"/>
        <v>41394.667361111111</v>
      </c>
    </row>
    <row r="294" spans="1:19" ht="58" x14ac:dyDescent="0.3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2">
        <f t="shared" si="12"/>
        <v>1.0150693333333334</v>
      </c>
      <c r="P294" s="6" t="s">
        <v>8309</v>
      </c>
      <c r="Q294" s="6" t="s">
        <v>8314</v>
      </c>
      <c r="R294" s="15">
        <f t="shared" si="13"/>
        <v>40812.469895833332</v>
      </c>
      <c r="S294" s="15">
        <f t="shared" si="14"/>
        <v>40844.832638888889</v>
      </c>
    </row>
    <row r="295" spans="1:19" ht="43.5" x14ac:dyDescent="0.3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2">
        <f t="shared" si="12"/>
        <v>1.0138461538461538</v>
      </c>
      <c r="P295" s="6" t="s">
        <v>8309</v>
      </c>
      <c r="Q295" s="6" t="s">
        <v>8314</v>
      </c>
      <c r="R295" s="15">
        <f t="shared" si="13"/>
        <v>41719.334652777776</v>
      </c>
      <c r="S295" s="15">
        <f t="shared" si="14"/>
        <v>41749.334652777776</v>
      </c>
    </row>
    <row r="296" spans="1:19" ht="72.5" x14ac:dyDescent="0.3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2">
        <f t="shared" si="12"/>
        <v>1</v>
      </c>
      <c r="P296" s="6" t="s">
        <v>8309</v>
      </c>
      <c r="Q296" s="6" t="s">
        <v>8314</v>
      </c>
      <c r="R296" s="15">
        <f t="shared" si="13"/>
        <v>40342.751087962963</v>
      </c>
      <c r="S296" s="15">
        <f t="shared" si="14"/>
        <v>40378.333333333328</v>
      </c>
    </row>
    <row r="297" spans="1:19" ht="43.5" x14ac:dyDescent="0.3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2">
        <f t="shared" si="12"/>
        <v>1.3310911999999999</v>
      </c>
      <c r="P297" s="6" t="s">
        <v>8309</v>
      </c>
      <c r="Q297" s="6" t="s">
        <v>8314</v>
      </c>
      <c r="R297" s="15">
        <f t="shared" si="13"/>
        <v>41518.671400462961</v>
      </c>
      <c r="S297" s="15">
        <f t="shared" si="14"/>
        <v>41578.666666666664</v>
      </c>
    </row>
    <row r="298" spans="1:19" ht="43.5" x14ac:dyDescent="0.3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2">
        <f t="shared" si="12"/>
        <v>1.187262</v>
      </c>
      <c r="P298" s="6" t="s">
        <v>8309</v>
      </c>
      <c r="Q298" s="6" t="s">
        <v>8314</v>
      </c>
      <c r="R298" s="15">
        <f t="shared" si="13"/>
        <v>41134.142164351848</v>
      </c>
      <c r="S298" s="15">
        <f t="shared" si="14"/>
        <v>41159.142164351848</v>
      </c>
    </row>
    <row r="299" spans="1:19" ht="43.5" x14ac:dyDescent="0.3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2">
        <f t="shared" si="12"/>
        <v>1.0064</v>
      </c>
      <c r="P299" s="6" t="s">
        <v>8309</v>
      </c>
      <c r="Q299" s="6" t="s">
        <v>8314</v>
      </c>
      <c r="R299" s="15">
        <f t="shared" si="13"/>
        <v>42089.394687499997</v>
      </c>
      <c r="S299" s="15">
        <f t="shared" si="14"/>
        <v>42124.832638888889</v>
      </c>
    </row>
    <row r="300" spans="1:19" ht="29" x14ac:dyDescent="0.3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2">
        <f t="shared" si="12"/>
        <v>1.089324126984127</v>
      </c>
      <c r="P300" s="6" t="s">
        <v>8309</v>
      </c>
      <c r="Q300" s="6" t="s">
        <v>8314</v>
      </c>
      <c r="R300" s="15">
        <f t="shared" si="13"/>
        <v>41709.130185185182</v>
      </c>
      <c r="S300" s="15">
        <f t="shared" si="14"/>
        <v>41768.541666666664</v>
      </c>
    </row>
    <row r="301" spans="1:19" ht="58" x14ac:dyDescent="0.3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2">
        <f t="shared" si="12"/>
        <v>1.789525</v>
      </c>
      <c r="P301" s="6" t="s">
        <v>8309</v>
      </c>
      <c r="Q301" s="6" t="s">
        <v>8314</v>
      </c>
      <c r="R301" s="15">
        <f t="shared" si="13"/>
        <v>40468.891898148147</v>
      </c>
      <c r="S301" s="15">
        <f t="shared" si="14"/>
        <v>40498.933564814812</v>
      </c>
    </row>
    <row r="302" spans="1:19" ht="43.5" x14ac:dyDescent="0.3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2">
        <f t="shared" si="12"/>
        <v>1.0172264</v>
      </c>
      <c r="P302" s="6" t="s">
        <v>8309</v>
      </c>
      <c r="Q302" s="6" t="s">
        <v>8314</v>
      </c>
      <c r="R302" s="15">
        <f t="shared" si="13"/>
        <v>40626.626597222217</v>
      </c>
      <c r="S302" s="15">
        <f t="shared" si="14"/>
        <v>40657.626597222217</v>
      </c>
    </row>
    <row r="303" spans="1:19" ht="43.5" x14ac:dyDescent="0.3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2">
        <f t="shared" si="12"/>
        <v>1.1873499999999999</v>
      </c>
      <c r="P303" s="6" t="s">
        <v>8309</v>
      </c>
      <c r="Q303" s="6" t="s">
        <v>8314</v>
      </c>
      <c r="R303" s="15">
        <f t="shared" si="13"/>
        <v>41312.404340277775</v>
      </c>
      <c r="S303" s="15">
        <f t="shared" si="14"/>
        <v>41352.362673611111</v>
      </c>
    </row>
    <row r="304" spans="1:19" ht="58" x14ac:dyDescent="0.3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2">
        <f t="shared" si="12"/>
        <v>1.0045999999999999</v>
      </c>
      <c r="P304" s="6" t="s">
        <v>8309</v>
      </c>
      <c r="Q304" s="6" t="s">
        <v>8314</v>
      </c>
      <c r="R304" s="15">
        <f t="shared" si="13"/>
        <v>40933.523587962962</v>
      </c>
      <c r="S304" s="15">
        <f t="shared" si="14"/>
        <v>40963.523587962962</v>
      </c>
    </row>
    <row r="305" spans="1:19" ht="43.5" x14ac:dyDescent="0.3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2">
        <f t="shared" si="12"/>
        <v>1.3746666666666667</v>
      </c>
      <c r="P305" s="6" t="s">
        <v>8309</v>
      </c>
      <c r="Q305" s="6" t="s">
        <v>8314</v>
      </c>
      <c r="R305" s="15">
        <f t="shared" si="13"/>
        <v>41031.737800925919</v>
      </c>
      <c r="S305" s="15">
        <f t="shared" si="14"/>
        <v>41061.737800925919</v>
      </c>
    </row>
    <row r="306" spans="1:19" ht="29" x14ac:dyDescent="0.3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2">
        <f t="shared" si="12"/>
        <v>2.3164705882352941</v>
      </c>
      <c r="P306" s="6" t="s">
        <v>8309</v>
      </c>
      <c r="Q306" s="6" t="s">
        <v>8314</v>
      </c>
      <c r="R306" s="15">
        <f t="shared" si="13"/>
        <v>41113.76153935185</v>
      </c>
      <c r="S306" s="15">
        <f t="shared" si="14"/>
        <v>41152.75</v>
      </c>
    </row>
    <row r="307" spans="1:19" ht="43.5" x14ac:dyDescent="0.3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2">
        <f t="shared" si="12"/>
        <v>1.3033333333333332</v>
      </c>
      <c r="P307" s="6" t="s">
        <v>8309</v>
      </c>
      <c r="Q307" s="6" t="s">
        <v>8314</v>
      </c>
      <c r="R307" s="15">
        <f t="shared" si="13"/>
        <v>40948.296863425923</v>
      </c>
      <c r="S307" s="15">
        <f t="shared" si="14"/>
        <v>40978.296863425923</v>
      </c>
    </row>
    <row r="308" spans="1:19" ht="29" x14ac:dyDescent="0.3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2">
        <f t="shared" si="12"/>
        <v>2.9289999999999998</v>
      </c>
      <c r="P308" s="6" t="s">
        <v>8309</v>
      </c>
      <c r="Q308" s="6" t="s">
        <v>8314</v>
      </c>
      <c r="R308" s="15">
        <f t="shared" si="13"/>
        <v>41333.503854166665</v>
      </c>
      <c r="S308" s="15">
        <f t="shared" si="14"/>
        <v>41353.462187499994</v>
      </c>
    </row>
    <row r="309" spans="1:19" x14ac:dyDescent="0.3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2">
        <f t="shared" si="12"/>
        <v>1.1131818181818183</v>
      </c>
      <c r="P309" s="6" t="s">
        <v>8309</v>
      </c>
      <c r="Q309" s="6" t="s">
        <v>8314</v>
      </c>
      <c r="R309" s="15">
        <f t="shared" si="13"/>
        <v>41282.611122685186</v>
      </c>
      <c r="S309" s="15">
        <f t="shared" si="14"/>
        <v>41312.611122685186</v>
      </c>
    </row>
    <row r="310" spans="1:19" ht="43.5" x14ac:dyDescent="0.3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2">
        <f t="shared" si="12"/>
        <v>1.0556666666666668</v>
      </c>
      <c r="P310" s="6" t="s">
        <v>8309</v>
      </c>
      <c r="Q310" s="6" t="s">
        <v>8314</v>
      </c>
      <c r="R310" s="15">
        <f t="shared" si="13"/>
        <v>40567.361226851848</v>
      </c>
      <c r="S310" s="15">
        <f t="shared" si="14"/>
        <v>40612.361226851848</v>
      </c>
    </row>
    <row r="311" spans="1:19" ht="43.5" x14ac:dyDescent="0.3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2">
        <f t="shared" si="12"/>
        <v>1.1894444444444445</v>
      </c>
      <c r="P311" s="6" t="s">
        <v>8309</v>
      </c>
      <c r="Q311" s="6" t="s">
        <v>8314</v>
      </c>
      <c r="R311" s="15">
        <f t="shared" si="13"/>
        <v>41134.418217592589</v>
      </c>
      <c r="S311" s="15">
        <f t="shared" si="14"/>
        <v>41155.418217592589</v>
      </c>
    </row>
    <row r="312" spans="1:19" ht="43.5" x14ac:dyDescent="0.3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2">
        <f t="shared" si="12"/>
        <v>1.04129</v>
      </c>
      <c r="P312" s="6" t="s">
        <v>8309</v>
      </c>
      <c r="Q312" s="6" t="s">
        <v>8314</v>
      </c>
      <c r="R312" s="15">
        <f t="shared" si="13"/>
        <v>40820.849803240737</v>
      </c>
      <c r="S312" s="15">
        <f t="shared" si="14"/>
        <v>40835.75</v>
      </c>
    </row>
    <row r="313" spans="1:19" ht="43.5" x14ac:dyDescent="0.3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2">
        <f t="shared" si="12"/>
        <v>1.0410165</v>
      </c>
      <c r="P313" s="6" t="s">
        <v>8309</v>
      </c>
      <c r="Q313" s="6" t="s">
        <v>8314</v>
      </c>
      <c r="R313" s="15">
        <f t="shared" si="13"/>
        <v>40867.886481481481</v>
      </c>
      <c r="S313" s="15">
        <f t="shared" si="14"/>
        <v>40908.999305555553</v>
      </c>
    </row>
    <row r="314" spans="1:19" ht="58" x14ac:dyDescent="0.3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2">
        <f t="shared" si="12"/>
        <v>1.1187499999999999</v>
      </c>
      <c r="P314" s="6" t="s">
        <v>8309</v>
      </c>
      <c r="Q314" s="6" t="s">
        <v>8314</v>
      </c>
      <c r="R314" s="15">
        <f t="shared" si="13"/>
        <v>41348.544351851851</v>
      </c>
      <c r="S314" s="15">
        <f t="shared" si="14"/>
        <v>41378.544351851851</v>
      </c>
    </row>
    <row r="315" spans="1:19" ht="58" x14ac:dyDescent="0.3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2">
        <f t="shared" si="12"/>
        <v>1.0473529411764706</v>
      </c>
      <c r="P315" s="6" t="s">
        <v>8309</v>
      </c>
      <c r="Q315" s="6" t="s">
        <v>8314</v>
      </c>
      <c r="R315" s="15">
        <f t="shared" si="13"/>
        <v>40356.894606481481</v>
      </c>
      <c r="S315" s="15">
        <f t="shared" si="14"/>
        <v>40401.332638888889</v>
      </c>
    </row>
    <row r="316" spans="1:19" ht="43.5" x14ac:dyDescent="0.3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2">
        <f t="shared" si="12"/>
        <v>3.8515000000000001</v>
      </c>
      <c r="P316" s="6" t="s">
        <v>8309</v>
      </c>
      <c r="Q316" s="6" t="s">
        <v>8314</v>
      </c>
      <c r="R316" s="15">
        <f t="shared" si="13"/>
        <v>41304.499861111108</v>
      </c>
      <c r="S316" s="15">
        <f t="shared" si="14"/>
        <v>41334.499861111108</v>
      </c>
    </row>
    <row r="317" spans="1:19" ht="43.5" x14ac:dyDescent="0.3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2">
        <f t="shared" si="12"/>
        <v>1.01248</v>
      </c>
      <c r="P317" s="6" t="s">
        <v>8309</v>
      </c>
      <c r="Q317" s="6" t="s">
        <v>8314</v>
      </c>
      <c r="R317" s="15">
        <f t="shared" si="13"/>
        <v>41113.439050925925</v>
      </c>
      <c r="S317" s="15">
        <f t="shared" si="14"/>
        <v>41143.439050925925</v>
      </c>
    </row>
    <row r="318" spans="1:19" ht="29" x14ac:dyDescent="0.3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2">
        <f t="shared" si="12"/>
        <v>1.1377333333333333</v>
      </c>
      <c r="P318" s="6" t="s">
        <v>8309</v>
      </c>
      <c r="Q318" s="6" t="s">
        <v>8314</v>
      </c>
      <c r="R318" s="15">
        <f t="shared" si="13"/>
        <v>41950.590243055551</v>
      </c>
      <c r="S318" s="15">
        <f t="shared" si="14"/>
        <v>41983.874305555553</v>
      </c>
    </row>
    <row r="319" spans="1:19" ht="43.5" x14ac:dyDescent="0.3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2">
        <f t="shared" si="12"/>
        <v>1.0080333333333333</v>
      </c>
      <c r="P319" s="6" t="s">
        <v>8309</v>
      </c>
      <c r="Q319" s="6" t="s">
        <v>8314</v>
      </c>
      <c r="R319" s="15">
        <f t="shared" si="13"/>
        <v>41589.343553240738</v>
      </c>
      <c r="S319" s="15">
        <f t="shared" si="14"/>
        <v>41619.343553240738</v>
      </c>
    </row>
    <row r="320" spans="1:19" ht="43.5" x14ac:dyDescent="0.3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2">
        <f t="shared" si="12"/>
        <v>2.8332000000000002</v>
      </c>
      <c r="P320" s="6" t="s">
        <v>8309</v>
      </c>
      <c r="Q320" s="6" t="s">
        <v>8314</v>
      </c>
      <c r="R320" s="15">
        <f t="shared" si="13"/>
        <v>41329.705451388887</v>
      </c>
      <c r="S320" s="15">
        <f t="shared" si="14"/>
        <v>41359.663784722223</v>
      </c>
    </row>
    <row r="321" spans="1:19" ht="58" x14ac:dyDescent="0.3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2">
        <f t="shared" si="12"/>
        <v>1.1268</v>
      </c>
      <c r="P321" s="6" t="s">
        <v>8309</v>
      </c>
      <c r="Q321" s="6" t="s">
        <v>8314</v>
      </c>
      <c r="R321" s="15">
        <f t="shared" si="13"/>
        <v>40123.504965277774</v>
      </c>
      <c r="S321" s="15">
        <f t="shared" si="14"/>
        <v>40210.999305555553</v>
      </c>
    </row>
    <row r="322" spans="1:19" ht="43.5" x14ac:dyDescent="0.3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2">
        <f t="shared" si="12"/>
        <v>1.0658000000000001</v>
      </c>
      <c r="P322" s="6" t="s">
        <v>8309</v>
      </c>
      <c r="Q322" s="6" t="s">
        <v>8314</v>
      </c>
      <c r="R322" s="15">
        <f t="shared" si="13"/>
        <v>42331.21797453703</v>
      </c>
      <c r="S322" s="15">
        <f t="shared" si="14"/>
        <v>42360.624999999993</v>
      </c>
    </row>
    <row r="323" spans="1:19" ht="43.5" x14ac:dyDescent="0.3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2">
        <f t="shared" ref="O323:O386" si="15">(E323/D323)</f>
        <v>1.0266285714285714</v>
      </c>
      <c r="P323" s="6" t="s">
        <v>8309</v>
      </c>
      <c r="Q323" s="6" t="s">
        <v>8314</v>
      </c>
      <c r="R323" s="15">
        <f t="shared" ref="R323:R386" si="16">(J323/86400)+25569+(-8/24)</f>
        <v>42647.113263888888</v>
      </c>
      <c r="S323" s="15">
        <f t="shared" ref="S323:S386" si="17">(I323/86400)+25569+(-8/24)</f>
        <v>42682.154930555553</v>
      </c>
    </row>
    <row r="324" spans="1:19" ht="43.5" x14ac:dyDescent="0.3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2">
        <f t="shared" si="15"/>
        <v>1.0791200000000001</v>
      </c>
      <c r="P324" s="6" t="s">
        <v>8309</v>
      </c>
      <c r="Q324" s="6" t="s">
        <v>8314</v>
      </c>
      <c r="R324" s="15">
        <f t="shared" si="16"/>
        <v>42473.236666666664</v>
      </c>
      <c r="S324" s="15">
        <f t="shared" si="17"/>
        <v>42503.236666666664</v>
      </c>
    </row>
    <row r="325" spans="1:19" ht="43.5" x14ac:dyDescent="0.3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2">
        <f t="shared" si="15"/>
        <v>1.2307407407407407</v>
      </c>
      <c r="P325" s="6" t="s">
        <v>8309</v>
      </c>
      <c r="Q325" s="6" t="s">
        <v>8314</v>
      </c>
      <c r="R325" s="15">
        <f t="shared" si="16"/>
        <v>42696.988032407404</v>
      </c>
      <c r="S325" s="15">
        <f t="shared" si="17"/>
        <v>42724.999305555553</v>
      </c>
    </row>
    <row r="326" spans="1:19" ht="43.5" x14ac:dyDescent="0.3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2">
        <f t="shared" si="15"/>
        <v>1.016</v>
      </c>
      <c r="P326" s="6" t="s">
        <v>8309</v>
      </c>
      <c r="Q326" s="6" t="s">
        <v>8314</v>
      </c>
      <c r="R326" s="15">
        <f t="shared" si="16"/>
        <v>42184.292916666665</v>
      </c>
      <c r="S326" s="15">
        <f t="shared" si="17"/>
        <v>42217.292916666665</v>
      </c>
    </row>
    <row r="327" spans="1:19" ht="43.5" x14ac:dyDescent="0.3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2">
        <f t="shared" si="15"/>
        <v>1.04396</v>
      </c>
      <c r="P327" s="6" t="s">
        <v>8309</v>
      </c>
      <c r="Q327" s="6" t="s">
        <v>8314</v>
      </c>
      <c r="R327" s="15">
        <f t="shared" si="16"/>
        <v>42688.854548611103</v>
      </c>
      <c r="S327" s="15">
        <f t="shared" si="17"/>
        <v>42723.854548611103</v>
      </c>
    </row>
    <row r="328" spans="1:19" ht="43.5" x14ac:dyDescent="0.3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2">
        <f t="shared" si="15"/>
        <v>1.1292973333333334</v>
      </c>
      <c r="P328" s="6" t="s">
        <v>8309</v>
      </c>
      <c r="Q328" s="6" t="s">
        <v>8314</v>
      </c>
      <c r="R328" s="15">
        <f t="shared" si="16"/>
        <v>42774.981550925928</v>
      </c>
      <c r="S328" s="15">
        <f t="shared" si="17"/>
        <v>42808.622916666667</v>
      </c>
    </row>
    <row r="329" spans="1:19" ht="43.5" x14ac:dyDescent="0.3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2">
        <f t="shared" si="15"/>
        <v>1.3640000000000001</v>
      </c>
      <c r="P329" s="6" t="s">
        <v>8309</v>
      </c>
      <c r="Q329" s="6" t="s">
        <v>8314</v>
      </c>
      <c r="R329" s="15">
        <f t="shared" si="16"/>
        <v>42057.901956018519</v>
      </c>
      <c r="S329" s="15">
        <f t="shared" si="17"/>
        <v>42084.999999999993</v>
      </c>
    </row>
    <row r="330" spans="1:19" ht="43.5" x14ac:dyDescent="0.3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2">
        <f t="shared" si="15"/>
        <v>1.036144</v>
      </c>
      <c r="P330" s="6" t="s">
        <v>8309</v>
      </c>
      <c r="Q330" s="6" t="s">
        <v>8314</v>
      </c>
      <c r="R330" s="15">
        <f t="shared" si="16"/>
        <v>42278.613287037035</v>
      </c>
      <c r="S330" s="15">
        <f t="shared" si="17"/>
        <v>42308.833333333336</v>
      </c>
    </row>
    <row r="331" spans="1:19" ht="43.5" x14ac:dyDescent="0.3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2">
        <f t="shared" si="15"/>
        <v>1.0549999999999999</v>
      </c>
      <c r="P331" s="6" t="s">
        <v>8309</v>
      </c>
      <c r="Q331" s="6" t="s">
        <v>8314</v>
      </c>
      <c r="R331" s="15">
        <f t="shared" si="16"/>
        <v>42291.133414351854</v>
      </c>
      <c r="S331" s="15">
        <f t="shared" si="17"/>
        <v>42314.833333333336</v>
      </c>
    </row>
    <row r="332" spans="1:19" ht="43.5" x14ac:dyDescent="0.3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2">
        <f t="shared" si="15"/>
        <v>1.0182857142857142</v>
      </c>
      <c r="P332" s="6" t="s">
        <v>8309</v>
      </c>
      <c r="Q332" s="6" t="s">
        <v>8314</v>
      </c>
      <c r="R332" s="15">
        <f t="shared" si="16"/>
        <v>41379.182442129626</v>
      </c>
      <c r="S332" s="15">
        <f t="shared" si="17"/>
        <v>41410.832638888889</v>
      </c>
    </row>
    <row r="333" spans="1:19" ht="43.5" x14ac:dyDescent="0.3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2">
        <f t="shared" si="15"/>
        <v>1.0660499999999999</v>
      </c>
      <c r="P333" s="6" t="s">
        <v>8309</v>
      </c>
      <c r="Q333" s="6" t="s">
        <v>8314</v>
      </c>
      <c r="R333" s="15">
        <f t="shared" si="16"/>
        <v>42507.248078703698</v>
      </c>
      <c r="S333" s="15">
        <f t="shared" si="17"/>
        <v>42538.248078703698</v>
      </c>
    </row>
    <row r="334" spans="1:19" ht="43.5" x14ac:dyDescent="0.3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2">
        <f t="shared" si="15"/>
        <v>1.13015</v>
      </c>
      <c r="P334" s="6" t="s">
        <v>8309</v>
      </c>
      <c r="Q334" s="6" t="s">
        <v>8314</v>
      </c>
      <c r="R334" s="15">
        <f t="shared" si="16"/>
        <v>42263.346956018511</v>
      </c>
      <c r="S334" s="15">
        <f t="shared" si="17"/>
        <v>42304.999999999993</v>
      </c>
    </row>
    <row r="335" spans="1:19" ht="43.5" x14ac:dyDescent="0.3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2">
        <f t="shared" si="15"/>
        <v>1.252275</v>
      </c>
      <c r="P335" s="6" t="s">
        <v>8309</v>
      </c>
      <c r="Q335" s="6" t="s">
        <v>8314</v>
      </c>
      <c r="R335" s="15">
        <f t="shared" si="16"/>
        <v>42437.303136574068</v>
      </c>
      <c r="S335" s="15">
        <f t="shared" si="17"/>
        <v>42467.261469907404</v>
      </c>
    </row>
    <row r="336" spans="1:19" ht="58" x14ac:dyDescent="0.3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2">
        <f t="shared" si="15"/>
        <v>1.0119</v>
      </c>
      <c r="P336" s="6" t="s">
        <v>8309</v>
      </c>
      <c r="Q336" s="6" t="s">
        <v>8314</v>
      </c>
      <c r="R336" s="15">
        <f t="shared" si="16"/>
        <v>42101.349039351851</v>
      </c>
      <c r="S336" s="15">
        <f t="shared" si="17"/>
        <v>42139.458333333336</v>
      </c>
    </row>
    <row r="337" spans="1:19" ht="43.5" x14ac:dyDescent="0.3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2">
        <f t="shared" si="15"/>
        <v>1.0276470588235294</v>
      </c>
      <c r="P337" s="6" t="s">
        <v>8309</v>
      </c>
      <c r="Q337" s="6" t="s">
        <v>8314</v>
      </c>
      <c r="R337" s="15">
        <f t="shared" si="16"/>
        <v>42101.404108796291</v>
      </c>
      <c r="S337" s="15">
        <f t="shared" si="17"/>
        <v>42132.583333333336</v>
      </c>
    </row>
    <row r="338" spans="1:19" ht="43.5" x14ac:dyDescent="0.3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2">
        <f t="shared" si="15"/>
        <v>1.1683911999999999</v>
      </c>
      <c r="P338" s="6" t="s">
        <v>8309</v>
      </c>
      <c r="Q338" s="6" t="s">
        <v>8314</v>
      </c>
      <c r="R338" s="15">
        <f t="shared" si="16"/>
        <v>42291.262939814813</v>
      </c>
      <c r="S338" s="15">
        <f t="shared" si="17"/>
        <v>42321.304606481477</v>
      </c>
    </row>
    <row r="339" spans="1:19" ht="43.5" x14ac:dyDescent="0.3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2">
        <f t="shared" si="15"/>
        <v>1.0116833333333335</v>
      </c>
      <c r="P339" s="6" t="s">
        <v>8309</v>
      </c>
      <c r="Q339" s="6" t="s">
        <v>8314</v>
      </c>
      <c r="R339" s="15">
        <f t="shared" si="16"/>
        <v>42046.795231481483</v>
      </c>
      <c r="S339" s="15">
        <f t="shared" si="17"/>
        <v>42076.753564814811</v>
      </c>
    </row>
    <row r="340" spans="1:19" ht="43.5" x14ac:dyDescent="0.3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2">
        <f t="shared" si="15"/>
        <v>1.1013360000000001</v>
      </c>
      <c r="P340" s="6" t="s">
        <v>8309</v>
      </c>
      <c r="Q340" s="6" t="s">
        <v>8314</v>
      </c>
      <c r="R340" s="15">
        <f t="shared" si="16"/>
        <v>42559.422337962962</v>
      </c>
      <c r="S340" s="15">
        <f t="shared" si="17"/>
        <v>42615.708333333336</v>
      </c>
    </row>
    <row r="341" spans="1:19" ht="43.5" x14ac:dyDescent="0.3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2">
        <f t="shared" si="15"/>
        <v>1.0808333333333333</v>
      </c>
      <c r="P341" s="6" t="s">
        <v>8309</v>
      </c>
      <c r="Q341" s="6" t="s">
        <v>8314</v>
      </c>
      <c r="R341" s="15">
        <f t="shared" si="16"/>
        <v>42093.426712962959</v>
      </c>
      <c r="S341" s="15">
        <f t="shared" si="17"/>
        <v>42123.426712962959</v>
      </c>
    </row>
    <row r="342" spans="1:19" ht="43.5" x14ac:dyDescent="0.3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2">
        <f t="shared" si="15"/>
        <v>1.2502285714285715</v>
      </c>
      <c r="P342" s="6" t="s">
        <v>8309</v>
      </c>
      <c r="Q342" s="6" t="s">
        <v>8314</v>
      </c>
      <c r="R342" s="15">
        <f t="shared" si="16"/>
        <v>42772.335729166669</v>
      </c>
      <c r="S342" s="15">
        <f t="shared" si="17"/>
        <v>42802.541666666664</v>
      </c>
    </row>
    <row r="343" spans="1:19" ht="43.5" x14ac:dyDescent="0.3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2">
        <f t="shared" si="15"/>
        <v>1.0671428571428572</v>
      </c>
      <c r="P343" s="6" t="s">
        <v>8309</v>
      </c>
      <c r="Q343" s="6" t="s">
        <v>8314</v>
      </c>
      <c r="R343" s="15">
        <f t="shared" si="16"/>
        <v>41894.546273148146</v>
      </c>
      <c r="S343" s="15">
        <f t="shared" si="17"/>
        <v>41912.832638888889</v>
      </c>
    </row>
    <row r="344" spans="1:19" ht="29" x14ac:dyDescent="0.3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2">
        <f t="shared" si="15"/>
        <v>1.0036639999999999</v>
      </c>
      <c r="P344" s="6" t="s">
        <v>8309</v>
      </c>
      <c r="Q344" s="6" t="s">
        <v>8314</v>
      </c>
      <c r="R344" s="15">
        <f t="shared" si="16"/>
        <v>42459.447511574072</v>
      </c>
      <c r="S344" s="15">
        <f t="shared" si="17"/>
        <v>42489.447511574072</v>
      </c>
    </row>
    <row r="345" spans="1:19" ht="58" x14ac:dyDescent="0.3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2">
        <f t="shared" si="15"/>
        <v>1.0202863333333334</v>
      </c>
      <c r="P345" s="6" t="s">
        <v>8309</v>
      </c>
      <c r="Q345" s="6" t="s">
        <v>8314</v>
      </c>
      <c r="R345" s="15">
        <f t="shared" si="16"/>
        <v>41926.404456018514</v>
      </c>
      <c r="S345" s="15">
        <f t="shared" si="17"/>
        <v>41956.791666666664</v>
      </c>
    </row>
    <row r="346" spans="1:19" ht="58" x14ac:dyDescent="0.3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2">
        <f t="shared" si="15"/>
        <v>1.0208358208955224</v>
      </c>
      <c r="P346" s="6" t="s">
        <v>8309</v>
      </c>
      <c r="Q346" s="6" t="s">
        <v>8314</v>
      </c>
      <c r="R346" s="15">
        <f t="shared" si="16"/>
        <v>42111.637662037036</v>
      </c>
      <c r="S346" s="15">
        <f t="shared" si="17"/>
        <v>42155.763888888883</v>
      </c>
    </row>
    <row r="347" spans="1:19" ht="43.5" x14ac:dyDescent="0.3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2">
        <f t="shared" si="15"/>
        <v>1.2327586206896552</v>
      </c>
      <c r="P347" s="6" t="s">
        <v>8309</v>
      </c>
      <c r="Q347" s="6" t="s">
        <v>8314</v>
      </c>
      <c r="R347" s="15">
        <f t="shared" si="16"/>
        <v>42114.610995370364</v>
      </c>
      <c r="S347" s="15">
        <f t="shared" si="17"/>
        <v>42144.610995370364</v>
      </c>
    </row>
    <row r="348" spans="1:19" ht="43.5" x14ac:dyDescent="0.3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2">
        <f t="shared" si="15"/>
        <v>1.7028880000000002</v>
      </c>
      <c r="P348" s="6" t="s">
        <v>8309</v>
      </c>
      <c r="Q348" s="6" t="s">
        <v>8314</v>
      </c>
      <c r="R348" s="15">
        <f t="shared" si="16"/>
        <v>42261.166909722218</v>
      </c>
      <c r="S348" s="15">
        <f t="shared" si="17"/>
        <v>42291.166909722218</v>
      </c>
    </row>
    <row r="349" spans="1:19" ht="43.5" x14ac:dyDescent="0.3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2">
        <f t="shared" si="15"/>
        <v>1.1159049999999999</v>
      </c>
      <c r="P349" s="6" t="s">
        <v>8309</v>
      </c>
      <c r="Q349" s="6" t="s">
        <v>8314</v>
      </c>
      <c r="R349" s="15">
        <f t="shared" si="16"/>
        <v>42292.162141203698</v>
      </c>
      <c r="S349" s="15">
        <f t="shared" si="17"/>
        <v>42322.20380787037</v>
      </c>
    </row>
    <row r="350" spans="1:19" ht="43.5" x14ac:dyDescent="0.3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2">
        <f t="shared" si="15"/>
        <v>1.03</v>
      </c>
      <c r="P350" s="6" t="s">
        <v>8309</v>
      </c>
      <c r="Q350" s="6" t="s">
        <v>8314</v>
      </c>
      <c r="R350" s="15">
        <f t="shared" si="16"/>
        <v>42207.253657407404</v>
      </c>
      <c r="S350" s="15">
        <f t="shared" si="17"/>
        <v>42237.253657407404</v>
      </c>
    </row>
    <row r="351" spans="1:19" ht="43.5" x14ac:dyDescent="0.3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2">
        <f t="shared" si="15"/>
        <v>1.0663570159857905</v>
      </c>
      <c r="P351" s="6" t="s">
        <v>8309</v>
      </c>
      <c r="Q351" s="6" t="s">
        <v>8314</v>
      </c>
      <c r="R351" s="15">
        <f t="shared" si="16"/>
        <v>42760.165601851848</v>
      </c>
      <c r="S351" s="15">
        <f t="shared" si="17"/>
        <v>42790.165601851848</v>
      </c>
    </row>
    <row r="352" spans="1:19" ht="43.5" x14ac:dyDescent="0.3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2">
        <f t="shared" si="15"/>
        <v>1.1476</v>
      </c>
      <c r="P352" s="6" t="s">
        <v>8309</v>
      </c>
      <c r="Q352" s="6" t="s">
        <v>8314</v>
      </c>
      <c r="R352" s="15">
        <f t="shared" si="16"/>
        <v>42585.732743055552</v>
      </c>
      <c r="S352" s="15">
        <f t="shared" si="17"/>
        <v>42623.832638888889</v>
      </c>
    </row>
    <row r="353" spans="1:19" ht="58" x14ac:dyDescent="0.3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2">
        <f t="shared" si="15"/>
        <v>1.2734117647058822</v>
      </c>
      <c r="P353" s="6" t="s">
        <v>8309</v>
      </c>
      <c r="Q353" s="6" t="s">
        <v>8314</v>
      </c>
      <c r="R353" s="15">
        <f t="shared" si="16"/>
        <v>42427.63141203703</v>
      </c>
      <c r="S353" s="15">
        <f t="shared" si="17"/>
        <v>42467.589745370373</v>
      </c>
    </row>
    <row r="354" spans="1:19" ht="43.5" x14ac:dyDescent="0.3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2">
        <f t="shared" si="15"/>
        <v>1.1656</v>
      </c>
      <c r="P354" s="6" t="s">
        <v>8309</v>
      </c>
      <c r="Q354" s="6" t="s">
        <v>8314</v>
      </c>
      <c r="R354" s="15">
        <f t="shared" si="16"/>
        <v>41889.834120370368</v>
      </c>
      <c r="S354" s="15">
        <f t="shared" si="17"/>
        <v>41919.834120370368</v>
      </c>
    </row>
    <row r="355" spans="1:19" ht="58" x14ac:dyDescent="0.3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2">
        <f t="shared" si="15"/>
        <v>1.0861819426615318</v>
      </c>
      <c r="P355" s="6" t="s">
        <v>8309</v>
      </c>
      <c r="Q355" s="6" t="s">
        <v>8314</v>
      </c>
      <c r="R355" s="15">
        <f t="shared" si="16"/>
        <v>42297.458553240744</v>
      </c>
      <c r="S355" s="15">
        <f t="shared" si="17"/>
        <v>42327.500219907401</v>
      </c>
    </row>
    <row r="356" spans="1:19" ht="43.5" x14ac:dyDescent="0.3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2">
        <f t="shared" si="15"/>
        <v>1.0394285714285714</v>
      </c>
      <c r="P356" s="6" t="s">
        <v>8309</v>
      </c>
      <c r="Q356" s="6" t="s">
        <v>8314</v>
      </c>
      <c r="R356" s="15">
        <f t="shared" si="16"/>
        <v>42438.494456018518</v>
      </c>
      <c r="S356" s="15">
        <f t="shared" si="17"/>
        <v>42468.452789351846</v>
      </c>
    </row>
    <row r="357" spans="1:19" ht="43.5" x14ac:dyDescent="0.3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2">
        <f t="shared" si="15"/>
        <v>1.1625714285714286</v>
      </c>
      <c r="P357" s="6" t="s">
        <v>8309</v>
      </c>
      <c r="Q357" s="6" t="s">
        <v>8314</v>
      </c>
      <c r="R357" s="15">
        <f t="shared" si="16"/>
        <v>41942.9605787037</v>
      </c>
      <c r="S357" s="15">
        <f t="shared" si="17"/>
        <v>41974.002245370364</v>
      </c>
    </row>
    <row r="358" spans="1:19" ht="43.5" x14ac:dyDescent="0.3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2">
        <f t="shared" si="15"/>
        <v>1.0269239999999999</v>
      </c>
      <c r="P358" s="6" t="s">
        <v>8309</v>
      </c>
      <c r="Q358" s="6" t="s">
        <v>8314</v>
      </c>
      <c r="R358" s="15">
        <f t="shared" si="16"/>
        <v>42415.469826388886</v>
      </c>
      <c r="S358" s="15">
        <f t="shared" si="17"/>
        <v>42445.428159722222</v>
      </c>
    </row>
    <row r="359" spans="1:19" ht="58" x14ac:dyDescent="0.3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2">
        <f t="shared" si="15"/>
        <v>1.74</v>
      </c>
      <c r="P359" s="6" t="s">
        <v>8309</v>
      </c>
      <c r="Q359" s="6" t="s">
        <v>8314</v>
      </c>
      <c r="R359" s="15">
        <f t="shared" si="16"/>
        <v>42077.88885416666</v>
      </c>
      <c r="S359" s="15">
        <f t="shared" si="17"/>
        <v>42117.88885416666</v>
      </c>
    </row>
    <row r="360" spans="1:19" ht="43.5" x14ac:dyDescent="0.3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2">
        <f t="shared" si="15"/>
        <v>1.03088</v>
      </c>
      <c r="P360" s="6" t="s">
        <v>8309</v>
      </c>
      <c r="Q360" s="6" t="s">
        <v>8314</v>
      </c>
      <c r="R360" s="15">
        <f t="shared" si="16"/>
        <v>42507.526863425919</v>
      </c>
      <c r="S360" s="15">
        <f t="shared" si="17"/>
        <v>42536.291666666664</v>
      </c>
    </row>
    <row r="361" spans="1:19" ht="43.5" x14ac:dyDescent="0.3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2">
        <f t="shared" si="15"/>
        <v>1.0485537190082646</v>
      </c>
      <c r="P361" s="6" t="s">
        <v>8309</v>
      </c>
      <c r="Q361" s="6" t="s">
        <v>8314</v>
      </c>
      <c r="R361" s="15">
        <f t="shared" si="16"/>
        <v>41934.73715277778</v>
      </c>
      <c r="S361" s="15">
        <f t="shared" si="17"/>
        <v>41956.883333333331</v>
      </c>
    </row>
    <row r="362" spans="1:19" ht="43.5" x14ac:dyDescent="0.3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2">
        <f t="shared" si="15"/>
        <v>1.0137499999999999</v>
      </c>
      <c r="P362" s="6" t="s">
        <v>8309</v>
      </c>
      <c r="Q362" s="6" t="s">
        <v>8314</v>
      </c>
      <c r="R362" s="15">
        <f t="shared" si="16"/>
        <v>42163.564583333333</v>
      </c>
      <c r="S362" s="15">
        <f t="shared" si="17"/>
        <v>42207.799305555549</v>
      </c>
    </row>
    <row r="363" spans="1:19" ht="43.5" x14ac:dyDescent="0.3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2">
        <f t="shared" si="15"/>
        <v>1.1107699999999998</v>
      </c>
      <c r="P363" s="6" t="s">
        <v>8309</v>
      </c>
      <c r="Q363" s="6" t="s">
        <v>8314</v>
      </c>
      <c r="R363" s="15">
        <f t="shared" si="16"/>
        <v>41935.667893518512</v>
      </c>
      <c r="S363" s="15">
        <f t="shared" si="17"/>
        <v>41965.709560185183</v>
      </c>
    </row>
    <row r="364" spans="1:19" ht="58" x14ac:dyDescent="0.3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2">
        <f t="shared" si="15"/>
        <v>1.2415933781686497</v>
      </c>
      <c r="P364" s="6" t="s">
        <v>8309</v>
      </c>
      <c r="Q364" s="6" t="s">
        <v>8314</v>
      </c>
      <c r="R364" s="15">
        <f t="shared" si="16"/>
        <v>41836.877210648148</v>
      </c>
      <c r="S364" s="15">
        <f t="shared" si="17"/>
        <v>41858.666666666664</v>
      </c>
    </row>
    <row r="365" spans="1:19" ht="58" x14ac:dyDescent="0.3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2">
        <f t="shared" si="15"/>
        <v>1.0133333333333334</v>
      </c>
      <c r="P365" s="6" t="s">
        <v>8309</v>
      </c>
      <c r="Q365" s="6" t="s">
        <v>8314</v>
      </c>
      <c r="R365" s="15">
        <f t="shared" si="16"/>
        <v>40255.41129629629</v>
      </c>
      <c r="S365" s="15">
        <f t="shared" si="17"/>
        <v>40300.473611111105</v>
      </c>
    </row>
    <row r="366" spans="1:19" ht="43.5" x14ac:dyDescent="0.3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2">
        <f t="shared" si="15"/>
        <v>1.1016142857142857</v>
      </c>
      <c r="P366" s="6" t="s">
        <v>8309</v>
      </c>
      <c r="Q366" s="6" t="s">
        <v>8314</v>
      </c>
      <c r="R366" s="15">
        <f t="shared" si="16"/>
        <v>41780.526296296295</v>
      </c>
      <c r="S366" s="15">
        <f t="shared" si="17"/>
        <v>41810.832638888889</v>
      </c>
    </row>
    <row r="367" spans="1:19" ht="43.5" x14ac:dyDescent="0.3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2">
        <f t="shared" si="15"/>
        <v>1.0397333333333334</v>
      </c>
      <c r="P367" s="6" t="s">
        <v>8309</v>
      </c>
      <c r="Q367" s="6" t="s">
        <v>8314</v>
      </c>
      <c r="R367" s="15">
        <f t="shared" si="16"/>
        <v>41668.273136574069</v>
      </c>
      <c r="S367" s="15">
        <f t="shared" si="17"/>
        <v>41698.273136574069</v>
      </c>
    </row>
    <row r="368" spans="1:19" ht="43.5" x14ac:dyDescent="0.3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2">
        <f t="shared" si="15"/>
        <v>1.013157894736842</v>
      </c>
      <c r="P368" s="6" t="s">
        <v>8309</v>
      </c>
      <c r="Q368" s="6" t="s">
        <v>8314</v>
      </c>
      <c r="R368" s="15">
        <f t="shared" si="16"/>
        <v>41019.459699074076</v>
      </c>
      <c r="S368" s="15">
        <f t="shared" si="17"/>
        <v>41049.459699074076</v>
      </c>
    </row>
    <row r="369" spans="1:19" ht="43.5" x14ac:dyDescent="0.3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2">
        <f t="shared" si="15"/>
        <v>1.033501</v>
      </c>
      <c r="P369" s="6" t="s">
        <v>8309</v>
      </c>
      <c r="Q369" s="6" t="s">
        <v>8314</v>
      </c>
      <c r="R369" s="15">
        <f t="shared" si="16"/>
        <v>41355.243958333333</v>
      </c>
      <c r="S369" s="15">
        <f t="shared" si="17"/>
        <v>41394.874305555553</v>
      </c>
    </row>
    <row r="370" spans="1:19" ht="43.5" x14ac:dyDescent="0.3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2">
        <f t="shared" si="15"/>
        <v>1.04112</v>
      </c>
      <c r="P370" s="6" t="s">
        <v>8309</v>
      </c>
      <c r="Q370" s="6" t="s">
        <v>8314</v>
      </c>
      <c r="R370" s="15">
        <f t="shared" si="16"/>
        <v>42043.272245370368</v>
      </c>
      <c r="S370" s="15">
        <f t="shared" si="17"/>
        <v>42078.230578703697</v>
      </c>
    </row>
    <row r="371" spans="1:19" ht="43.5" x14ac:dyDescent="0.3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2">
        <f t="shared" si="15"/>
        <v>1.1015569230769231</v>
      </c>
      <c r="P371" s="6" t="s">
        <v>8309</v>
      </c>
      <c r="Q371" s="6" t="s">
        <v>8314</v>
      </c>
      <c r="R371" s="15">
        <f t="shared" si="16"/>
        <v>40893.2183912037</v>
      </c>
      <c r="S371" s="15">
        <f t="shared" si="17"/>
        <v>40923.2183912037</v>
      </c>
    </row>
    <row r="372" spans="1:19" ht="43.5" x14ac:dyDescent="0.3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2">
        <f t="shared" si="15"/>
        <v>1.2202</v>
      </c>
      <c r="P372" s="6" t="s">
        <v>8309</v>
      </c>
      <c r="Q372" s="6" t="s">
        <v>8314</v>
      </c>
      <c r="R372" s="15">
        <f t="shared" si="16"/>
        <v>42711.461805555555</v>
      </c>
      <c r="S372" s="15">
        <f t="shared" si="17"/>
        <v>42741.461805555555</v>
      </c>
    </row>
    <row r="373" spans="1:19" ht="58" x14ac:dyDescent="0.3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2">
        <f t="shared" si="15"/>
        <v>1.1416866666666667</v>
      </c>
      <c r="P373" s="6" t="s">
        <v>8309</v>
      </c>
      <c r="Q373" s="6" t="s">
        <v>8314</v>
      </c>
      <c r="R373" s="15">
        <f t="shared" si="16"/>
        <v>41261.434479166666</v>
      </c>
      <c r="S373" s="15">
        <f t="shared" si="17"/>
        <v>41306.434479166666</v>
      </c>
    </row>
    <row r="374" spans="1:19" ht="29" x14ac:dyDescent="0.3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2">
        <f t="shared" si="15"/>
        <v>1.2533333333333334</v>
      </c>
      <c r="P374" s="6" t="s">
        <v>8309</v>
      </c>
      <c r="Q374" s="6" t="s">
        <v>8314</v>
      </c>
      <c r="R374" s="15">
        <f t="shared" si="16"/>
        <v>42425.243564814817</v>
      </c>
      <c r="S374" s="15">
        <f t="shared" si="17"/>
        <v>42465.333333333336</v>
      </c>
    </row>
    <row r="375" spans="1:19" ht="43.5" x14ac:dyDescent="0.3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2">
        <f t="shared" si="15"/>
        <v>1.0666666666666667</v>
      </c>
      <c r="P375" s="6" t="s">
        <v>8309</v>
      </c>
      <c r="Q375" s="6" t="s">
        <v>8314</v>
      </c>
      <c r="R375" s="15">
        <f t="shared" si="16"/>
        <v>41078.578680555554</v>
      </c>
      <c r="S375" s="15">
        <f t="shared" si="17"/>
        <v>41108.578680555554</v>
      </c>
    </row>
    <row r="376" spans="1:19" ht="43.5" x14ac:dyDescent="0.3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2">
        <f t="shared" si="15"/>
        <v>1.3065</v>
      </c>
      <c r="P376" s="6" t="s">
        <v>8309</v>
      </c>
      <c r="Q376" s="6" t="s">
        <v>8314</v>
      </c>
      <c r="R376" s="15">
        <f t="shared" si="16"/>
        <v>40757.555914351848</v>
      </c>
      <c r="S376" s="15">
        <f t="shared" si="17"/>
        <v>40802.555914351848</v>
      </c>
    </row>
    <row r="377" spans="1:19" ht="43.5" x14ac:dyDescent="0.3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2">
        <f t="shared" si="15"/>
        <v>1.2</v>
      </c>
      <c r="P377" s="6" t="s">
        <v>8309</v>
      </c>
      <c r="Q377" s="6" t="s">
        <v>8314</v>
      </c>
      <c r="R377" s="15">
        <f t="shared" si="16"/>
        <v>41657.65174768518</v>
      </c>
      <c r="S377" s="15">
        <f t="shared" si="17"/>
        <v>41699.387499999997</v>
      </c>
    </row>
    <row r="378" spans="1:19" ht="58" x14ac:dyDescent="0.3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2">
        <f t="shared" si="15"/>
        <v>1.0595918367346939</v>
      </c>
      <c r="P378" s="6" t="s">
        <v>8309</v>
      </c>
      <c r="Q378" s="6" t="s">
        <v>8314</v>
      </c>
      <c r="R378" s="15">
        <f t="shared" si="16"/>
        <v>42576.119398148141</v>
      </c>
      <c r="S378" s="15">
        <f t="shared" si="17"/>
        <v>42607.119398148141</v>
      </c>
    </row>
    <row r="379" spans="1:19" ht="43.5" x14ac:dyDescent="0.3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2">
        <f t="shared" si="15"/>
        <v>1.1439999999999999</v>
      </c>
      <c r="P379" s="6" t="s">
        <v>8309</v>
      </c>
      <c r="Q379" s="6" t="s">
        <v>8314</v>
      </c>
      <c r="R379" s="15">
        <f t="shared" si="16"/>
        <v>42291.917453703696</v>
      </c>
      <c r="S379" s="15">
        <f t="shared" si="17"/>
        <v>42321.959027777775</v>
      </c>
    </row>
    <row r="380" spans="1:19" ht="58" x14ac:dyDescent="0.3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2">
        <f t="shared" si="15"/>
        <v>1.1176666666666666</v>
      </c>
      <c r="P380" s="6" t="s">
        <v>8309</v>
      </c>
      <c r="Q380" s="6" t="s">
        <v>8314</v>
      </c>
      <c r="R380" s="15">
        <f t="shared" si="16"/>
        <v>42370.238518518519</v>
      </c>
      <c r="S380" s="15">
        <f t="shared" si="17"/>
        <v>42394.661111111105</v>
      </c>
    </row>
    <row r="381" spans="1:19" ht="43.5" x14ac:dyDescent="0.3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2">
        <f t="shared" si="15"/>
        <v>1.1608000000000001</v>
      </c>
      <c r="P381" s="6" t="s">
        <v>8309</v>
      </c>
      <c r="Q381" s="6" t="s">
        <v>8314</v>
      </c>
      <c r="R381" s="15">
        <f t="shared" si="16"/>
        <v>40987.354999999996</v>
      </c>
      <c r="S381" s="15">
        <f t="shared" si="17"/>
        <v>41032.354999999996</v>
      </c>
    </row>
    <row r="382" spans="1:19" ht="58" x14ac:dyDescent="0.3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2">
        <f t="shared" si="15"/>
        <v>1.415</v>
      </c>
      <c r="P382" s="6" t="s">
        <v>8309</v>
      </c>
      <c r="Q382" s="6" t="s">
        <v>8314</v>
      </c>
      <c r="R382" s="15">
        <f t="shared" si="16"/>
        <v>42367.386481481481</v>
      </c>
      <c r="S382" s="15">
        <f t="shared" si="17"/>
        <v>42392.386481481481</v>
      </c>
    </row>
    <row r="383" spans="1:19" ht="43.5" x14ac:dyDescent="0.3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2">
        <f t="shared" si="15"/>
        <v>1.0472999999999999</v>
      </c>
      <c r="P383" s="6" t="s">
        <v>8309</v>
      </c>
      <c r="Q383" s="6" t="s">
        <v>8314</v>
      </c>
      <c r="R383" s="15">
        <f t="shared" si="16"/>
        <v>41085.36478009259</v>
      </c>
      <c r="S383" s="15">
        <f t="shared" si="17"/>
        <v>41119.875</v>
      </c>
    </row>
    <row r="384" spans="1:19" ht="58" x14ac:dyDescent="0.3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2">
        <f t="shared" si="15"/>
        <v>2.5583333333333331</v>
      </c>
      <c r="P384" s="6" t="s">
        <v>8309</v>
      </c>
      <c r="Q384" s="6" t="s">
        <v>8314</v>
      </c>
      <c r="R384" s="15">
        <f t="shared" si="16"/>
        <v>41144.376157407409</v>
      </c>
      <c r="S384" s="15">
        <f t="shared" si="17"/>
        <v>41158.376157407409</v>
      </c>
    </row>
    <row r="385" spans="1:19" ht="43.5" x14ac:dyDescent="0.3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2">
        <f t="shared" si="15"/>
        <v>2.0670670670670672</v>
      </c>
      <c r="P385" s="6" t="s">
        <v>8309</v>
      </c>
      <c r="Q385" s="6" t="s">
        <v>8314</v>
      </c>
      <c r="R385" s="15">
        <f t="shared" si="16"/>
        <v>41754.78424768518</v>
      </c>
      <c r="S385" s="15">
        <f t="shared" si="17"/>
        <v>41777.78424768518</v>
      </c>
    </row>
    <row r="386" spans="1:19" ht="43.5" x14ac:dyDescent="0.3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2">
        <f t="shared" si="15"/>
        <v>1.1210500000000001</v>
      </c>
      <c r="P386" s="6" t="s">
        <v>8309</v>
      </c>
      <c r="Q386" s="6" t="s">
        <v>8314</v>
      </c>
      <c r="R386" s="15">
        <f t="shared" si="16"/>
        <v>41980.448460648149</v>
      </c>
      <c r="S386" s="15">
        <f t="shared" si="17"/>
        <v>42010.448460648149</v>
      </c>
    </row>
    <row r="387" spans="1:19" ht="43.5" x14ac:dyDescent="0.3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2">
        <f t="shared" ref="O387:O450" si="18">(E387/D387)</f>
        <v>1.05982</v>
      </c>
      <c r="P387" s="6" t="s">
        <v>8309</v>
      </c>
      <c r="Q387" s="6" t="s">
        <v>8314</v>
      </c>
      <c r="R387" s="15">
        <f t="shared" ref="R387:R450" si="19">(J387/86400)+25569+(-8/24)</f>
        <v>41934.251168981478</v>
      </c>
      <c r="S387" s="15">
        <f t="shared" ref="S387:S450" si="20">(I387/86400)+25569+(-8/24)</f>
        <v>41964.29283564815</v>
      </c>
    </row>
    <row r="388" spans="1:19" ht="43.5" x14ac:dyDescent="0.3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2">
        <f t="shared" si="18"/>
        <v>1.0016666666666667</v>
      </c>
      <c r="P388" s="6" t="s">
        <v>8309</v>
      </c>
      <c r="Q388" s="6" t="s">
        <v>8314</v>
      </c>
      <c r="R388" s="15">
        <f t="shared" si="19"/>
        <v>42211.617951388886</v>
      </c>
      <c r="S388" s="15">
        <f t="shared" si="20"/>
        <v>42226.617951388886</v>
      </c>
    </row>
    <row r="389" spans="1:19" ht="58" x14ac:dyDescent="0.3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2">
        <f t="shared" si="18"/>
        <v>2.1398947368421051</v>
      </c>
      <c r="P389" s="6" t="s">
        <v>8309</v>
      </c>
      <c r="Q389" s="6" t="s">
        <v>8314</v>
      </c>
      <c r="R389" s="15">
        <f t="shared" si="19"/>
        <v>42200.343263888884</v>
      </c>
      <c r="S389" s="15">
        <f t="shared" si="20"/>
        <v>42230.916666666664</v>
      </c>
    </row>
    <row r="390" spans="1:19" ht="43.5" x14ac:dyDescent="0.3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2">
        <f t="shared" si="18"/>
        <v>1.2616000000000001</v>
      </c>
      <c r="P390" s="6" t="s">
        <v>8309</v>
      </c>
      <c r="Q390" s="6" t="s">
        <v>8314</v>
      </c>
      <c r="R390" s="15">
        <f t="shared" si="19"/>
        <v>42548.74282407407</v>
      </c>
      <c r="S390" s="15">
        <f t="shared" si="20"/>
        <v>42578.74282407407</v>
      </c>
    </row>
    <row r="391" spans="1:19" ht="58" x14ac:dyDescent="0.3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2">
        <f t="shared" si="18"/>
        <v>1.8153547058823529</v>
      </c>
      <c r="P391" s="6" t="s">
        <v>8309</v>
      </c>
      <c r="Q391" s="6" t="s">
        <v>8314</v>
      </c>
      <c r="R391" s="15">
        <f t="shared" si="19"/>
        <v>41673.729745370372</v>
      </c>
      <c r="S391" s="15">
        <f t="shared" si="20"/>
        <v>41705.624305555553</v>
      </c>
    </row>
    <row r="392" spans="1:19" ht="43.5" x14ac:dyDescent="0.3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2">
        <f t="shared" si="18"/>
        <v>1</v>
      </c>
      <c r="P392" s="6" t="s">
        <v>8309</v>
      </c>
      <c r="Q392" s="6" t="s">
        <v>8314</v>
      </c>
      <c r="R392" s="15">
        <f t="shared" si="19"/>
        <v>42111.703379629624</v>
      </c>
      <c r="S392" s="15">
        <f t="shared" si="20"/>
        <v>42131.703379629624</v>
      </c>
    </row>
    <row r="393" spans="1:19" ht="43.5" x14ac:dyDescent="0.3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2">
        <f t="shared" si="18"/>
        <v>1.0061</v>
      </c>
      <c r="P393" s="6" t="s">
        <v>8309</v>
      </c>
      <c r="Q393" s="6" t="s">
        <v>8314</v>
      </c>
      <c r="R393" s="15">
        <f t="shared" si="19"/>
        <v>40864.708923611106</v>
      </c>
      <c r="S393" s="15">
        <f t="shared" si="20"/>
        <v>40894.707638888889</v>
      </c>
    </row>
    <row r="394" spans="1:19" ht="43.5" x14ac:dyDescent="0.3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2">
        <f t="shared" si="18"/>
        <v>1.009027027027027</v>
      </c>
      <c r="P394" s="6" t="s">
        <v>8309</v>
      </c>
      <c r="Q394" s="6" t="s">
        <v>8314</v>
      </c>
      <c r="R394" s="15">
        <f t="shared" si="19"/>
        <v>40763.383923611109</v>
      </c>
      <c r="S394" s="15">
        <f t="shared" si="20"/>
        <v>40793.791666666664</v>
      </c>
    </row>
    <row r="395" spans="1:19" ht="43.5" x14ac:dyDescent="0.3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2">
        <f t="shared" si="18"/>
        <v>1.10446</v>
      </c>
      <c r="P395" s="6" t="s">
        <v>8309</v>
      </c>
      <c r="Q395" s="6" t="s">
        <v>8314</v>
      </c>
      <c r="R395" s="15">
        <f t="shared" si="19"/>
        <v>41526.375601851847</v>
      </c>
      <c r="S395" s="15">
        <f t="shared" si="20"/>
        <v>41557.375601851847</v>
      </c>
    </row>
    <row r="396" spans="1:19" ht="43.5" x14ac:dyDescent="0.3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2">
        <f t="shared" si="18"/>
        <v>1.118936170212766</v>
      </c>
      <c r="P396" s="6" t="s">
        <v>8309</v>
      </c>
      <c r="Q396" s="6" t="s">
        <v>8314</v>
      </c>
      <c r="R396" s="15">
        <f t="shared" si="19"/>
        <v>42417.48474537037</v>
      </c>
      <c r="S396" s="15">
        <f t="shared" si="20"/>
        <v>42477.443078703705</v>
      </c>
    </row>
    <row r="397" spans="1:19" ht="43.5" x14ac:dyDescent="0.3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2">
        <f t="shared" si="18"/>
        <v>1.0804450000000001</v>
      </c>
      <c r="P397" s="6" t="s">
        <v>8309</v>
      </c>
      <c r="Q397" s="6" t="s">
        <v>8314</v>
      </c>
      <c r="R397" s="15">
        <f t="shared" si="19"/>
        <v>40990.575925925921</v>
      </c>
      <c r="S397" s="15">
        <f t="shared" si="20"/>
        <v>41026.563888888886</v>
      </c>
    </row>
    <row r="398" spans="1:19" ht="43.5" x14ac:dyDescent="0.3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2">
        <f t="shared" si="18"/>
        <v>1.0666666666666667</v>
      </c>
      <c r="P398" s="6" t="s">
        <v>8309</v>
      </c>
      <c r="Q398" s="6" t="s">
        <v>8314</v>
      </c>
      <c r="R398" s="15">
        <f t="shared" si="19"/>
        <v>41082.231550925928</v>
      </c>
      <c r="S398" s="15">
        <f t="shared" si="20"/>
        <v>41097.231550925928</v>
      </c>
    </row>
    <row r="399" spans="1:19" ht="58" x14ac:dyDescent="0.3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2">
        <f t="shared" si="18"/>
        <v>1.0390027322404372</v>
      </c>
      <c r="P399" s="6" t="s">
        <v>8309</v>
      </c>
      <c r="Q399" s="6" t="s">
        <v>8314</v>
      </c>
      <c r="R399" s="15">
        <f t="shared" si="19"/>
        <v>40379.443101851852</v>
      </c>
      <c r="S399" s="15">
        <f t="shared" si="20"/>
        <v>40421.822222222218</v>
      </c>
    </row>
    <row r="400" spans="1:19" ht="43.5" x14ac:dyDescent="0.3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2">
        <f t="shared" si="18"/>
        <v>1.2516</v>
      </c>
      <c r="P400" s="6" t="s">
        <v>8309</v>
      </c>
      <c r="Q400" s="6" t="s">
        <v>8314</v>
      </c>
      <c r="R400" s="15">
        <f t="shared" si="19"/>
        <v>42078.459791666661</v>
      </c>
      <c r="S400" s="15">
        <f t="shared" si="20"/>
        <v>42123.459791666661</v>
      </c>
    </row>
    <row r="401" spans="1:19" ht="58" x14ac:dyDescent="0.3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2">
        <f t="shared" si="18"/>
        <v>1.0680499999999999</v>
      </c>
      <c r="P401" s="6" t="s">
        <v>8309</v>
      </c>
      <c r="Q401" s="6" t="s">
        <v>8314</v>
      </c>
      <c r="R401" s="15">
        <f t="shared" si="19"/>
        <v>42687.542442129627</v>
      </c>
      <c r="S401" s="15">
        <f t="shared" si="20"/>
        <v>42718.166666666664</v>
      </c>
    </row>
    <row r="402" spans="1:19" ht="43.5" x14ac:dyDescent="0.3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2">
        <f t="shared" si="18"/>
        <v>1.1230249999999999</v>
      </c>
      <c r="P402" s="6" t="s">
        <v>8309</v>
      </c>
      <c r="Q402" s="6" t="s">
        <v>8314</v>
      </c>
      <c r="R402" s="15">
        <f t="shared" si="19"/>
        <v>41745.302627314813</v>
      </c>
      <c r="S402" s="15">
        <f t="shared" si="20"/>
        <v>41775.8125</v>
      </c>
    </row>
    <row r="403" spans="1:19" ht="43.5" x14ac:dyDescent="0.3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2">
        <f t="shared" si="18"/>
        <v>1.0381199999999999</v>
      </c>
      <c r="P403" s="6" t="s">
        <v>8309</v>
      </c>
      <c r="Q403" s="6" t="s">
        <v>8314</v>
      </c>
      <c r="R403" s="15">
        <f t="shared" si="19"/>
        <v>40732.508912037032</v>
      </c>
      <c r="S403" s="15">
        <f t="shared" si="20"/>
        <v>40762.508912037032</v>
      </c>
    </row>
    <row r="404" spans="1:19" ht="58" x14ac:dyDescent="0.3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2">
        <f t="shared" si="18"/>
        <v>1.4165000000000001</v>
      </c>
      <c r="P404" s="6" t="s">
        <v>8309</v>
      </c>
      <c r="Q404" s="6" t="s">
        <v>8314</v>
      </c>
      <c r="R404" s="15">
        <f t="shared" si="19"/>
        <v>42292.206215277773</v>
      </c>
      <c r="S404" s="15">
        <f t="shared" si="20"/>
        <v>42313.247881944444</v>
      </c>
    </row>
    <row r="405" spans="1:19" ht="43.5" x14ac:dyDescent="0.3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2">
        <f t="shared" si="18"/>
        <v>1.0526</v>
      </c>
      <c r="P405" s="6" t="s">
        <v>8309</v>
      </c>
      <c r="Q405" s="6" t="s">
        <v>8314</v>
      </c>
      <c r="R405" s="15">
        <f t="shared" si="19"/>
        <v>40717.977326388886</v>
      </c>
      <c r="S405" s="15">
        <f t="shared" si="20"/>
        <v>40764.963888888888</v>
      </c>
    </row>
    <row r="406" spans="1:19" ht="43.5" x14ac:dyDescent="0.3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2">
        <f t="shared" si="18"/>
        <v>1.0309142857142857</v>
      </c>
      <c r="P406" s="6" t="s">
        <v>8309</v>
      </c>
      <c r="Q406" s="6" t="s">
        <v>8314</v>
      </c>
      <c r="R406" s="15">
        <f t="shared" si="19"/>
        <v>41646.294699074067</v>
      </c>
      <c r="S406" s="15">
        <f t="shared" si="20"/>
        <v>41675.62777777778</v>
      </c>
    </row>
    <row r="407" spans="1:19" ht="43.5" x14ac:dyDescent="0.3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2">
        <f t="shared" si="18"/>
        <v>1.0765957446808512</v>
      </c>
      <c r="P407" s="6" t="s">
        <v>8309</v>
      </c>
      <c r="Q407" s="6" t="s">
        <v>8314</v>
      </c>
      <c r="R407" s="15">
        <f t="shared" si="19"/>
        <v>41673.751608796294</v>
      </c>
      <c r="S407" s="15">
        <f t="shared" si="20"/>
        <v>41703.751608796294</v>
      </c>
    </row>
    <row r="408" spans="1:19" ht="43.5" x14ac:dyDescent="0.3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2">
        <f t="shared" si="18"/>
        <v>1.0770464285714285</v>
      </c>
      <c r="P408" s="6" t="s">
        <v>8309</v>
      </c>
      <c r="Q408" s="6" t="s">
        <v>8314</v>
      </c>
      <c r="R408" s="15">
        <f t="shared" si="19"/>
        <v>40637.82913194444</v>
      </c>
      <c r="S408" s="15">
        <f t="shared" si="20"/>
        <v>40671.915972222218</v>
      </c>
    </row>
    <row r="409" spans="1:19" ht="43.5" x14ac:dyDescent="0.3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2">
        <f t="shared" si="18"/>
        <v>1.0155000000000001</v>
      </c>
      <c r="P409" s="6" t="s">
        <v>8309</v>
      </c>
      <c r="Q409" s="6" t="s">
        <v>8314</v>
      </c>
      <c r="R409" s="15">
        <f t="shared" si="19"/>
        <v>40806.537615740737</v>
      </c>
      <c r="S409" s="15">
        <f t="shared" si="20"/>
        <v>40866.579282407409</v>
      </c>
    </row>
    <row r="410" spans="1:19" ht="43.5" x14ac:dyDescent="0.3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2">
        <f t="shared" si="18"/>
        <v>1.0143766666666667</v>
      </c>
      <c r="P410" s="6" t="s">
        <v>8309</v>
      </c>
      <c r="Q410" s="6" t="s">
        <v>8314</v>
      </c>
      <c r="R410" s="15">
        <f t="shared" si="19"/>
        <v>41543.402662037035</v>
      </c>
      <c r="S410" s="15">
        <f t="shared" si="20"/>
        <v>41583.444328703699</v>
      </c>
    </row>
    <row r="411" spans="1:19" ht="43.5" x14ac:dyDescent="0.3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2">
        <f t="shared" si="18"/>
        <v>1.3680000000000001</v>
      </c>
      <c r="P411" s="6" t="s">
        <v>8309</v>
      </c>
      <c r="Q411" s="6" t="s">
        <v>8314</v>
      </c>
      <c r="R411" s="15">
        <f t="shared" si="19"/>
        <v>42543.529444444437</v>
      </c>
      <c r="S411" s="15">
        <f t="shared" si="20"/>
        <v>42573.529444444437</v>
      </c>
    </row>
    <row r="412" spans="1:19" ht="43.5" x14ac:dyDescent="0.3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2">
        <f t="shared" si="18"/>
        <v>1.2829999999999999</v>
      </c>
      <c r="P412" s="6" t="s">
        <v>8309</v>
      </c>
      <c r="Q412" s="6" t="s">
        <v>8314</v>
      </c>
      <c r="R412" s="15">
        <f t="shared" si="19"/>
        <v>42113.648113425923</v>
      </c>
      <c r="S412" s="15">
        <f t="shared" si="20"/>
        <v>42173.648113425923</v>
      </c>
    </row>
    <row r="413" spans="1:19" ht="43.5" x14ac:dyDescent="0.3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2">
        <f t="shared" si="18"/>
        <v>1.0105</v>
      </c>
      <c r="P413" s="6" t="s">
        <v>8309</v>
      </c>
      <c r="Q413" s="6" t="s">
        <v>8314</v>
      </c>
      <c r="R413" s="15">
        <f t="shared" si="19"/>
        <v>41597.842638888884</v>
      </c>
      <c r="S413" s="15">
        <f t="shared" si="20"/>
        <v>41629.875</v>
      </c>
    </row>
    <row r="414" spans="1:19" ht="58" x14ac:dyDescent="0.3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2">
        <f t="shared" si="18"/>
        <v>1.2684</v>
      </c>
      <c r="P414" s="6" t="s">
        <v>8309</v>
      </c>
      <c r="Q414" s="6" t="s">
        <v>8314</v>
      </c>
      <c r="R414" s="15">
        <f t="shared" si="19"/>
        <v>41099.409467592588</v>
      </c>
      <c r="S414" s="15">
        <f t="shared" si="20"/>
        <v>41115.409467592588</v>
      </c>
    </row>
    <row r="415" spans="1:19" ht="43.5" x14ac:dyDescent="0.3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2">
        <f t="shared" si="18"/>
        <v>1.0508593749999999</v>
      </c>
      <c r="P415" s="6" t="s">
        <v>8309</v>
      </c>
      <c r="Q415" s="6" t="s">
        <v>8314</v>
      </c>
      <c r="R415" s="15">
        <f t="shared" si="19"/>
        <v>41079.54410879629</v>
      </c>
      <c r="S415" s="15">
        <f t="shared" si="20"/>
        <v>41109.54410879629</v>
      </c>
    </row>
    <row r="416" spans="1:19" ht="43.5" x14ac:dyDescent="0.3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2">
        <f t="shared" si="18"/>
        <v>1.0285405405405406</v>
      </c>
      <c r="P416" s="6" t="s">
        <v>8309</v>
      </c>
      <c r="Q416" s="6" t="s">
        <v>8314</v>
      </c>
      <c r="R416" s="15">
        <f t="shared" si="19"/>
        <v>41528.72991898148</v>
      </c>
      <c r="S416" s="15">
        <f t="shared" si="20"/>
        <v>41558.72991898148</v>
      </c>
    </row>
    <row r="417" spans="1:19" ht="58" x14ac:dyDescent="0.3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2">
        <f t="shared" si="18"/>
        <v>1.0214714285714286</v>
      </c>
      <c r="P417" s="6" t="s">
        <v>8309</v>
      </c>
      <c r="Q417" s="6" t="s">
        <v>8314</v>
      </c>
      <c r="R417" s="15">
        <f t="shared" si="19"/>
        <v>41904.518541666665</v>
      </c>
      <c r="S417" s="15">
        <f t="shared" si="20"/>
        <v>41929.166666666664</v>
      </c>
    </row>
    <row r="418" spans="1:19" ht="43.5" x14ac:dyDescent="0.3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2">
        <f t="shared" si="18"/>
        <v>1.2021700000000002</v>
      </c>
      <c r="P418" s="6" t="s">
        <v>8309</v>
      </c>
      <c r="Q418" s="6" t="s">
        <v>8314</v>
      </c>
      <c r="R418" s="15">
        <f t="shared" si="19"/>
        <v>41648.062858796293</v>
      </c>
      <c r="S418" s="15">
        <f t="shared" si="20"/>
        <v>41678.062858796293</v>
      </c>
    </row>
    <row r="419" spans="1:19" ht="43.5" x14ac:dyDescent="0.3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2">
        <f t="shared" si="18"/>
        <v>1.0024761904761905</v>
      </c>
      <c r="P419" s="6" t="s">
        <v>8309</v>
      </c>
      <c r="Q419" s="6" t="s">
        <v>8314</v>
      </c>
      <c r="R419" s="15">
        <f t="shared" si="19"/>
        <v>41360.637268518512</v>
      </c>
      <c r="S419" s="15">
        <f t="shared" si="20"/>
        <v>41371.856249999997</v>
      </c>
    </row>
    <row r="420" spans="1:19" ht="43.5" x14ac:dyDescent="0.3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2">
        <f t="shared" si="18"/>
        <v>1.0063392857142857</v>
      </c>
      <c r="P420" s="6" t="s">
        <v>8309</v>
      </c>
      <c r="Q420" s="6" t="s">
        <v>8314</v>
      </c>
      <c r="R420" s="15">
        <f t="shared" si="19"/>
        <v>42177.94903935185</v>
      </c>
      <c r="S420" s="15">
        <f t="shared" si="20"/>
        <v>42207.94903935185</v>
      </c>
    </row>
    <row r="421" spans="1:19" ht="43.5" x14ac:dyDescent="0.3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2">
        <f t="shared" si="18"/>
        <v>1.004375</v>
      </c>
      <c r="P421" s="6" t="s">
        <v>8309</v>
      </c>
      <c r="Q421" s="6" t="s">
        <v>8314</v>
      </c>
      <c r="R421" s="15">
        <f t="shared" si="19"/>
        <v>41394.509108796294</v>
      </c>
      <c r="S421" s="15">
        <f t="shared" si="20"/>
        <v>41454.509108796294</v>
      </c>
    </row>
    <row r="422" spans="1:19" ht="43.5" x14ac:dyDescent="0.3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2">
        <f t="shared" si="18"/>
        <v>4.3939393939393936E-3</v>
      </c>
      <c r="P422" s="6" t="s">
        <v>8309</v>
      </c>
      <c r="Q422" s="6" t="s">
        <v>8315</v>
      </c>
      <c r="R422" s="15">
        <f t="shared" si="19"/>
        <v>41681.903136574074</v>
      </c>
      <c r="S422" s="15">
        <f t="shared" si="20"/>
        <v>41711.861469907402</v>
      </c>
    </row>
    <row r="423" spans="1:19" ht="58" x14ac:dyDescent="0.3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2">
        <f t="shared" si="18"/>
        <v>2.0066666666666667E-2</v>
      </c>
      <c r="P423" s="6" t="s">
        <v>8309</v>
      </c>
      <c r="Q423" s="6" t="s">
        <v>8315</v>
      </c>
      <c r="R423" s="15">
        <f t="shared" si="19"/>
        <v>42177.158055555548</v>
      </c>
      <c r="S423" s="15">
        <f t="shared" si="20"/>
        <v>42237.158055555548</v>
      </c>
    </row>
    <row r="424" spans="1:19" ht="43.5" x14ac:dyDescent="0.3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2">
        <f t="shared" si="18"/>
        <v>1.0749999999999999E-2</v>
      </c>
      <c r="P424" s="6" t="s">
        <v>8309</v>
      </c>
      <c r="Q424" s="6" t="s">
        <v>8315</v>
      </c>
      <c r="R424" s="15">
        <f t="shared" si="19"/>
        <v>41862.927048611113</v>
      </c>
      <c r="S424" s="15">
        <f t="shared" si="20"/>
        <v>41892.927048611113</v>
      </c>
    </row>
    <row r="425" spans="1:19" ht="43.5" x14ac:dyDescent="0.3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2">
        <f t="shared" si="18"/>
        <v>7.6499999999999997E-3</v>
      </c>
      <c r="P425" s="6" t="s">
        <v>8309</v>
      </c>
      <c r="Q425" s="6" t="s">
        <v>8315</v>
      </c>
      <c r="R425" s="15">
        <f t="shared" si="19"/>
        <v>41400.592939814815</v>
      </c>
      <c r="S425" s="15">
        <f t="shared" si="20"/>
        <v>41430.592939814815</v>
      </c>
    </row>
    <row r="426" spans="1:19" ht="43.5" x14ac:dyDescent="0.3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2">
        <f t="shared" si="18"/>
        <v>6.7966666666666675E-2</v>
      </c>
      <c r="P426" s="6" t="s">
        <v>8309</v>
      </c>
      <c r="Q426" s="6" t="s">
        <v>8315</v>
      </c>
      <c r="R426" s="15">
        <f t="shared" si="19"/>
        <v>40934.042812499996</v>
      </c>
      <c r="S426" s="15">
        <f t="shared" si="20"/>
        <v>40994.001145833332</v>
      </c>
    </row>
    <row r="427" spans="1:19" ht="43.5" x14ac:dyDescent="0.3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2">
        <f t="shared" si="18"/>
        <v>1.2E-4</v>
      </c>
      <c r="P427" s="6" t="s">
        <v>8309</v>
      </c>
      <c r="Q427" s="6" t="s">
        <v>8315</v>
      </c>
      <c r="R427" s="15">
        <f t="shared" si="19"/>
        <v>42275.527824074066</v>
      </c>
      <c r="S427" s="15">
        <f t="shared" si="20"/>
        <v>42335.569490740738</v>
      </c>
    </row>
    <row r="428" spans="1:19" ht="43.5" x14ac:dyDescent="0.3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2">
        <f t="shared" si="18"/>
        <v>1.3299999999999999E-2</v>
      </c>
      <c r="P428" s="6" t="s">
        <v>8309</v>
      </c>
      <c r="Q428" s="6" t="s">
        <v>8315</v>
      </c>
      <c r="R428" s="15">
        <f t="shared" si="19"/>
        <v>42400.378634259258</v>
      </c>
      <c r="S428" s="15">
        <f t="shared" si="20"/>
        <v>42430.378634259258</v>
      </c>
    </row>
    <row r="429" spans="1:19" ht="58" x14ac:dyDescent="0.3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2">
        <f t="shared" si="18"/>
        <v>0</v>
      </c>
      <c r="P429" s="6" t="s">
        <v>8309</v>
      </c>
      <c r="Q429" s="6" t="s">
        <v>8315</v>
      </c>
      <c r="R429" s="15">
        <f t="shared" si="19"/>
        <v>42285.575694444444</v>
      </c>
      <c r="S429" s="15">
        <f t="shared" si="20"/>
        <v>42299.457638888889</v>
      </c>
    </row>
    <row r="430" spans="1:19" ht="29" x14ac:dyDescent="0.3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2">
        <f t="shared" si="18"/>
        <v>5.6333333333333332E-2</v>
      </c>
      <c r="P430" s="6" t="s">
        <v>8309</v>
      </c>
      <c r="Q430" s="6" t="s">
        <v>8315</v>
      </c>
      <c r="R430" s="15">
        <f t="shared" si="19"/>
        <v>41778.433391203704</v>
      </c>
      <c r="S430" s="15">
        <f t="shared" si="20"/>
        <v>41806.583333333328</v>
      </c>
    </row>
    <row r="431" spans="1:19" ht="58" x14ac:dyDescent="0.3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2">
        <f t="shared" si="18"/>
        <v>0</v>
      </c>
      <c r="P431" s="6" t="s">
        <v>8309</v>
      </c>
      <c r="Q431" s="6" t="s">
        <v>8315</v>
      </c>
      <c r="R431" s="15">
        <f t="shared" si="19"/>
        <v>40070.568078703705</v>
      </c>
      <c r="S431" s="15">
        <f t="shared" si="20"/>
        <v>40143.874305555553</v>
      </c>
    </row>
    <row r="432" spans="1:19" ht="43.5" x14ac:dyDescent="0.3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2">
        <f t="shared" si="18"/>
        <v>2.4E-2</v>
      </c>
      <c r="P432" s="6" t="s">
        <v>8309</v>
      </c>
      <c r="Q432" s="6" t="s">
        <v>8315</v>
      </c>
      <c r="R432" s="15">
        <f t="shared" si="19"/>
        <v>41512.773923611108</v>
      </c>
      <c r="S432" s="15">
        <f t="shared" si="20"/>
        <v>41527.773923611108</v>
      </c>
    </row>
    <row r="433" spans="1:19" ht="43.5" x14ac:dyDescent="0.3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2">
        <f t="shared" si="18"/>
        <v>0.13833333333333334</v>
      </c>
      <c r="P433" s="6" t="s">
        <v>8309</v>
      </c>
      <c r="Q433" s="6" t="s">
        <v>8315</v>
      </c>
      <c r="R433" s="15">
        <f t="shared" si="19"/>
        <v>42526.537997685184</v>
      </c>
      <c r="S433" s="15">
        <f t="shared" si="20"/>
        <v>42556.537997685184</v>
      </c>
    </row>
    <row r="434" spans="1:19" ht="58" x14ac:dyDescent="0.3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2">
        <f t="shared" si="18"/>
        <v>9.5000000000000001E-2</v>
      </c>
      <c r="P434" s="6" t="s">
        <v>8309</v>
      </c>
      <c r="Q434" s="6" t="s">
        <v>8315</v>
      </c>
      <c r="R434" s="15">
        <f t="shared" si="19"/>
        <v>42238.39329861111</v>
      </c>
      <c r="S434" s="15">
        <f t="shared" si="20"/>
        <v>42298.39329861111</v>
      </c>
    </row>
    <row r="435" spans="1:19" ht="58" x14ac:dyDescent="0.3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2">
        <f t="shared" si="18"/>
        <v>0</v>
      </c>
      <c r="P435" s="6" t="s">
        <v>8309</v>
      </c>
      <c r="Q435" s="6" t="s">
        <v>8315</v>
      </c>
      <c r="R435" s="15">
        <f t="shared" si="19"/>
        <v>42228.296550925923</v>
      </c>
      <c r="S435" s="15">
        <f t="shared" si="20"/>
        <v>42288.296550925923</v>
      </c>
    </row>
    <row r="436" spans="1:19" ht="58" x14ac:dyDescent="0.3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2">
        <f t="shared" si="18"/>
        <v>0.05</v>
      </c>
      <c r="P436" s="6" t="s">
        <v>8309</v>
      </c>
      <c r="Q436" s="6" t="s">
        <v>8315</v>
      </c>
      <c r="R436" s="15">
        <f t="shared" si="19"/>
        <v>41576.501180555555</v>
      </c>
      <c r="S436" s="15">
        <f t="shared" si="20"/>
        <v>41609.542847222219</v>
      </c>
    </row>
    <row r="437" spans="1:19" ht="58" x14ac:dyDescent="0.3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2">
        <f t="shared" si="18"/>
        <v>2.7272727272727273E-5</v>
      </c>
      <c r="P437" s="6" t="s">
        <v>8309</v>
      </c>
      <c r="Q437" s="6" t="s">
        <v>8315</v>
      </c>
      <c r="R437" s="15">
        <f t="shared" si="19"/>
        <v>41500.414120370369</v>
      </c>
      <c r="S437" s="15">
        <f t="shared" si="20"/>
        <v>41530.414120370369</v>
      </c>
    </row>
    <row r="438" spans="1:19" ht="43.5" x14ac:dyDescent="0.3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2">
        <f t="shared" si="18"/>
        <v>0</v>
      </c>
      <c r="P438" s="6" t="s">
        <v>8309</v>
      </c>
      <c r="Q438" s="6" t="s">
        <v>8315</v>
      </c>
      <c r="R438" s="15">
        <f t="shared" si="19"/>
        <v>41456.029085648144</v>
      </c>
      <c r="S438" s="15">
        <f t="shared" si="20"/>
        <v>41486.029085648144</v>
      </c>
    </row>
    <row r="439" spans="1:19" ht="43.5" x14ac:dyDescent="0.3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2">
        <f t="shared" si="18"/>
        <v>0</v>
      </c>
      <c r="P439" s="6" t="s">
        <v>8309</v>
      </c>
      <c r="Q439" s="6" t="s">
        <v>8315</v>
      </c>
      <c r="R439" s="15">
        <f t="shared" si="19"/>
        <v>42590.985254629624</v>
      </c>
      <c r="S439" s="15">
        <f t="shared" si="20"/>
        <v>42650.985254629624</v>
      </c>
    </row>
    <row r="440" spans="1:19" ht="43.5" x14ac:dyDescent="0.3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2">
        <f t="shared" si="18"/>
        <v>9.3799999999999994E-2</v>
      </c>
      <c r="P440" s="6" t="s">
        <v>8309</v>
      </c>
      <c r="Q440" s="6" t="s">
        <v>8315</v>
      </c>
      <c r="R440" s="15">
        <f t="shared" si="19"/>
        <v>42295.927754629629</v>
      </c>
      <c r="S440" s="15">
        <f t="shared" si="20"/>
        <v>42325.969421296293</v>
      </c>
    </row>
    <row r="441" spans="1:19" ht="43.5" x14ac:dyDescent="0.3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2">
        <f t="shared" si="18"/>
        <v>0</v>
      </c>
      <c r="P441" s="6" t="s">
        <v>8309</v>
      </c>
      <c r="Q441" s="6" t="s">
        <v>8315</v>
      </c>
      <c r="R441" s="15">
        <f t="shared" si="19"/>
        <v>41919.428449074076</v>
      </c>
      <c r="S441" s="15">
        <f t="shared" si="20"/>
        <v>41929.428449074076</v>
      </c>
    </row>
    <row r="442" spans="1:19" ht="43.5" x14ac:dyDescent="0.3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2">
        <f t="shared" si="18"/>
        <v>1E-3</v>
      </c>
      <c r="P442" s="6" t="s">
        <v>8309</v>
      </c>
      <c r="Q442" s="6" t="s">
        <v>8315</v>
      </c>
      <c r="R442" s="15">
        <f t="shared" si="19"/>
        <v>42423.652233796289</v>
      </c>
      <c r="S442" s="15">
        <f t="shared" si="20"/>
        <v>42453.610567129632</v>
      </c>
    </row>
    <row r="443" spans="1:19" ht="43.5" x14ac:dyDescent="0.3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2">
        <f t="shared" si="18"/>
        <v>0</v>
      </c>
      <c r="P443" s="6" t="s">
        <v>8309</v>
      </c>
      <c r="Q443" s="6" t="s">
        <v>8315</v>
      </c>
      <c r="R443" s="15">
        <f t="shared" si="19"/>
        <v>41550.460601851846</v>
      </c>
      <c r="S443" s="15">
        <f t="shared" si="20"/>
        <v>41580.460601851846</v>
      </c>
    </row>
    <row r="444" spans="1:19" x14ac:dyDescent="0.3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2">
        <f t="shared" si="18"/>
        <v>0.39358823529411763</v>
      </c>
      <c r="P444" s="6" t="s">
        <v>8309</v>
      </c>
      <c r="Q444" s="6" t="s">
        <v>8315</v>
      </c>
      <c r="R444" s="15">
        <f t="shared" si="19"/>
        <v>42024.555358796293</v>
      </c>
      <c r="S444" s="15">
        <f t="shared" si="20"/>
        <v>42054.555358796293</v>
      </c>
    </row>
    <row r="445" spans="1:19" ht="43.5" x14ac:dyDescent="0.3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2">
        <f t="shared" si="18"/>
        <v>1E-3</v>
      </c>
      <c r="P445" s="6" t="s">
        <v>8309</v>
      </c>
      <c r="Q445" s="6" t="s">
        <v>8315</v>
      </c>
      <c r="R445" s="15">
        <f t="shared" si="19"/>
        <v>41649.681724537033</v>
      </c>
      <c r="S445" s="15">
        <f t="shared" si="20"/>
        <v>41679.681724537033</v>
      </c>
    </row>
    <row r="446" spans="1:19" ht="43.5" x14ac:dyDescent="0.3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2">
        <f t="shared" si="18"/>
        <v>0.05</v>
      </c>
      <c r="P446" s="6" t="s">
        <v>8309</v>
      </c>
      <c r="Q446" s="6" t="s">
        <v>8315</v>
      </c>
      <c r="R446" s="15">
        <f t="shared" si="19"/>
        <v>40894.57362268518</v>
      </c>
      <c r="S446" s="15">
        <f t="shared" si="20"/>
        <v>40954.57362268518</v>
      </c>
    </row>
    <row r="447" spans="1:19" ht="43.5" x14ac:dyDescent="0.3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2">
        <f t="shared" si="18"/>
        <v>3.3333333333333335E-5</v>
      </c>
      <c r="P447" s="6" t="s">
        <v>8309</v>
      </c>
      <c r="Q447" s="6" t="s">
        <v>8315</v>
      </c>
      <c r="R447" s="15">
        <f t="shared" si="19"/>
        <v>42130.002025462956</v>
      </c>
      <c r="S447" s="15">
        <f t="shared" si="20"/>
        <v>42145.002025462956</v>
      </c>
    </row>
    <row r="448" spans="1:19" ht="43.5" x14ac:dyDescent="0.3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2">
        <f t="shared" si="18"/>
        <v>7.2952380952380949E-2</v>
      </c>
      <c r="P448" s="6" t="s">
        <v>8309</v>
      </c>
      <c r="Q448" s="6" t="s">
        <v>8315</v>
      </c>
      <c r="R448" s="15">
        <f t="shared" si="19"/>
        <v>42036.750231481477</v>
      </c>
      <c r="S448" s="15">
        <f t="shared" si="20"/>
        <v>42066.750231481477</v>
      </c>
    </row>
    <row r="449" spans="1:19" ht="58" x14ac:dyDescent="0.3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2">
        <f t="shared" si="18"/>
        <v>1.6666666666666666E-4</v>
      </c>
      <c r="P449" s="6" t="s">
        <v>8309</v>
      </c>
      <c r="Q449" s="6" t="s">
        <v>8315</v>
      </c>
      <c r="R449" s="15">
        <f t="shared" si="19"/>
        <v>41331.22179398148</v>
      </c>
      <c r="S449" s="15">
        <f t="shared" si="20"/>
        <v>41356.180127314808</v>
      </c>
    </row>
    <row r="450" spans="1:19" ht="43.5" x14ac:dyDescent="0.3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2">
        <f t="shared" si="18"/>
        <v>3.2804E-2</v>
      </c>
      <c r="P450" s="6" t="s">
        <v>8309</v>
      </c>
      <c r="Q450" s="6" t="s">
        <v>8315</v>
      </c>
      <c r="R450" s="15">
        <f t="shared" si="19"/>
        <v>41753.424710648142</v>
      </c>
      <c r="S450" s="15">
        <f t="shared" si="20"/>
        <v>41773.424710648142</v>
      </c>
    </row>
    <row r="451" spans="1:19" ht="43.5" x14ac:dyDescent="0.3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2">
        <f t="shared" ref="O451:O514" si="21">(E451/D451)</f>
        <v>2.2499999999999999E-2</v>
      </c>
      <c r="P451" s="6" t="s">
        <v>8309</v>
      </c>
      <c r="Q451" s="6" t="s">
        <v>8315</v>
      </c>
      <c r="R451" s="15">
        <f t="shared" ref="R451:R514" si="22">(J451/86400)+25569+(-8/24)</f>
        <v>41534.234780092593</v>
      </c>
      <c r="S451" s="15">
        <f t="shared" ref="S451:S514" si="23">(I451/86400)+25569+(-8/24)</f>
        <v>41564.234780092593</v>
      </c>
    </row>
    <row r="452" spans="1:19" ht="43.5" x14ac:dyDescent="0.3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2">
        <f t="shared" si="21"/>
        <v>7.92E-3</v>
      </c>
      <c r="P452" s="6" t="s">
        <v>8309</v>
      </c>
      <c r="Q452" s="6" t="s">
        <v>8315</v>
      </c>
      <c r="R452" s="15">
        <f t="shared" si="22"/>
        <v>41654.61342592592</v>
      </c>
      <c r="S452" s="15">
        <f t="shared" si="23"/>
        <v>41684.61342592592</v>
      </c>
    </row>
    <row r="453" spans="1:19" ht="43.5" x14ac:dyDescent="0.3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2">
        <f t="shared" si="21"/>
        <v>0</v>
      </c>
      <c r="P453" s="6" t="s">
        <v>8309</v>
      </c>
      <c r="Q453" s="6" t="s">
        <v>8315</v>
      </c>
      <c r="R453" s="15">
        <f t="shared" si="22"/>
        <v>41634.381840277776</v>
      </c>
      <c r="S453" s="15">
        <f t="shared" si="23"/>
        <v>41664.381840277776</v>
      </c>
    </row>
    <row r="454" spans="1:19" ht="29" x14ac:dyDescent="0.3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2">
        <f t="shared" si="21"/>
        <v>0.64</v>
      </c>
      <c r="P454" s="6" t="s">
        <v>8309</v>
      </c>
      <c r="Q454" s="6" t="s">
        <v>8315</v>
      </c>
      <c r="R454" s="15">
        <f t="shared" si="22"/>
        <v>42107.37054398148</v>
      </c>
      <c r="S454" s="15">
        <f t="shared" si="23"/>
        <v>42137.37054398148</v>
      </c>
    </row>
    <row r="455" spans="1:19" ht="43.5" x14ac:dyDescent="0.3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2">
        <f t="shared" si="21"/>
        <v>2.740447957839262E-4</v>
      </c>
      <c r="P455" s="6" t="s">
        <v>8309</v>
      </c>
      <c r="Q455" s="6" t="s">
        <v>8315</v>
      </c>
      <c r="R455" s="15">
        <f t="shared" si="22"/>
        <v>42038.491655092592</v>
      </c>
      <c r="S455" s="15">
        <f t="shared" si="23"/>
        <v>42054.491655092592</v>
      </c>
    </row>
    <row r="456" spans="1:19" ht="43.5" x14ac:dyDescent="0.3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2">
        <f t="shared" si="21"/>
        <v>8.2000000000000007E-3</v>
      </c>
      <c r="P456" s="6" t="s">
        <v>8309</v>
      </c>
      <c r="Q456" s="6" t="s">
        <v>8315</v>
      </c>
      <c r="R456" s="15">
        <f t="shared" si="22"/>
        <v>41938.383923611109</v>
      </c>
      <c r="S456" s="15">
        <f t="shared" si="23"/>
        <v>41969.218055555553</v>
      </c>
    </row>
    <row r="457" spans="1:19" ht="43.5" x14ac:dyDescent="0.3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2">
        <f t="shared" si="21"/>
        <v>6.9230769230769226E-4</v>
      </c>
      <c r="P457" s="6" t="s">
        <v>8309</v>
      </c>
      <c r="Q457" s="6" t="s">
        <v>8315</v>
      </c>
      <c r="R457" s="15">
        <f t="shared" si="22"/>
        <v>40970.669236111113</v>
      </c>
      <c r="S457" s="15">
        <f t="shared" si="23"/>
        <v>41015.688194444439</v>
      </c>
    </row>
    <row r="458" spans="1:19" ht="58" x14ac:dyDescent="0.3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2">
        <f t="shared" si="21"/>
        <v>6.8631863186318634E-3</v>
      </c>
      <c r="P458" s="6" t="s">
        <v>8309</v>
      </c>
      <c r="Q458" s="6" t="s">
        <v>8315</v>
      </c>
      <c r="R458" s="15">
        <f t="shared" si="22"/>
        <v>41547.361122685186</v>
      </c>
      <c r="S458" s="15">
        <f t="shared" si="23"/>
        <v>41568.832638888889</v>
      </c>
    </row>
    <row r="459" spans="1:19" ht="43.5" x14ac:dyDescent="0.3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2">
        <f t="shared" si="21"/>
        <v>0</v>
      </c>
      <c r="P459" s="6" t="s">
        <v>8309</v>
      </c>
      <c r="Q459" s="6" t="s">
        <v>8315</v>
      </c>
      <c r="R459" s="15">
        <f t="shared" si="22"/>
        <v>41837.434166666666</v>
      </c>
      <c r="S459" s="15">
        <f t="shared" si="23"/>
        <v>41867.434166666666</v>
      </c>
    </row>
    <row r="460" spans="1:19" ht="43.5" x14ac:dyDescent="0.3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2">
        <f t="shared" si="21"/>
        <v>8.2100000000000006E-2</v>
      </c>
      <c r="P460" s="6" t="s">
        <v>8309</v>
      </c>
      <c r="Q460" s="6" t="s">
        <v>8315</v>
      </c>
      <c r="R460" s="15">
        <f t="shared" si="22"/>
        <v>41378.366435185184</v>
      </c>
      <c r="S460" s="15">
        <f t="shared" si="23"/>
        <v>41408.366435185184</v>
      </c>
    </row>
    <row r="461" spans="1:19" ht="43.5" x14ac:dyDescent="0.3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2">
        <f t="shared" si="21"/>
        <v>6.4102564102564103E-4</v>
      </c>
      <c r="P461" s="6" t="s">
        <v>8309</v>
      </c>
      <c r="Q461" s="6" t="s">
        <v>8315</v>
      </c>
      <c r="R461" s="15">
        <f t="shared" si="22"/>
        <v>40800.307025462964</v>
      </c>
      <c r="S461" s="15">
        <f t="shared" si="23"/>
        <v>40860.348692129628</v>
      </c>
    </row>
    <row r="462" spans="1:19" ht="29" x14ac:dyDescent="0.3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2">
        <f t="shared" si="21"/>
        <v>2.9411764705882353E-3</v>
      </c>
      <c r="P462" s="6" t="s">
        <v>8309</v>
      </c>
      <c r="Q462" s="6" t="s">
        <v>8315</v>
      </c>
      <c r="R462" s="15">
        <f t="shared" si="22"/>
        <v>41759.209201388883</v>
      </c>
      <c r="S462" s="15">
        <f t="shared" si="23"/>
        <v>41790.833333333328</v>
      </c>
    </row>
    <row r="463" spans="1:19" ht="43.5" x14ac:dyDescent="0.3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2">
        <f t="shared" si="21"/>
        <v>0</v>
      </c>
      <c r="P463" s="6" t="s">
        <v>8309</v>
      </c>
      <c r="Q463" s="6" t="s">
        <v>8315</v>
      </c>
      <c r="R463" s="15">
        <f t="shared" si="22"/>
        <v>41407.513506944444</v>
      </c>
      <c r="S463" s="15">
        <f t="shared" si="23"/>
        <v>41427.513506944444</v>
      </c>
    </row>
    <row r="464" spans="1:19" ht="58" x14ac:dyDescent="0.3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2">
        <f t="shared" si="21"/>
        <v>0</v>
      </c>
      <c r="P464" s="6" t="s">
        <v>8309</v>
      </c>
      <c r="Q464" s="6" t="s">
        <v>8315</v>
      </c>
      <c r="R464" s="15">
        <f t="shared" si="22"/>
        <v>40704.793298611105</v>
      </c>
      <c r="S464" s="15">
        <f t="shared" si="23"/>
        <v>40764.793298611105</v>
      </c>
    </row>
    <row r="465" spans="1:19" ht="43.5" x14ac:dyDescent="0.3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2">
        <f t="shared" si="21"/>
        <v>2.2727272727272728E-2</v>
      </c>
      <c r="P465" s="6" t="s">
        <v>8309</v>
      </c>
      <c r="Q465" s="6" t="s">
        <v>8315</v>
      </c>
      <c r="R465" s="15">
        <f t="shared" si="22"/>
        <v>40750.376770833333</v>
      </c>
      <c r="S465" s="15">
        <f t="shared" si="23"/>
        <v>40810.376770833333</v>
      </c>
    </row>
    <row r="466" spans="1:19" ht="29" x14ac:dyDescent="0.3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2">
        <f t="shared" si="21"/>
        <v>9.9009900990099011E-4</v>
      </c>
      <c r="P466" s="6" t="s">
        <v>8309</v>
      </c>
      <c r="Q466" s="6" t="s">
        <v>8315</v>
      </c>
      <c r="R466" s="15">
        <f t="shared" si="22"/>
        <v>42488.515451388885</v>
      </c>
      <c r="S466" s="15">
        <f t="shared" si="23"/>
        <v>42508.515451388885</v>
      </c>
    </row>
    <row r="467" spans="1:19" ht="29" x14ac:dyDescent="0.3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2">
        <f t="shared" si="21"/>
        <v>0.26953125</v>
      </c>
      <c r="P467" s="6" t="s">
        <v>8309</v>
      </c>
      <c r="Q467" s="6" t="s">
        <v>8315</v>
      </c>
      <c r="R467" s="15">
        <f t="shared" si="22"/>
        <v>41800.786736111106</v>
      </c>
      <c r="S467" s="15">
        <f t="shared" si="23"/>
        <v>41816.786736111106</v>
      </c>
    </row>
    <row r="468" spans="1:19" ht="43.5" x14ac:dyDescent="0.3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2">
        <f t="shared" si="21"/>
        <v>7.6E-3</v>
      </c>
      <c r="P468" s="6" t="s">
        <v>8309</v>
      </c>
      <c r="Q468" s="6" t="s">
        <v>8315</v>
      </c>
      <c r="R468" s="15">
        <f t="shared" si="22"/>
        <v>41129.609537037039</v>
      </c>
      <c r="S468" s="15">
        <f t="shared" si="23"/>
        <v>41159.609537037039</v>
      </c>
    </row>
    <row r="469" spans="1:19" ht="58" x14ac:dyDescent="0.3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2">
        <f t="shared" si="21"/>
        <v>0.21575</v>
      </c>
      <c r="P469" s="6" t="s">
        <v>8309</v>
      </c>
      <c r="Q469" s="6" t="s">
        <v>8315</v>
      </c>
      <c r="R469" s="15">
        <f t="shared" si="22"/>
        <v>41135.346458333333</v>
      </c>
      <c r="S469" s="15">
        <f t="shared" si="23"/>
        <v>41180.346458333333</v>
      </c>
    </row>
    <row r="470" spans="1:19" ht="43.5" x14ac:dyDescent="0.3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2">
        <f t="shared" si="21"/>
        <v>0</v>
      </c>
      <c r="P470" s="6" t="s">
        <v>8309</v>
      </c>
      <c r="Q470" s="6" t="s">
        <v>8315</v>
      </c>
      <c r="R470" s="15">
        <f t="shared" si="22"/>
        <v>41040.834293981483</v>
      </c>
      <c r="S470" s="15">
        <f t="shared" si="23"/>
        <v>41100.827141203699</v>
      </c>
    </row>
    <row r="471" spans="1:19" ht="29" x14ac:dyDescent="0.3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2">
        <f t="shared" si="21"/>
        <v>0</v>
      </c>
      <c r="P471" s="6" t="s">
        <v>8309</v>
      </c>
      <c r="Q471" s="6" t="s">
        <v>8315</v>
      </c>
      <c r="R471" s="15">
        <f t="shared" si="22"/>
        <v>41827.656527777777</v>
      </c>
      <c r="S471" s="15">
        <f t="shared" si="23"/>
        <v>41887.656527777777</v>
      </c>
    </row>
    <row r="472" spans="1:19" ht="43.5" x14ac:dyDescent="0.3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2">
        <f t="shared" si="21"/>
        <v>1.0200000000000001E-2</v>
      </c>
      <c r="P472" s="6" t="s">
        <v>8309</v>
      </c>
      <c r="Q472" s="6" t="s">
        <v>8315</v>
      </c>
      <c r="R472" s="15">
        <f t="shared" si="22"/>
        <v>41604.834363425922</v>
      </c>
      <c r="S472" s="15">
        <f t="shared" si="23"/>
        <v>41654.833333333328</v>
      </c>
    </row>
    <row r="473" spans="1:19" ht="58" x14ac:dyDescent="0.3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2">
        <f t="shared" si="21"/>
        <v>0.11892727272727273</v>
      </c>
      <c r="P473" s="6" t="s">
        <v>8309</v>
      </c>
      <c r="Q473" s="6" t="s">
        <v>8315</v>
      </c>
      <c r="R473" s="15">
        <f t="shared" si="22"/>
        <v>41703.388645833329</v>
      </c>
      <c r="S473" s="15">
        <f t="shared" si="23"/>
        <v>41748.346979166665</v>
      </c>
    </row>
    <row r="474" spans="1:19" ht="43.5" x14ac:dyDescent="0.3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2">
        <f t="shared" si="21"/>
        <v>0.17624999999999999</v>
      </c>
      <c r="P474" s="6" t="s">
        <v>8309</v>
      </c>
      <c r="Q474" s="6" t="s">
        <v>8315</v>
      </c>
      <c r="R474" s="15">
        <f t="shared" si="22"/>
        <v>41844.589328703703</v>
      </c>
      <c r="S474" s="15">
        <f t="shared" si="23"/>
        <v>41874.589328703703</v>
      </c>
    </row>
    <row r="475" spans="1:19" ht="43.5" x14ac:dyDescent="0.3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2">
        <f t="shared" si="21"/>
        <v>2.87E-2</v>
      </c>
      <c r="P475" s="6" t="s">
        <v>8309</v>
      </c>
      <c r="Q475" s="6" t="s">
        <v>8315</v>
      </c>
      <c r="R475" s="15">
        <f t="shared" si="22"/>
        <v>41869.364803240736</v>
      </c>
      <c r="S475" s="15">
        <f t="shared" si="23"/>
        <v>41899.364803240736</v>
      </c>
    </row>
    <row r="476" spans="1:19" ht="43.5" x14ac:dyDescent="0.3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2">
        <f t="shared" si="21"/>
        <v>3.0303030303030303E-4</v>
      </c>
      <c r="P476" s="6" t="s">
        <v>8309</v>
      </c>
      <c r="Q476" s="6" t="s">
        <v>8315</v>
      </c>
      <c r="R476" s="15">
        <f t="shared" si="22"/>
        <v>42752.995706018519</v>
      </c>
      <c r="S476" s="15">
        <f t="shared" si="23"/>
        <v>42782.995706018519</v>
      </c>
    </row>
    <row r="477" spans="1:19" ht="58" x14ac:dyDescent="0.3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2">
        <f t="shared" si="21"/>
        <v>0</v>
      </c>
      <c r="P477" s="6" t="s">
        <v>8309</v>
      </c>
      <c r="Q477" s="6" t="s">
        <v>8315</v>
      </c>
      <c r="R477" s="15">
        <f t="shared" si="22"/>
        <v>42099.752812500003</v>
      </c>
      <c r="S477" s="15">
        <f t="shared" si="23"/>
        <v>42129.752812500003</v>
      </c>
    </row>
    <row r="478" spans="1:19" ht="29" x14ac:dyDescent="0.3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2">
        <f t="shared" si="21"/>
        <v>2.2302681818181819E-2</v>
      </c>
      <c r="P478" s="6" t="s">
        <v>8309</v>
      </c>
      <c r="Q478" s="6" t="s">
        <v>8315</v>
      </c>
      <c r="R478" s="15">
        <f t="shared" si="22"/>
        <v>41757.64167824074</v>
      </c>
      <c r="S478" s="15">
        <f t="shared" si="23"/>
        <v>41792.832638888889</v>
      </c>
    </row>
    <row r="479" spans="1:19" ht="58" x14ac:dyDescent="0.3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2">
        <f t="shared" si="21"/>
        <v>0</v>
      </c>
      <c r="P479" s="6" t="s">
        <v>8309</v>
      </c>
      <c r="Q479" s="6" t="s">
        <v>8315</v>
      </c>
      <c r="R479" s="15">
        <f t="shared" si="22"/>
        <v>40987.501550925925</v>
      </c>
      <c r="S479" s="15">
        <f t="shared" si="23"/>
        <v>41047.501550925925</v>
      </c>
    </row>
    <row r="480" spans="1:19" ht="43.5" x14ac:dyDescent="0.3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2">
        <f t="shared" si="21"/>
        <v>0</v>
      </c>
      <c r="P480" s="6" t="s">
        <v>8309</v>
      </c>
      <c r="Q480" s="6" t="s">
        <v>8315</v>
      </c>
      <c r="R480" s="15">
        <f t="shared" si="22"/>
        <v>42065.577650462961</v>
      </c>
      <c r="S480" s="15">
        <f t="shared" si="23"/>
        <v>42095.535983796297</v>
      </c>
    </row>
    <row r="481" spans="1:19" ht="43.5" x14ac:dyDescent="0.3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2">
        <f t="shared" si="21"/>
        <v>0.3256</v>
      </c>
      <c r="P481" s="6" t="s">
        <v>8309</v>
      </c>
      <c r="Q481" s="6" t="s">
        <v>8315</v>
      </c>
      <c r="R481" s="15">
        <f t="shared" si="22"/>
        <v>41904.074479166666</v>
      </c>
      <c r="S481" s="15">
        <f t="shared" si="23"/>
        <v>41964.11614583333</v>
      </c>
    </row>
    <row r="482" spans="1:19" ht="43.5" x14ac:dyDescent="0.3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2">
        <f t="shared" si="21"/>
        <v>0.19409999999999999</v>
      </c>
      <c r="P482" s="6" t="s">
        <v>8309</v>
      </c>
      <c r="Q482" s="6" t="s">
        <v>8315</v>
      </c>
      <c r="R482" s="15">
        <f t="shared" si="22"/>
        <v>41465.16684027778</v>
      </c>
      <c r="S482" s="15">
        <f t="shared" si="23"/>
        <v>41495.16684027778</v>
      </c>
    </row>
    <row r="483" spans="1:19" ht="43.5" x14ac:dyDescent="0.3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2">
        <f t="shared" si="21"/>
        <v>6.0999999999999999E-2</v>
      </c>
      <c r="P483" s="6" t="s">
        <v>8309</v>
      </c>
      <c r="Q483" s="6" t="s">
        <v>8315</v>
      </c>
      <c r="R483" s="15">
        <f t="shared" si="22"/>
        <v>41162.33899305555</v>
      </c>
      <c r="S483" s="15">
        <f t="shared" si="23"/>
        <v>41192.33899305555</v>
      </c>
    </row>
    <row r="484" spans="1:19" ht="43.5" x14ac:dyDescent="0.3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2">
        <f t="shared" si="21"/>
        <v>1E-3</v>
      </c>
      <c r="P484" s="6" t="s">
        <v>8309</v>
      </c>
      <c r="Q484" s="6" t="s">
        <v>8315</v>
      </c>
      <c r="R484" s="15">
        <f t="shared" si="22"/>
        <v>42447.563541666663</v>
      </c>
      <c r="S484" s="15">
        <f t="shared" si="23"/>
        <v>42474.273611111108</v>
      </c>
    </row>
    <row r="485" spans="1:19" ht="58" x14ac:dyDescent="0.3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2">
        <f t="shared" si="21"/>
        <v>0.502</v>
      </c>
      <c r="P485" s="6" t="s">
        <v>8309</v>
      </c>
      <c r="Q485" s="6" t="s">
        <v>8315</v>
      </c>
      <c r="R485" s="15">
        <f t="shared" si="22"/>
        <v>41242.864259259259</v>
      </c>
      <c r="S485" s="15">
        <f t="shared" si="23"/>
        <v>41302.864259259259</v>
      </c>
    </row>
    <row r="486" spans="1:19" ht="58" x14ac:dyDescent="0.3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2">
        <f t="shared" si="21"/>
        <v>1.8625E-3</v>
      </c>
      <c r="P486" s="6" t="s">
        <v>8309</v>
      </c>
      <c r="Q486" s="6" t="s">
        <v>8315</v>
      </c>
      <c r="R486" s="15">
        <f t="shared" si="22"/>
        <v>42272.606157407405</v>
      </c>
      <c r="S486" s="15">
        <f t="shared" si="23"/>
        <v>42313.647824074076</v>
      </c>
    </row>
    <row r="487" spans="1:19" ht="43.5" x14ac:dyDescent="0.3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2">
        <f t="shared" si="21"/>
        <v>0.21906971229845085</v>
      </c>
      <c r="P487" s="6" t="s">
        <v>8309</v>
      </c>
      <c r="Q487" s="6" t="s">
        <v>8315</v>
      </c>
      <c r="R487" s="15">
        <f t="shared" si="22"/>
        <v>41381.172442129631</v>
      </c>
      <c r="S487" s="15">
        <f t="shared" si="23"/>
        <v>41411.172442129631</v>
      </c>
    </row>
    <row r="488" spans="1:19" ht="43.5" x14ac:dyDescent="0.3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2">
        <f t="shared" si="21"/>
        <v>9.0909090909090904E-5</v>
      </c>
      <c r="P488" s="6" t="s">
        <v>8309</v>
      </c>
      <c r="Q488" s="6" t="s">
        <v>8315</v>
      </c>
      <c r="R488" s="15">
        <f t="shared" si="22"/>
        <v>41761.609247685185</v>
      </c>
      <c r="S488" s="15">
        <f t="shared" si="23"/>
        <v>41791.609247685185</v>
      </c>
    </row>
    <row r="489" spans="1:19" ht="43.5" x14ac:dyDescent="0.3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2">
        <f t="shared" si="21"/>
        <v>0</v>
      </c>
      <c r="P489" s="6" t="s">
        <v>8309</v>
      </c>
      <c r="Q489" s="6" t="s">
        <v>8315</v>
      </c>
      <c r="R489" s="15">
        <f t="shared" si="22"/>
        <v>42669.261504629627</v>
      </c>
      <c r="S489" s="15">
        <f t="shared" si="23"/>
        <v>42729.303171296291</v>
      </c>
    </row>
    <row r="490" spans="1:19" ht="43.5" x14ac:dyDescent="0.3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2">
        <f t="shared" si="21"/>
        <v>0</v>
      </c>
      <c r="P490" s="6" t="s">
        <v>8309</v>
      </c>
      <c r="Q490" s="6" t="s">
        <v>8315</v>
      </c>
      <c r="R490" s="15">
        <f t="shared" si="22"/>
        <v>42713.72106481481</v>
      </c>
      <c r="S490" s="15">
        <f t="shared" si="23"/>
        <v>42743.72106481481</v>
      </c>
    </row>
    <row r="491" spans="1:19" ht="43.5" x14ac:dyDescent="0.3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2">
        <f t="shared" si="21"/>
        <v>2.8667813379201833E-3</v>
      </c>
      <c r="P491" s="6" t="s">
        <v>8309</v>
      </c>
      <c r="Q491" s="6" t="s">
        <v>8315</v>
      </c>
      <c r="R491" s="15">
        <f t="shared" si="22"/>
        <v>40882.148333333331</v>
      </c>
      <c r="S491" s="15">
        <f t="shared" si="23"/>
        <v>40913.147916666661</v>
      </c>
    </row>
    <row r="492" spans="1:19" x14ac:dyDescent="0.3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2">
        <f t="shared" si="21"/>
        <v>0</v>
      </c>
      <c r="P492" s="6" t="s">
        <v>8309</v>
      </c>
      <c r="Q492" s="6" t="s">
        <v>8315</v>
      </c>
      <c r="R492" s="15">
        <f t="shared" si="22"/>
        <v>41113.635243055549</v>
      </c>
      <c r="S492" s="15">
        <f t="shared" si="23"/>
        <v>41143.635243055549</v>
      </c>
    </row>
    <row r="493" spans="1:19" ht="43.5" x14ac:dyDescent="0.3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2">
        <f t="shared" si="21"/>
        <v>0</v>
      </c>
      <c r="P493" s="6" t="s">
        <v>8309</v>
      </c>
      <c r="Q493" s="6" t="s">
        <v>8315</v>
      </c>
      <c r="R493" s="15">
        <f t="shared" si="22"/>
        <v>42366.649293981478</v>
      </c>
      <c r="S493" s="15">
        <f t="shared" si="23"/>
        <v>42396.649293981478</v>
      </c>
    </row>
    <row r="494" spans="1:19" ht="43.5" x14ac:dyDescent="0.3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2">
        <f t="shared" si="21"/>
        <v>0</v>
      </c>
      <c r="P494" s="6" t="s">
        <v>8309</v>
      </c>
      <c r="Q494" s="6" t="s">
        <v>8315</v>
      </c>
      <c r="R494" s="15">
        <f t="shared" si="22"/>
        <v>42595.701736111114</v>
      </c>
      <c r="S494" s="15">
        <f t="shared" si="23"/>
        <v>42655.701736111114</v>
      </c>
    </row>
    <row r="495" spans="1:19" ht="43.5" x14ac:dyDescent="0.3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2">
        <f t="shared" si="21"/>
        <v>0</v>
      </c>
      <c r="P495" s="6" t="s">
        <v>8309</v>
      </c>
      <c r="Q495" s="6" t="s">
        <v>8315</v>
      </c>
      <c r="R495" s="15">
        <f t="shared" si="22"/>
        <v>42114.392800925925</v>
      </c>
      <c r="S495" s="15">
        <f t="shared" si="23"/>
        <v>42144.392800925925</v>
      </c>
    </row>
    <row r="496" spans="1:19" ht="58" x14ac:dyDescent="0.3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2">
        <f t="shared" si="21"/>
        <v>1.5499999999999999E-3</v>
      </c>
      <c r="P496" s="6" t="s">
        <v>8309</v>
      </c>
      <c r="Q496" s="6" t="s">
        <v>8315</v>
      </c>
      <c r="R496" s="15">
        <f t="shared" si="22"/>
        <v>41799.49728009259</v>
      </c>
      <c r="S496" s="15">
        <f t="shared" si="23"/>
        <v>41822.791666666664</v>
      </c>
    </row>
    <row r="497" spans="1:19" ht="43.5" x14ac:dyDescent="0.3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2">
        <f t="shared" si="21"/>
        <v>0</v>
      </c>
      <c r="P497" s="6" t="s">
        <v>8309</v>
      </c>
      <c r="Q497" s="6" t="s">
        <v>8315</v>
      </c>
      <c r="R497" s="15">
        <f t="shared" si="22"/>
        <v>42171.494270833333</v>
      </c>
      <c r="S497" s="15">
        <f t="shared" si="23"/>
        <v>42201.494270833333</v>
      </c>
    </row>
    <row r="498" spans="1:19" ht="29" x14ac:dyDescent="0.3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2">
        <f t="shared" si="21"/>
        <v>1.6666666666666667E-5</v>
      </c>
      <c r="P498" s="6" t="s">
        <v>8309</v>
      </c>
      <c r="Q498" s="6" t="s">
        <v>8315</v>
      </c>
      <c r="R498" s="15">
        <f t="shared" si="22"/>
        <v>41620.598078703704</v>
      </c>
      <c r="S498" s="15">
        <f t="shared" si="23"/>
        <v>41680.598078703704</v>
      </c>
    </row>
    <row r="499" spans="1:19" x14ac:dyDescent="0.3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2">
        <f t="shared" si="21"/>
        <v>6.6964285714285711E-3</v>
      </c>
      <c r="P499" s="6" t="s">
        <v>8309</v>
      </c>
      <c r="Q499" s="6" t="s">
        <v>8315</v>
      </c>
      <c r="R499" s="15">
        <f t="shared" si="22"/>
        <v>41944.704456018517</v>
      </c>
      <c r="S499" s="15">
        <f t="shared" si="23"/>
        <v>41997.874999999993</v>
      </c>
    </row>
    <row r="500" spans="1:19" ht="43.5" x14ac:dyDescent="0.3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2">
        <f t="shared" si="21"/>
        <v>4.5985132395404561E-2</v>
      </c>
      <c r="P500" s="6" t="s">
        <v>8309</v>
      </c>
      <c r="Q500" s="6" t="s">
        <v>8315</v>
      </c>
      <c r="R500" s="15">
        <f t="shared" si="22"/>
        <v>40858.428807870368</v>
      </c>
      <c r="S500" s="15">
        <f t="shared" si="23"/>
        <v>40900.428807870368</v>
      </c>
    </row>
    <row r="501" spans="1:19" ht="58" x14ac:dyDescent="0.3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2">
        <f t="shared" si="21"/>
        <v>9.5500000000000002E-2</v>
      </c>
      <c r="P501" s="6" t="s">
        <v>8309</v>
      </c>
      <c r="Q501" s="6" t="s">
        <v>8315</v>
      </c>
      <c r="R501" s="15">
        <f t="shared" si="22"/>
        <v>40043.562129629623</v>
      </c>
      <c r="S501" s="15">
        <f t="shared" si="23"/>
        <v>40098.540972222218</v>
      </c>
    </row>
    <row r="502" spans="1:19" ht="58" x14ac:dyDescent="0.3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2">
        <f t="shared" si="21"/>
        <v>3.307692307692308E-2</v>
      </c>
      <c r="P502" s="6" t="s">
        <v>8309</v>
      </c>
      <c r="Q502" s="6" t="s">
        <v>8315</v>
      </c>
      <c r="R502" s="15">
        <f t="shared" si="22"/>
        <v>40247.552673611106</v>
      </c>
      <c r="S502" s="15">
        <f t="shared" si="23"/>
        <v>40306.594444444439</v>
      </c>
    </row>
    <row r="503" spans="1:19" ht="43.5" x14ac:dyDescent="0.3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2">
        <f t="shared" si="21"/>
        <v>0</v>
      </c>
      <c r="P503" s="6" t="s">
        <v>8309</v>
      </c>
      <c r="Q503" s="6" t="s">
        <v>8315</v>
      </c>
      <c r="R503" s="15">
        <f t="shared" si="22"/>
        <v>40702.901053240741</v>
      </c>
      <c r="S503" s="15">
        <f t="shared" si="23"/>
        <v>40732.901053240741</v>
      </c>
    </row>
    <row r="504" spans="1:19" ht="58" x14ac:dyDescent="0.3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2">
        <f t="shared" si="21"/>
        <v>1.15E-2</v>
      </c>
      <c r="P504" s="6" t="s">
        <v>8309</v>
      </c>
      <c r="Q504" s="6" t="s">
        <v>8315</v>
      </c>
      <c r="R504" s="15">
        <f t="shared" si="22"/>
        <v>40956.220196759255</v>
      </c>
      <c r="S504" s="15">
        <f t="shared" si="23"/>
        <v>40986.178530092591</v>
      </c>
    </row>
    <row r="505" spans="1:19" ht="43.5" x14ac:dyDescent="0.3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2">
        <f t="shared" si="21"/>
        <v>1.7538461538461537E-2</v>
      </c>
      <c r="P505" s="6" t="s">
        <v>8309</v>
      </c>
      <c r="Q505" s="6" t="s">
        <v>8315</v>
      </c>
      <c r="R505" s="15">
        <f t="shared" si="22"/>
        <v>41991.193321759252</v>
      </c>
      <c r="S505" s="15">
        <f t="shared" si="23"/>
        <v>42021.193321759252</v>
      </c>
    </row>
    <row r="506" spans="1:19" ht="43.5" x14ac:dyDescent="0.3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2">
        <f t="shared" si="21"/>
        <v>1.3673469387755101E-2</v>
      </c>
      <c r="P506" s="6" t="s">
        <v>8309</v>
      </c>
      <c r="Q506" s="6" t="s">
        <v>8315</v>
      </c>
      <c r="R506" s="15">
        <f t="shared" si="22"/>
        <v>40949.650312499994</v>
      </c>
      <c r="S506" s="15">
        <f t="shared" si="23"/>
        <v>41009.60864583333</v>
      </c>
    </row>
    <row r="507" spans="1:19" ht="43.5" x14ac:dyDescent="0.3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2">
        <f t="shared" si="21"/>
        <v>4.3333333333333331E-3</v>
      </c>
      <c r="P507" s="6" t="s">
        <v>8309</v>
      </c>
      <c r="Q507" s="6" t="s">
        <v>8315</v>
      </c>
      <c r="R507" s="15">
        <f t="shared" si="22"/>
        <v>42317.764884259253</v>
      </c>
      <c r="S507" s="15">
        <f t="shared" si="23"/>
        <v>42362.764884259253</v>
      </c>
    </row>
    <row r="508" spans="1:19" ht="43.5" x14ac:dyDescent="0.3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2">
        <f t="shared" si="21"/>
        <v>1.25E-3</v>
      </c>
      <c r="P508" s="6" t="s">
        <v>8309</v>
      </c>
      <c r="Q508" s="6" t="s">
        <v>8315</v>
      </c>
      <c r="R508" s="15">
        <f t="shared" si="22"/>
        <v>41466.218981481477</v>
      </c>
      <c r="S508" s="15">
        <f t="shared" si="23"/>
        <v>41496.218981481477</v>
      </c>
    </row>
    <row r="509" spans="1:19" ht="43.5" x14ac:dyDescent="0.3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2">
        <f t="shared" si="21"/>
        <v>3.2000000000000001E-2</v>
      </c>
      <c r="P509" s="6" t="s">
        <v>8309</v>
      </c>
      <c r="Q509" s="6" t="s">
        <v>8315</v>
      </c>
      <c r="R509" s="15">
        <f t="shared" si="22"/>
        <v>41156.625659722216</v>
      </c>
      <c r="S509" s="15">
        <f t="shared" si="23"/>
        <v>41201.625659722216</v>
      </c>
    </row>
    <row r="510" spans="1:19" ht="58" x14ac:dyDescent="0.3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2">
        <f t="shared" si="21"/>
        <v>8.0000000000000002E-3</v>
      </c>
      <c r="P510" s="6" t="s">
        <v>8309</v>
      </c>
      <c r="Q510" s="6" t="s">
        <v>8315</v>
      </c>
      <c r="R510" s="15">
        <f t="shared" si="22"/>
        <v>40994.690983796296</v>
      </c>
      <c r="S510" s="15">
        <f t="shared" si="23"/>
        <v>41054.259722222218</v>
      </c>
    </row>
    <row r="511" spans="1:19" ht="43.5" x14ac:dyDescent="0.3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2">
        <f t="shared" si="21"/>
        <v>2E-3</v>
      </c>
      <c r="P511" s="6" t="s">
        <v>8309</v>
      </c>
      <c r="Q511" s="6" t="s">
        <v>8315</v>
      </c>
      <c r="R511" s="15">
        <f t="shared" si="22"/>
        <v>42153.298263888886</v>
      </c>
      <c r="S511" s="15">
        <f t="shared" si="23"/>
        <v>42183.298263888886</v>
      </c>
    </row>
    <row r="512" spans="1:19" ht="43.5" x14ac:dyDescent="0.3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2">
        <f t="shared" si="21"/>
        <v>0</v>
      </c>
      <c r="P512" s="6" t="s">
        <v>8309</v>
      </c>
      <c r="Q512" s="6" t="s">
        <v>8315</v>
      </c>
      <c r="R512" s="15">
        <f t="shared" si="22"/>
        <v>42399.843043981477</v>
      </c>
      <c r="S512" s="15">
        <f t="shared" si="23"/>
        <v>42429.843043981477</v>
      </c>
    </row>
    <row r="513" spans="1:19" ht="43.5" x14ac:dyDescent="0.3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2">
        <f t="shared" si="21"/>
        <v>0.03</v>
      </c>
      <c r="P513" s="6" t="s">
        <v>8309</v>
      </c>
      <c r="Q513" s="6" t="s">
        <v>8315</v>
      </c>
      <c r="R513" s="15">
        <f t="shared" si="22"/>
        <v>41339.96969907407</v>
      </c>
      <c r="S513" s="15">
        <f t="shared" si="23"/>
        <v>41369.928032407406</v>
      </c>
    </row>
    <row r="514" spans="1:19" ht="43.5" x14ac:dyDescent="0.3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2">
        <f t="shared" si="21"/>
        <v>1.3749999999999999E-3</v>
      </c>
      <c r="P514" s="6" t="s">
        <v>8309</v>
      </c>
      <c r="Q514" s="6" t="s">
        <v>8315</v>
      </c>
      <c r="R514" s="15">
        <f t="shared" si="22"/>
        <v>42649.408877314818</v>
      </c>
      <c r="S514" s="15">
        <f t="shared" si="23"/>
        <v>42694.450543981475</v>
      </c>
    </row>
    <row r="515" spans="1:19" ht="29" x14ac:dyDescent="0.3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2">
        <f t="shared" ref="O515:O578" si="24">(E515/D515)</f>
        <v>0.13924</v>
      </c>
      <c r="P515" s="6" t="s">
        <v>8309</v>
      </c>
      <c r="Q515" s="6" t="s">
        <v>8315</v>
      </c>
      <c r="R515" s="15">
        <f t="shared" ref="R515:R578" si="25">(J515/86400)+25569+(-8/24)</f>
        <v>42552.320659722223</v>
      </c>
      <c r="S515" s="15">
        <f t="shared" ref="S515:S578" si="26">(I515/86400)+25569+(-8/24)</f>
        <v>42596.958333333336</v>
      </c>
    </row>
    <row r="516" spans="1:19" ht="43.5" x14ac:dyDescent="0.3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2">
        <f t="shared" si="24"/>
        <v>3.3333333333333333E-2</v>
      </c>
      <c r="P516" s="6" t="s">
        <v>8309</v>
      </c>
      <c r="Q516" s="6" t="s">
        <v>8315</v>
      </c>
      <c r="R516" s="15">
        <f t="shared" si="25"/>
        <v>41830.280636574069</v>
      </c>
      <c r="S516" s="15">
        <f t="shared" si="26"/>
        <v>41860.280636574069</v>
      </c>
    </row>
    <row r="517" spans="1:19" ht="43.5" x14ac:dyDescent="0.3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2">
        <f t="shared" si="24"/>
        <v>0.25413402061855672</v>
      </c>
      <c r="P517" s="6" t="s">
        <v>8309</v>
      </c>
      <c r="Q517" s="6" t="s">
        <v>8315</v>
      </c>
      <c r="R517" s="15">
        <f t="shared" si="25"/>
        <v>42327.157418981478</v>
      </c>
      <c r="S517" s="15">
        <f t="shared" si="26"/>
        <v>42367.157418981478</v>
      </c>
    </row>
    <row r="518" spans="1:19" ht="29" x14ac:dyDescent="0.3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2">
        <f t="shared" si="24"/>
        <v>0</v>
      </c>
      <c r="P518" s="6" t="s">
        <v>8309</v>
      </c>
      <c r="Q518" s="6" t="s">
        <v>8315</v>
      </c>
      <c r="R518" s="15">
        <f t="shared" si="25"/>
        <v>42091.445370370369</v>
      </c>
      <c r="S518" s="15">
        <f t="shared" si="26"/>
        <v>42151.445370370369</v>
      </c>
    </row>
    <row r="519" spans="1:19" ht="43.5" x14ac:dyDescent="0.3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2">
        <f t="shared" si="24"/>
        <v>1.3666666666666667E-2</v>
      </c>
      <c r="P519" s="6" t="s">
        <v>8309</v>
      </c>
      <c r="Q519" s="6" t="s">
        <v>8315</v>
      </c>
      <c r="R519" s="15">
        <f t="shared" si="25"/>
        <v>42738.281956018516</v>
      </c>
      <c r="S519" s="15">
        <f t="shared" si="26"/>
        <v>42768.281956018516</v>
      </c>
    </row>
    <row r="520" spans="1:19" ht="58" x14ac:dyDescent="0.3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2">
        <f t="shared" si="24"/>
        <v>0</v>
      </c>
      <c r="P520" s="6" t="s">
        <v>8309</v>
      </c>
      <c r="Q520" s="6" t="s">
        <v>8315</v>
      </c>
      <c r="R520" s="15">
        <f t="shared" si="25"/>
        <v>42223.282685185179</v>
      </c>
      <c r="S520" s="15">
        <f t="shared" si="26"/>
        <v>42253.281944444439</v>
      </c>
    </row>
    <row r="521" spans="1:19" ht="43.5" x14ac:dyDescent="0.3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2">
        <f t="shared" si="24"/>
        <v>0.22881426547787684</v>
      </c>
      <c r="P521" s="6" t="s">
        <v>8309</v>
      </c>
      <c r="Q521" s="6" t="s">
        <v>8315</v>
      </c>
      <c r="R521" s="15">
        <f t="shared" si="25"/>
        <v>41218.058113425919</v>
      </c>
      <c r="S521" s="15">
        <f t="shared" si="26"/>
        <v>41248.058113425919</v>
      </c>
    </row>
    <row r="522" spans="1:19" ht="43.5" x14ac:dyDescent="0.3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2">
        <f t="shared" si="24"/>
        <v>1.0209999999999999</v>
      </c>
      <c r="P522" s="6" t="s">
        <v>8316</v>
      </c>
      <c r="Q522" s="6" t="s">
        <v>8317</v>
      </c>
      <c r="R522" s="15">
        <f t="shared" si="25"/>
        <v>42318.368761574071</v>
      </c>
      <c r="S522" s="15">
        <f t="shared" si="26"/>
        <v>42348.368761574071</v>
      </c>
    </row>
    <row r="523" spans="1:19" ht="58" x14ac:dyDescent="0.3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2">
        <f t="shared" si="24"/>
        <v>1.0464</v>
      </c>
      <c r="P523" s="6" t="s">
        <v>8316</v>
      </c>
      <c r="Q523" s="6" t="s">
        <v>8317</v>
      </c>
      <c r="R523" s="15">
        <f t="shared" si="25"/>
        <v>42645.759479166663</v>
      </c>
      <c r="S523" s="15">
        <f t="shared" si="26"/>
        <v>42674.874305555553</v>
      </c>
    </row>
    <row r="524" spans="1:19" ht="43.5" x14ac:dyDescent="0.3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2">
        <f t="shared" si="24"/>
        <v>1.1466666666666667</v>
      </c>
      <c r="P524" s="6" t="s">
        <v>8316</v>
      </c>
      <c r="Q524" s="6" t="s">
        <v>8317</v>
      </c>
      <c r="R524" s="15">
        <f t="shared" si="25"/>
        <v>42429.707465277774</v>
      </c>
      <c r="S524" s="15">
        <f t="shared" si="26"/>
        <v>42449.665798611109</v>
      </c>
    </row>
    <row r="525" spans="1:19" ht="43.5" x14ac:dyDescent="0.3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2">
        <f t="shared" si="24"/>
        <v>1.206</v>
      </c>
      <c r="P525" s="6" t="s">
        <v>8316</v>
      </c>
      <c r="Q525" s="6" t="s">
        <v>8317</v>
      </c>
      <c r="R525" s="15">
        <f t="shared" si="25"/>
        <v>42237.799490740734</v>
      </c>
      <c r="S525" s="15">
        <f t="shared" si="26"/>
        <v>42267.799490740734</v>
      </c>
    </row>
    <row r="526" spans="1:19" ht="43.5" x14ac:dyDescent="0.3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2">
        <f t="shared" si="24"/>
        <v>1.0867285714285715</v>
      </c>
      <c r="P526" s="6" t="s">
        <v>8316</v>
      </c>
      <c r="Q526" s="6" t="s">
        <v>8317</v>
      </c>
      <c r="R526" s="15">
        <f t="shared" si="25"/>
        <v>42492.383900462963</v>
      </c>
      <c r="S526" s="15">
        <f t="shared" si="26"/>
        <v>42522.383900462963</v>
      </c>
    </row>
    <row r="527" spans="1:19" ht="58" x14ac:dyDescent="0.3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2">
        <f t="shared" si="24"/>
        <v>1</v>
      </c>
      <c r="P527" s="6" t="s">
        <v>8316</v>
      </c>
      <c r="Q527" s="6" t="s">
        <v>8317</v>
      </c>
      <c r="R527" s="15">
        <f t="shared" si="25"/>
        <v>41850.067604166667</v>
      </c>
      <c r="S527" s="15">
        <f t="shared" si="26"/>
        <v>41895.067604166667</v>
      </c>
    </row>
    <row r="528" spans="1:19" ht="43.5" x14ac:dyDescent="0.3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2">
        <f t="shared" si="24"/>
        <v>1.1399999999999999</v>
      </c>
      <c r="P528" s="6" t="s">
        <v>8316</v>
      </c>
      <c r="Q528" s="6" t="s">
        <v>8317</v>
      </c>
      <c r="R528" s="15">
        <f t="shared" si="25"/>
        <v>42192.258611111109</v>
      </c>
      <c r="S528" s="15">
        <f t="shared" si="26"/>
        <v>42223.374999999993</v>
      </c>
    </row>
    <row r="529" spans="1:19" ht="58" x14ac:dyDescent="0.3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2">
        <f t="shared" si="24"/>
        <v>1.0085</v>
      </c>
      <c r="P529" s="6" t="s">
        <v>8316</v>
      </c>
      <c r="Q529" s="6" t="s">
        <v>8317</v>
      </c>
      <c r="R529" s="15">
        <f t="shared" si="25"/>
        <v>42752.872291666667</v>
      </c>
      <c r="S529" s="15">
        <f t="shared" si="26"/>
        <v>42783.336805555555</v>
      </c>
    </row>
    <row r="530" spans="1:19" ht="29" x14ac:dyDescent="0.3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2">
        <f t="shared" si="24"/>
        <v>1.1565217391304348</v>
      </c>
      <c r="P530" s="6" t="s">
        <v>8316</v>
      </c>
      <c r="Q530" s="6" t="s">
        <v>8317</v>
      </c>
      <c r="R530" s="15">
        <f t="shared" si="25"/>
        <v>42155.58688657407</v>
      </c>
      <c r="S530" s="15">
        <f t="shared" si="26"/>
        <v>42176.555555555555</v>
      </c>
    </row>
    <row r="531" spans="1:19" ht="43.5" x14ac:dyDescent="0.3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2">
        <f t="shared" si="24"/>
        <v>1.3041666666666667</v>
      </c>
      <c r="P531" s="6" t="s">
        <v>8316</v>
      </c>
      <c r="Q531" s="6" t="s">
        <v>8317</v>
      </c>
      <c r="R531" s="15">
        <f t="shared" si="25"/>
        <v>42724.697847222218</v>
      </c>
      <c r="S531" s="15">
        <f t="shared" si="26"/>
        <v>42745.874999999993</v>
      </c>
    </row>
    <row r="532" spans="1:19" ht="43.5" x14ac:dyDescent="0.3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2">
        <f t="shared" si="24"/>
        <v>1.0778267254038179</v>
      </c>
      <c r="P532" s="6" t="s">
        <v>8316</v>
      </c>
      <c r="Q532" s="6" t="s">
        <v>8317</v>
      </c>
      <c r="R532" s="15">
        <f t="shared" si="25"/>
        <v>42157.257731481477</v>
      </c>
      <c r="S532" s="15">
        <f t="shared" si="26"/>
        <v>42178.749999999993</v>
      </c>
    </row>
    <row r="533" spans="1:19" ht="43.5" x14ac:dyDescent="0.3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2">
        <f t="shared" si="24"/>
        <v>1</v>
      </c>
      <c r="P533" s="6" t="s">
        <v>8316</v>
      </c>
      <c r="Q533" s="6" t="s">
        <v>8317</v>
      </c>
      <c r="R533" s="15">
        <f t="shared" si="25"/>
        <v>42675.731817129628</v>
      </c>
      <c r="S533" s="15">
        <f t="shared" si="26"/>
        <v>42720.957638888889</v>
      </c>
    </row>
    <row r="534" spans="1:19" ht="43.5" x14ac:dyDescent="0.3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2">
        <f t="shared" si="24"/>
        <v>1.2324999999999999</v>
      </c>
      <c r="P534" s="6" t="s">
        <v>8316</v>
      </c>
      <c r="Q534" s="6" t="s">
        <v>8317</v>
      </c>
      <c r="R534" s="15">
        <f t="shared" si="25"/>
        <v>42472.673703703702</v>
      </c>
      <c r="S534" s="15">
        <f t="shared" si="26"/>
        <v>42502.673703703702</v>
      </c>
    </row>
    <row r="535" spans="1:19" ht="43.5" x14ac:dyDescent="0.3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2">
        <f t="shared" si="24"/>
        <v>1.002</v>
      </c>
      <c r="P535" s="6" t="s">
        <v>8316</v>
      </c>
      <c r="Q535" s="6" t="s">
        <v>8317</v>
      </c>
      <c r="R535" s="15">
        <f t="shared" si="25"/>
        <v>42482.101446759254</v>
      </c>
      <c r="S535" s="15">
        <f t="shared" si="26"/>
        <v>42506.101446759254</v>
      </c>
    </row>
    <row r="536" spans="1:19" ht="43.5" x14ac:dyDescent="0.3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2">
        <f t="shared" si="24"/>
        <v>1.0466666666666666</v>
      </c>
      <c r="P536" s="6" t="s">
        <v>8316</v>
      </c>
      <c r="Q536" s="6" t="s">
        <v>8317</v>
      </c>
      <c r="R536" s="15">
        <f t="shared" si="25"/>
        <v>42270.477662037032</v>
      </c>
      <c r="S536" s="15">
        <f t="shared" si="26"/>
        <v>42309.624999999993</v>
      </c>
    </row>
    <row r="537" spans="1:19" ht="43.5" x14ac:dyDescent="0.3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2">
        <f t="shared" si="24"/>
        <v>1.0249999999999999</v>
      </c>
      <c r="P537" s="6" t="s">
        <v>8316</v>
      </c>
      <c r="Q537" s="6" t="s">
        <v>8317</v>
      </c>
      <c r="R537" s="15">
        <f t="shared" si="25"/>
        <v>42711.211863425924</v>
      </c>
      <c r="S537" s="15">
        <f t="shared" si="26"/>
        <v>42741.211863425924</v>
      </c>
    </row>
    <row r="538" spans="1:19" ht="58" x14ac:dyDescent="0.3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2">
        <f t="shared" si="24"/>
        <v>1.1825757575757576</v>
      </c>
      <c r="P538" s="6" t="s">
        <v>8316</v>
      </c>
      <c r="Q538" s="6" t="s">
        <v>8317</v>
      </c>
      <c r="R538" s="15">
        <f t="shared" si="25"/>
        <v>42179.011655092589</v>
      </c>
      <c r="S538" s="15">
        <f t="shared" si="26"/>
        <v>42219.416666666664</v>
      </c>
    </row>
    <row r="539" spans="1:19" ht="43.5" x14ac:dyDescent="0.3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2">
        <f t="shared" si="24"/>
        <v>1.2050000000000001</v>
      </c>
      <c r="P539" s="6" t="s">
        <v>8316</v>
      </c>
      <c r="Q539" s="6" t="s">
        <v>8317</v>
      </c>
      <c r="R539" s="15">
        <f t="shared" si="25"/>
        <v>42282.435081018521</v>
      </c>
      <c r="S539" s="15">
        <f t="shared" si="26"/>
        <v>42312.476747685178</v>
      </c>
    </row>
    <row r="540" spans="1:19" ht="43.5" x14ac:dyDescent="0.3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2">
        <f t="shared" si="24"/>
        <v>3.0242</v>
      </c>
      <c r="P540" s="6" t="s">
        <v>8316</v>
      </c>
      <c r="Q540" s="6" t="s">
        <v>8317</v>
      </c>
      <c r="R540" s="15">
        <f t="shared" si="25"/>
        <v>42473.461377314808</v>
      </c>
      <c r="S540" s="15">
        <f t="shared" si="26"/>
        <v>42503.461377314808</v>
      </c>
    </row>
    <row r="541" spans="1:19" ht="43.5" x14ac:dyDescent="0.3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2">
        <f t="shared" si="24"/>
        <v>1.00644</v>
      </c>
      <c r="P541" s="6" t="s">
        <v>8316</v>
      </c>
      <c r="Q541" s="6" t="s">
        <v>8317</v>
      </c>
      <c r="R541" s="15">
        <f t="shared" si="25"/>
        <v>42534.716516203705</v>
      </c>
      <c r="S541" s="15">
        <f t="shared" si="26"/>
        <v>42555.716516203705</v>
      </c>
    </row>
    <row r="542" spans="1:19" ht="58" x14ac:dyDescent="0.3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2">
        <f t="shared" si="24"/>
        <v>6.666666666666667E-5</v>
      </c>
      <c r="P542" s="6" t="s">
        <v>8318</v>
      </c>
      <c r="Q542" s="6" t="s">
        <v>8319</v>
      </c>
      <c r="R542" s="15">
        <f t="shared" si="25"/>
        <v>42009.483865740738</v>
      </c>
      <c r="S542" s="15">
        <f t="shared" si="26"/>
        <v>42039.483865740738</v>
      </c>
    </row>
    <row r="543" spans="1:19" ht="43.5" x14ac:dyDescent="0.3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2">
        <f t="shared" si="24"/>
        <v>5.5555555555555558E-3</v>
      </c>
      <c r="P543" s="6" t="s">
        <v>8318</v>
      </c>
      <c r="Q543" s="6" t="s">
        <v>8319</v>
      </c>
      <c r="R543" s="15">
        <f t="shared" si="25"/>
        <v>42275.713356481479</v>
      </c>
      <c r="S543" s="15">
        <f t="shared" si="26"/>
        <v>42305.713356481479</v>
      </c>
    </row>
    <row r="544" spans="1:19" ht="43.5" x14ac:dyDescent="0.3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2">
        <f t="shared" si="24"/>
        <v>3.9999999999999998E-6</v>
      </c>
      <c r="P544" s="6" t="s">
        <v>8318</v>
      </c>
      <c r="Q544" s="6" t="s">
        <v>8319</v>
      </c>
      <c r="R544" s="15">
        <f t="shared" si="25"/>
        <v>42433.404120370367</v>
      </c>
      <c r="S544" s="15">
        <f t="shared" si="26"/>
        <v>42493.362453703703</v>
      </c>
    </row>
    <row r="545" spans="1:19" ht="43.5" x14ac:dyDescent="0.3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2">
        <f t="shared" si="24"/>
        <v>3.1818181818181819E-3</v>
      </c>
      <c r="P545" s="6" t="s">
        <v>8318</v>
      </c>
      <c r="Q545" s="6" t="s">
        <v>8319</v>
      </c>
      <c r="R545" s="15">
        <f t="shared" si="25"/>
        <v>41913.75881944444</v>
      </c>
      <c r="S545" s="15">
        <f t="shared" si="26"/>
        <v>41943.75881944444</v>
      </c>
    </row>
    <row r="546" spans="1:19" ht="58" x14ac:dyDescent="0.3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2">
        <f t="shared" si="24"/>
        <v>1.2E-2</v>
      </c>
      <c r="P546" s="6" t="s">
        <v>8318</v>
      </c>
      <c r="Q546" s="6" t="s">
        <v>8319</v>
      </c>
      <c r="R546" s="15">
        <f t="shared" si="25"/>
        <v>42525.323611111111</v>
      </c>
      <c r="S546" s="15">
        <f t="shared" si="26"/>
        <v>42555.323611111111</v>
      </c>
    </row>
    <row r="547" spans="1:19" ht="58" x14ac:dyDescent="0.3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2">
        <f t="shared" si="24"/>
        <v>0.27383999999999997</v>
      </c>
      <c r="P547" s="6" t="s">
        <v>8318</v>
      </c>
      <c r="Q547" s="6" t="s">
        <v>8319</v>
      </c>
      <c r="R547" s="15">
        <f t="shared" si="25"/>
        <v>42283.25913194444</v>
      </c>
      <c r="S547" s="15">
        <f t="shared" si="26"/>
        <v>42323.300798611112</v>
      </c>
    </row>
    <row r="548" spans="1:19" ht="43.5" x14ac:dyDescent="0.3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2">
        <f t="shared" si="24"/>
        <v>8.6666666666666663E-4</v>
      </c>
      <c r="P548" s="6" t="s">
        <v>8318</v>
      </c>
      <c r="Q548" s="6" t="s">
        <v>8319</v>
      </c>
      <c r="R548" s="15">
        <f t="shared" si="25"/>
        <v>42249.334664351853</v>
      </c>
      <c r="S548" s="15">
        <f t="shared" si="26"/>
        <v>42294.334664351853</v>
      </c>
    </row>
    <row r="549" spans="1:19" ht="58" x14ac:dyDescent="0.3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2">
        <f t="shared" si="24"/>
        <v>0</v>
      </c>
      <c r="P549" s="6" t="s">
        <v>8318</v>
      </c>
      <c r="Q549" s="6" t="s">
        <v>8319</v>
      </c>
      <c r="R549" s="15">
        <f t="shared" si="25"/>
        <v>42380.363009259258</v>
      </c>
      <c r="S549" s="15">
        <f t="shared" si="26"/>
        <v>42410.363009259258</v>
      </c>
    </row>
    <row r="550" spans="1:19" ht="43.5" x14ac:dyDescent="0.3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2">
        <f t="shared" si="24"/>
        <v>8.9999999999999998E-4</v>
      </c>
      <c r="P550" s="6" t="s">
        <v>8318</v>
      </c>
      <c r="Q550" s="6" t="s">
        <v>8319</v>
      </c>
      <c r="R550" s="15">
        <f t="shared" si="25"/>
        <v>42276.57</v>
      </c>
      <c r="S550" s="15">
        <f t="shared" si="26"/>
        <v>42306.57</v>
      </c>
    </row>
    <row r="551" spans="1:19" ht="58" x14ac:dyDescent="0.3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2">
        <f t="shared" si="24"/>
        <v>2.7199999999999998E-2</v>
      </c>
      <c r="P551" s="6" t="s">
        <v>8318</v>
      </c>
      <c r="Q551" s="6" t="s">
        <v>8319</v>
      </c>
      <c r="R551" s="15">
        <f t="shared" si="25"/>
        <v>42163.303495370368</v>
      </c>
      <c r="S551" s="15">
        <f t="shared" si="26"/>
        <v>42193.303495370368</v>
      </c>
    </row>
    <row r="552" spans="1:19" ht="43.5" x14ac:dyDescent="0.3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2">
        <f t="shared" si="24"/>
        <v>7.0000000000000001E-3</v>
      </c>
      <c r="P552" s="6" t="s">
        <v>8318</v>
      </c>
      <c r="Q552" s="6" t="s">
        <v>8319</v>
      </c>
      <c r="R552" s="15">
        <f t="shared" si="25"/>
        <v>42753.34542824074</v>
      </c>
      <c r="S552" s="15">
        <f t="shared" si="26"/>
        <v>42765.874999999993</v>
      </c>
    </row>
    <row r="553" spans="1:19" ht="43.5" x14ac:dyDescent="0.3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2">
        <f t="shared" si="24"/>
        <v>5.0413333333333331E-2</v>
      </c>
      <c r="P553" s="6" t="s">
        <v>8318</v>
      </c>
      <c r="Q553" s="6" t="s">
        <v>8319</v>
      </c>
      <c r="R553" s="15">
        <f t="shared" si="25"/>
        <v>42172.942407407405</v>
      </c>
      <c r="S553" s="15">
        <f t="shared" si="26"/>
        <v>42217.411805555552</v>
      </c>
    </row>
    <row r="554" spans="1:19" ht="43.5" x14ac:dyDescent="0.3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2">
        <f t="shared" si="24"/>
        <v>0</v>
      </c>
      <c r="P554" s="6" t="s">
        <v>8318</v>
      </c>
      <c r="Q554" s="6" t="s">
        <v>8319</v>
      </c>
      <c r="R554" s="15">
        <f t="shared" si="25"/>
        <v>42318.283518518518</v>
      </c>
      <c r="S554" s="15">
        <f t="shared" si="26"/>
        <v>42378.283518518518</v>
      </c>
    </row>
    <row r="555" spans="1:19" ht="43.5" x14ac:dyDescent="0.3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2">
        <f t="shared" si="24"/>
        <v>4.9199999999999999E-3</v>
      </c>
      <c r="P555" s="6" t="s">
        <v>8318</v>
      </c>
      <c r="Q555" s="6" t="s">
        <v>8319</v>
      </c>
      <c r="R555" s="15">
        <f t="shared" si="25"/>
        <v>41927.386469907404</v>
      </c>
      <c r="S555" s="15">
        <f t="shared" si="26"/>
        <v>41957.428136574068</v>
      </c>
    </row>
    <row r="556" spans="1:19" ht="43.5" x14ac:dyDescent="0.3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2">
        <f t="shared" si="24"/>
        <v>0.36589147286821705</v>
      </c>
      <c r="P556" s="6" t="s">
        <v>8318</v>
      </c>
      <c r="Q556" s="6" t="s">
        <v>8319</v>
      </c>
      <c r="R556" s="15">
        <f t="shared" si="25"/>
        <v>41901.351527777777</v>
      </c>
      <c r="S556" s="15">
        <f t="shared" si="26"/>
        <v>41931.351527777777</v>
      </c>
    </row>
    <row r="557" spans="1:19" ht="43.5" x14ac:dyDescent="0.3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2">
        <f t="shared" si="24"/>
        <v>0</v>
      </c>
      <c r="P557" s="6" t="s">
        <v>8318</v>
      </c>
      <c r="Q557" s="6" t="s">
        <v>8319</v>
      </c>
      <c r="R557" s="15">
        <f t="shared" si="25"/>
        <v>42503.020173611112</v>
      </c>
      <c r="S557" s="15">
        <f t="shared" si="26"/>
        <v>42533.020173611112</v>
      </c>
    </row>
    <row r="558" spans="1:19" ht="29" x14ac:dyDescent="0.3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2">
        <f t="shared" si="24"/>
        <v>2.5000000000000001E-2</v>
      </c>
      <c r="P558" s="6" t="s">
        <v>8318</v>
      </c>
      <c r="Q558" s="6" t="s">
        <v>8319</v>
      </c>
      <c r="R558" s="15">
        <f t="shared" si="25"/>
        <v>42345.526817129627</v>
      </c>
      <c r="S558" s="15">
        <f t="shared" si="26"/>
        <v>42375.526817129627</v>
      </c>
    </row>
    <row r="559" spans="1:19" ht="43.5" x14ac:dyDescent="0.3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2">
        <f t="shared" si="24"/>
        <v>9.1066666666666674E-3</v>
      </c>
      <c r="P559" s="6" t="s">
        <v>8318</v>
      </c>
      <c r="Q559" s="6" t="s">
        <v>8319</v>
      </c>
      <c r="R559" s="15">
        <f t="shared" si="25"/>
        <v>42676.608831018515</v>
      </c>
      <c r="S559" s="15">
        <f t="shared" si="26"/>
        <v>42706.650497685179</v>
      </c>
    </row>
    <row r="560" spans="1:19" ht="43.5" x14ac:dyDescent="0.3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2">
        <f t="shared" si="24"/>
        <v>0</v>
      </c>
      <c r="P560" s="6" t="s">
        <v>8318</v>
      </c>
      <c r="Q560" s="6" t="s">
        <v>8319</v>
      </c>
      <c r="R560" s="15">
        <f t="shared" si="25"/>
        <v>42057.549826388888</v>
      </c>
      <c r="S560" s="15">
        <f t="shared" si="26"/>
        <v>42087.508159722223</v>
      </c>
    </row>
    <row r="561" spans="1:19" ht="58" x14ac:dyDescent="0.3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2">
        <f t="shared" si="24"/>
        <v>2.0833333333333335E-4</v>
      </c>
      <c r="P561" s="6" t="s">
        <v>8318</v>
      </c>
      <c r="Q561" s="6" t="s">
        <v>8319</v>
      </c>
      <c r="R561" s="15">
        <f t="shared" si="25"/>
        <v>42320.949768518512</v>
      </c>
      <c r="S561" s="15">
        <f t="shared" si="26"/>
        <v>42350.949768518512</v>
      </c>
    </row>
    <row r="562" spans="1:19" ht="43.5" x14ac:dyDescent="0.3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2">
        <f t="shared" si="24"/>
        <v>1.2E-4</v>
      </c>
      <c r="P562" s="6" t="s">
        <v>8318</v>
      </c>
      <c r="Q562" s="6" t="s">
        <v>8319</v>
      </c>
      <c r="R562" s="15">
        <f t="shared" si="25"/>
        <v>41960.438020833331</v>
      </c>
      <c r="S562" s="15">
        <f t="shared" si="26"/>
        <v>41990.438020833331</v>
      </c>
    </row>
    <row r="563" spans="1:19" ht="43.5" x14ac:dyDescent="0.3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2">
        <f t="shared" si="24"/>
        <v>3.6666666666666666E-3</v>
      </c>
      <c r="P563" s="6" t="s">
        <v>8318</v>
      </c>
      <c r="Q563" s="6" t="s">
        <v>8319</v>
      </c>
      <c r="R563" s="15">
        <f t="shared" si="25"/>
        <v>42268.325381944444</v>
      </c>
      <c r="S563" s="15">
        <f t="shared" si="26"/>
        <v>42303.325381944444</v>
      </c>
    </row>
    <row r="564" spans="1:19" ht="43.5" x14ac:dyDescent="0.3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2">
        <f t="shared" si="24"/>
        <v>0</v>
      </c>
      <c r="P564" s="6" t="s">
        <v>8318</v>
      </c>
      <c r="Q564" s="6" t="s">
        <v>8319</v>
      </c>
      <c r="R564" s="15">
        <f t="shared" si="25"/>
        <v>42692.055729166663</v>
      </c>
      <c r="S564" s="15">
        <f t="shared" si="26"/>
        <v>42722.055729166663</v>
      </c>
    </row>
    <row r="565" spans="1:19" ht="43.5" x14ac:dyDescent="0.3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2">
        <f t="shared" si="24"/>
        <v>9.0666666666666662E-4</v>
      </c>
      <c r="P565" s="6" t="s">
        <v>8318</v>
      </c>
      <c r="Q565" s="6" t="s">
        <v>8319</v>
      </c>
      <c r="R565" s="15">
        <f t="shared" si="25"/>
        <v>42021.736655092587</v>
      </c>
      <c r="S565" s="15">
        <f t="shared" si="26"/>
        <v>42051.736655092587</v>
      </c>
    </row>
    <row r="566" spans="1:19" ht="58" x14ac:dyDescent="0.3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2">
        <f t="shared" si="24"/>
        <v>5.5555555555555558E-5</v>
      </c>
      <c r="P566" s="6" t="s">
        <v>8318</v>
      </c>
      <c r="Q566" s="6" t="s">
        <v>8319</v>
      </c>
      <c r="R566" s="15">
        <f t="shared" si="25"/>
        <v>42411.609664351847</v>
      </c>
      <c r="S566" s="15">
        <f t="shared" si="26"/>
        <v>42441.609664351847</v>
      </c>
    </row>
    <row r="567" spans="1:19" ht="43.5" x14ac:dyDescent="0.3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2">
        <f t="shared" si="24"/>
        <v>0</v>
      </c>
      <c r="P567" s="6" t="s">
        <v>8318</v>
      </c>
      <c r="Q567" s="6" t="s">
        <v>8319</v>
      </c>
      <c r="R567" s="15">
        <f t="shared" si="25"/>
        <v>42165.451956018514</v>
      </c>
      <c r="S567" s="15">
        <f t="shared" si="26"/>
        <v>42195.451956018514</v>
      </c>
    </row>
    <row r="568" spans="1:19" ht="43.5" x14ac:dyDescent="0.3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2">
        <f t="shared" si="24"/>
        <v>2.0000000000000001E-4</v>
      </c>
      <c r="P568" s="6" t="s">
        <v>8318</v>
      </c>
      <c r="Q568" s="6" t="s">
        <v>8319</v>
      </c>
      <c r="R568" s="15">
        <f t="shared" si="25"/>
        <v>42535.351076388884</v>
      </c>
      <c r="S568" s="15">
        <f t="shared" si="26"/>
        <v>42565.351076388884</v>
      </c>
    </row>
    <row r="569" spans="1:19" ht="43.5" x14ac:dyDescent="0.3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2">
        <f t="shared" si="24"/>
        <v>0</v>
      </c>
      <c r="P569" s="6" t="s">
        <v>8318</v>
      </c>
      <c r="Q569" s="6" t="s">
        <v>8319</v>
      </c>
      <c r="R569" s="15">
        <f t="shared" si="25"/>
        <v>41975.509189814817</v>
      </c>
      <c r="S569" s="15">
        <f t="shared" si="26"/>
        <v>42005.509189814817</v>
      </c>
    </row>
    <row r="570" spans="1:19" ht="58" x14ac:dyDescent="0.3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2">
        <f t="shared" si="24"/>
        <v>0.01</v>
      </c>
      <c r="P570" s="6" t="s">
        <v>8318</v>
      </c>
      <c r="Q570" s="6" t="s">
        <v>8319</v>
      </c>
      <c r="R570" s="15">
        <f t="shared" si="25"/>
        <v>42348.588229166664</v>
      </c>
      <c r="S570" s="15">
        <f t="shared" si="26"/>
        <v>42385.124999999993</v>
      </c>
    </row>
    <row r="571" spans="1:19" ht="43.5" x14ac:dyDescent="0.3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2">
        <f t="shared" si="24"/>
        <v>8.0000000000000002E-3</v>
      </c>
      <c r="P571" s="6" t="s">
        <v>8318</v>
      </c>
      <c r="Q571" s="6" t="s">
        <v>8319</v>
      </c>
      <c r="R571" s="15">
        <f t="shared" si="25"/>
        <v>42340.514027777775</v>
      </c>
      <c r="S571" s="15">
        <f t="shared" si="26"/>
        <v>42370.514027777775</v>
      </c>
    </row>
    <row r="572" spans="1:19" ht="29" x14ac:dyDescent="0.3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2">
        <f t="shared" si="24"/>
        <v>1.6705882352941177E-3</v>
      </c>
      <c r="P572" s="6" t="s">
        <v>8318</v>
      </c>
      <c r="Q572" s="6" t="s">
        <v>8319</v>
      </c>
      <c r="R572" s="15">
        <f t="shared" si="25"/>
        <v>42388.464918981474</v>
      </c>
      <c r="S572" s="15">
        <f t="shared" si="26"/>
        <v>42418.464918981474</v>
      </c>
    </row>
    <row r="573" spans="1:19" ht="43.5" x14ac:dyDescent="0.3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2">
        <f t="shared" si="24"/>
        <v>4.2399999999999998E-3</v>
      </c>
      <c r="P573" s="6" t="s">
        <v>8318</v>
      </c>
      <c r="Q573" s="6" t="s">
        <v>8319</v>
      </c>
      <c r="R573" s="15">
        <f t="shared" si="25"/>
        <v>42192.482905092591</v>
      </c>
      <c r="S573" s="15">
        <f t="shared" si="26"/>
        <v>42211.832638888889</v>
      </c>
    </row>
    <row r="574" spans="1:19" ht="43.5" x14ac:dyDescent="0.3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2">
        <f t="shared" si="24"/>
        <v>0</v>
      </c>
      <c r="P574" s="6" t="s">
        <v>8318</v>
      </c>
      <c r="Q574" s="6" t="s">
        <v>8319</v>
      </c>
      <c r="R574" s="15">
        <f t="shared" si="25"/>
        <v>42282.382962962962</v>
      </c>
      <c r="S574" s="15">
        <f t="shared" si="26"/>
        <v>42312.424629629626</v>
      </c>
    </row>
    <row r="575" spans="1:19" ht="58" x14ac:dyDescent="0.3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2">
        <f t="shared" si="24"/>
        <v>3.892538925389254E-3</v>
      </c>
      <c r="P575" s="6" t="s">
        <v>8318</v>
      </c>
      <c r="Q575" s="6" t="s">
        <v>8319</v>
      </c>
      <c r="R575" s="15">
        <f t="shared" si="25"/>
        <v>41962.716793981475</v>
      </c>
      <c r="S575" s="15">
        <f t="shared" si="26"/>
        <v>42021.716666666667</v>
      </c>
    </row>
    <row r="576" spans="1:19" ht="58" x14ac:dyDescent="0.3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2">
        <f t="shared" si="24"/>
        <v>7.1556350626118068E-3</v>
      </c>
      <c r="P576" s="6" t="s">
        <v>8318</v>
      </c>
      <c r="Q576" s="6" t="s">
        <v>8319</v>
      </c>
      <c r="R576" s="15">
        <f t="shared" si="25"/>
        <v>42632.110034722216</v>
      </c>
      <c r="S576" s="15">
        <f t="shared" si="26"/>
        <v>42662.110034722216</v>
      </c>
    </row>
    <row r="577" spans="1:19" ht="58" x14ac:dyDescent="0.3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2">
        <f t="shared" si="24"/>
        <v>4.3166666666666666E-3</v>
      </c>
      <c r="P577" s="6" t="s">
        <v>8318</v>
      </c>
      <c r="Q577" s="6" t="s">
        <v>8319</v>
      </c>
      <c r="R577" s="15">
        <f t="shared" si="25"/>
        <v>42138.359293981477</v>
      </c>
      <c r="S577" s="15">
        <f t="shared" si="26"/>
        <v>42168.359293981477</v>
      </c>
    </row>
    <row r="578" spans="1:19" ht="43.5" x14ac:dyDescent="0.3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2">
        <f t="shared" si="24"/>
        <v>1.2500000000000001E-5</v>
      </c>
      <c r="P578" s="6" t="s">
        <v>8318</v>
      </c>
      <c r="Q578" s="6" t="s">
        <v>8319</v>
      </c>
      <c r="R578" s="15">
        <f t="shared" si="25"/>
        <v>42031.138333333329</v>
      </c>
      <c r="S578" s="15">
        <f t="shared" si="26"/>
        <v>42091.096666666665</v>
      </c>
    </row>
    <row r="579" spans="1:19" ht="43.5" x14ac:dyDescent="0.3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2">
        <f t="shared" ref="O579:O642" si="27">(E579/D579)</f>
        <v>2E-3</v>
      </c>
      <c r="P579" s="6" t="s">
        <v>8318</v>
      </c>
      <c r="Q579" s="6" t="s">
        <v>8319</v>
      </c>
      <c r="R579" s="15">
        <f t="shared" ref="R579:R642" si="28">(J579/86400)+25569+(-8/24)</f>
        <v>42450.255810185183</v>
      </c>
      <c r="S579" s="15">
        <f t="shared" ref="S579:S642" si="29">(I579/86400)+25569+(-8/24)</f>
        <v>42510.255810185183</v>
      </c>
    </row>
    <row r="580" spans="1:19" ht="29" x14ac:dyDescent="0.3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2">
        <f t="shared" si="27"/>
        <v>1.12E-4</v>
      </c>
      <c r="P580" s="6" t="s">
        <v>8318</v>
      </c>
      <c r="Q580" s="6" t="s">
        <v>8319</v>
      </c>
      <c r="R580" s="15">
        <f t="shared" si="28"/>
        <v>42230.245289351849</v>
      </c>
      <c r="S580" s="15">
        <f t="shared" si="29"/>
        <v>42254.245289351849</v>
      </c>
    </row>
    <row r="581" spans="1:19" ht="29" x14ac:dyDescent="0.3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2">
        <f t="shared" si="27"/>
        <v>1.4583333333333334E-2</v>
      </c>
      <c r="P581" s="6" t="s">
        <v>8318</v>
      </c>
      <c r="Q581" s="6" t="s">
        <v>8319</v>
      </c>
      <c r="R581" s="15">
        <f t="shared" si="28"/>
        <v>41968.518784722219</v>
      </c>
      <c r="S581" s="15">
        <f t="shared" si="29"/>
        <v>41998.518784722219</v>
      </c>
    </row>
    <row r="582" spans="1:19" ht="43.5" x14ac:dyDescent="0.3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2">
        <f t="shared" si="27"/>
        <v>3.3333333333333332E-4</v>
      </c>
      <c r="P582" s="6" t="s">
        <v>8318</v>
      </c>
      <c r="Q582" s="6" t="s">
        <v>8319</v>
      </c>
      <c r="R582" s="15">
        <f t="shared" si="28"/>
        <v>42605.574849537035</v>
      </c>
      <c r="S582" s="15">
        <f t="shared" si="29"/>
        <v>42635.574849537035</v>
      </c>
    </row>
    <row r="583" spans="1:19" ht="58" x14ac:dyDescent="0.3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2">
        <f t="shared" si="27"/>
        <v>0</v>
      </c>
      <c r="P583" s="6" t="s">
        <v>8318</v>
      </c>
      <c r="Q583" s="6" t="s">
        <v>8319</v>
      </c>
      <c r="R583" s="15">
        <f t="shared" si="28"/>
        <v>42187.679444444446</v>
      </c>
      <c r="S583" s="15">
        <f t="shared" si="29"/>
        <v>42217.679444444446</v>
      </c>
    </row>
    <row r="584" spans="1:19" ht="58" x14ac:dyDescent="0.3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2">
        <f t="shared" si="27"/>
        <v>0</v>
      </c>
      <c r="P584" s="6" t="s">
        <v>8318</v>
      </c>
      <c r="Q584" s="6" t="s">
        <v>8319</v>
      </c>
      <c r="R584" s="15">
        <f t="shared" si="28"/>
        <v>42055.406469907401</v>
      </c>
      <c r="S584" s="15">
        <f t="shared" si="29"/>
        <v>42078.416666666664</v>
      </c>
    </row>
    <row r="585" spans="1:19" ht="43.5" x14ac:dyDescent="0.3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2">
        <f t="shared" si="27"/>
        <v>1.1111111111111112E-4</v>
      </c>
      <c r="P585" s="6" t="s">
        <v>8318</v>
      </c>
      <c r="Q585" s="6" t="s">
        <v>8319</v>
      </c>
      <c r="R585" s="15">
        <f t="shared" si="28"/>
        <v>42052.605173611104</v>
      </c>
      <c r="S585" s="15">
        <f t="shared" si="29"/>
        <v>42082.563506944447</v>
      </c>
    </row>
    <row r="586" spans="1:19" ht="43.5" x14ac:dyDescent="0.3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2">
        <f t="shared" si="27"/>
        <v>0.01</v>
      </c>
      <c r="P586" s="6" t="s">
        <v>8318</v>
      </c>
      <c r="Q586" s="6" t="s">
        <v>8319</v>
      </c>
      <c r="R586" s="15">
        <f t="shared" si="28"/>
        <v>42049.383287037032</v>
      </c>
      <c r="S586" s="15">
        <f t="shared" si="29"/>
        <v>42079.341620370367</v>
      </c>
    </row>
    <row r="587" spans="1:19" ht="43.5" x14ac:dyDescent="0.3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2">
        <f t="shared" si="27"/>
        <v>0</v>
      </c>
      <c r="P587" s="6" t="s">
        <v>8318</v>
      </c>
      <c r="Q587" s="6" t="s">
        <v>8319</v>
      </c>
      <c r="R587" s="15">
        <f t="shared" si="28"/>
        <v>42283.057604166665</v>
      </c>
      <c r="S587" s="15">
        <f t="shared" si="29"/>
        <v>42338.666666666664</v>
      </c>
    </row>
    <row r="588" spans="1:19" ht="43.5" x14ac:dyDescent="0.3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2">
        <f t="shared" si="27"/>
        <v>5.5999999999999999E-3</v>
      </c>
      <c r="P588" s="6" t="s">
        <v>8318</v>
      </c>
      <c r="Q588" s="6" t="s">
        <v>8319</v>
      </c>
      <c r="R588" s="15">
        <f t="shared" si="28"/>
        <v>42020.520914351851</v>
      </c>
      <c r="S588" s="15">
        <f t="shared" si="29"/>
        <v>42050.520914351851</v>
      </c>
    </row>
    <row r="589" spans="1:19" ht="72.5" x14ac:dyDescent="0.3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2">
        <f t="shared" si="27"/>
        <v>9.0833333333333335E-2</v>
      </c>
      <c r="P589" s="6" t="s">
        <v>8318</v>
      </c>
      <c r="Q589" s="6" t="s">
        <v>8319</v>
      </c>
      <c r="R589" s="15">
        <f t="shared" si="28"/>
        <v>42080.423993055556</v>
      </c>
      <c r="S589" s="15">
        <f t="shared" si="29"/>
        <v>42110.423993055556</v>
      </c>
    </row>
    <row r="590" spans="1:19" ht="43.5" x14ac:dyDescent="0.3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2">
        <f t="shared" si="27"/>
        <v>3.3444444444444443E-2</v>
      </c>
      <c r="P590" s="6" t="s">
        <v>8318</v>
      </c>
      <c r="Q590" s="6" t="s">
        <v>8319</v>
      </c>
      <c r="R590" s="15">
        <f t="shared" si="28"/>
        <v>42631.436180555553</v>
      </c>
      <c r="S590" s="15">
        <f t="shared" si="29"/>
        <v>42691.477847222217</v>
      </c>
    </row>
    <row r="591" spans="1:19" x14ac:dyDescent="0.3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2">
        <f t="shared" si="27"/>
        <v>1.3333333333333334E-4</v>
      </c>
      <c r="P591" s="6" t="s">
        <v>8318</v>
      </c>
      <c r="Q591" s="6" t="s">
        <v>8319</v>
      </c>
      <c r="R591" s="15">
        <f t="shared" si="28"/>
        <v>42178.281238425923</v>
      </c>
      <c r="S591" s="15">
        <f t="shared" si="29"/>
        <v>42193.281238425923</v>
      </c>
    </row>
    <row r="592" spans="1:19" ht="58" x14ac:dyDescent="0.3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2">
        <f t="shared" si="27"/>
        <v>4.4600000000000001E-2</v>
      </c>
      <c r="P592" s="6" t="s">
        <v>8318</v>
      </c>
      <c r="Q592" s="6" t="s">
        <v>8319</v>
      </c>
      <c r="R592" s="15">
        <f t="shared" si="28"/>
        <v>42377.22142361111</v>
      </c>
      <c r="S592" s="15">
        <f t="shared" si="29"/>
        <v>42408.209027777775</v>
      </c>
    </row>
    <row r="593" spans="1:19" ht="43.5" x14ac:dyDescent="0.3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2">
        <f t="shared" si="27"/>
        <v>6.0999999999999997E-4</v>
      </c>
      <c r="P593" s="6" t="s">
        <v>8318</v>
      </c>
      <c r="Q593" s="6" t="s">
        <v>8319</v>
      </c>
      <c r="R593" s="15">
        <f t="shared" si="28"/>
        <v>42177.209837962961</v>
      </c>
      <c r="S593" s="15">
        <f t="shared" si="29"/>
        <v>42207.209837962961</v>
      </c>
    </row>
    <row r="594" spans="1:19" ht="58" x14ac:dyDescent="0.3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2">
        <f t="shared" si="27"/>
        <v>3.3333333333333333E-2</v>
      </c>
      <c r="P594" s="6" t="s">
        <v>8318</v>
      </c>
      <c r="Q594" s="6" t="s">
        <v>8319</v>
      </c>
      <c r="R594" s="15">
        <f t="shared" si="28"/>
        <v>41945.898842592593</v>
      </c>
      <c r="S594" s="15">
        <f t="shared" si="29"/>
        <v>41975.898842592585</v>
      </c>
    </row>
    <row r="595" spans="1:19" ht="58" x14ac:dyDescent="0.3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2">
        <f t="shared" si="27"/>
        <v>0.23</v>
      </c>
      <c r="P595" s="6" t="s">
        <v>8318</v>
      </c>
      <c r="Q595" s="6" t="s">
        <v>8319</v>
      </c>
      <c r="R595" s="15">
        <f t="shared" si="28"/>
        <v>42070.344270833331</v>
      </c>
      <c r="S595" s="15">
        <f t="shared" si="29"/>
        <v>42100.302604166667</v>
      </c>
    </row>
    <row r="596" spans="1:19" ht="29" x14ac:dyDescent="0.3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2">
        <f t="shared" si="27"/>
        <v>1.0399999999999999E-3</v>
      </c>
      <c r="P596" s="6" t="s">
        <v>8318</v>
      </c>
      <c r="Q596" s="6" t="s">
        <v>8319</v>
      </c>
      <c r="R596" s="15">
        <f t="shared" si="28"/>
        <v>42446.446828703702</v>
      </c>
      <c r="S596" s="15">
        <f t="shared" si="29"/>
        <v>42476.446828703702</v>
      </c>
    </row>
    <row r="597" spans="1:19" ht="43.5" x14ac:dyDescent="0.3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2">
        <f t="shared" si="27"/>
        <v>4.2599999999999999E-3</v>
      </c>
      <c r="P597" s="6" t="s">
        <v>8318</v>
      </c>
      <c r="Q597" s="6" t="s">
        <v>8319</v>
      </c>
      <c r="R597" s="15">
        <f t="shared" si="28"/>
        <v>42082.736550925925</v>
      </c>
      <c r="S597" s="15">
        <f t="shared" si="29"/>
        <v>42127.736550925925</v>
      </c>
    </row>
    <row r="598" spans="1:19" ht="43.5" x14ac:dyDescent="0.3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2">
        <f t="shared" si="27"/>
        <v>2.9999999999999997E-4</v>
      </c>
      <c r="P598" s="6" t="s">
        <v>8318</v>
      </c>
      <c r="Q598" s="6" t="s">
        <v>8319</v>
      </c>
      <c r="R598" s="15">
        <f t="shared" si="28"/>
        <v>42646.563564814809</v>
      </c>
      <c r="S598" s="15">
        <f t="shared" si="29"/>
        <v>42676.563564814809</v>
      </c>
    </row>
    <row r="599" spans="1:19" ht="43.5" x14ac:dyDescent="0.3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2">
        <f t="shared" si="27"/>
        <v>2.6666666666666666E-3</v>
      </c>
      <c r="P599" s="6" t="s">
        <v>8318</v>
      </c>
      <c r="Q599" s="6" t="s">
        <v>8319</v>
      </c>
      <c r="R599" s="15">
        <f t="shared" si="28"/>
        <v>42545.371932870366</v>
      </c>
      <c r="S599" s="15">
        <f t="shared" si="29"/>
        <v>42582.333333333336</v>
      </c>
    </row>
    <row r="600" spans="1:19" ht="29" x14ac:dyDescent="0.3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2">
        <f t="shared" si="27"/>
        <v>0.34</v>
      </c>
      <c r="P600" s="6" t="s">
        <v>8318</v>
      </c>
      <c r="Q600" s="6" t="s">
        <v>8319</v>
      </c>
      <c r="R600" s="15">
        <f t="shared" si="28"/>
        <v>41947.668761574074</v>
      </c>
      <c r="S600" s="15">
        <f t="shared" si="29"/>
        <v>41977.668761574074</v>
      </c>
    </row>
    <row r="601" spans="1:19" ht="58" x14ac:dyDescent="0.3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2">
        <f t="shared" si="27"/>
        <v>6.2E-4</v>
      </c>
      <c r="P601" s="6" t="s">
        <v>8318</v>
      </c>
      <c r="Q601" s="6" t="s">
        <v>8319</v>
      </c>
      <c r="R601" s="15">
        <f t="shared" si="28"/>
        <v>42047.479189814818</v>
      </c>
      <c r="S601" s="15">
        <f t="shared" si="29"/>
        <v>42071.302777777775</v>
      </c>
    </row>
    <row r="602" spans="1:19" ht="29" x14ac:dyDescent="0.3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2">
        <f t="shared" si="27"/>
        <v>0.02</v>
      </c>
      <c r="P602" s="6" t="s">
        <v>8318</v>
      </c>
      <c r="Q602" s="6" t="s">
        <v>8319</v>
      </c>
      <c r="R602" s="15">
        <f t="shared" si="28"/>
        <v>42073.464837962958</v>
      </c>
      <c r="S602" s="15">
        <f t="shared" si="29"/>
        <v>42133.464837962958</v>
      </c>
    </row>
    <row r="603" spans="1:19" ht="43.5" x14ac:dyDescent="0.3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2">
        <f t="shared" si="27"/>
        <v>1.4E-2</v>
      </c>
      <c r="P603" s="6" t="s">
        <v>8318</v>
      </c>
      <c r="Q603" s="6" t="s">
        <v>8319</v>
      </c>
      <c r="R603" s="15">
        <f t="shared" si="28"/>
        <v>41969.52475694444</v>
      </c>
      <c r="S603" s="15">
        <f t="shared" si="29"/>
        <v>41999.52475694444</v>
      </c>
    </row>
    <row r="604" spans="1:19" ht="43.5" x14ac:dyDescent="0.3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2">
        <f t="shared" si="27"/>
        <v>0</v>
      </c>
      <c r="P604" s="6" t="s">
        <v>8318</v>
      </c>
      <c r="Q604" s="6" t="s">
        <v>8319</v>
      </c>
      <c r="R604" s="15">
        <f t="shared" si="28"/>
        <v>42143.460821759254</v>
      </c>
      <c r="S604" s="15">
        <f t="shared" si="29"/>
        <v>42173.460821759254</v>
      </c>
    </row>
    <row r="605" spans="1:19" ht="43.5" x14ac:dyDescent="0.3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2">
        <f t="shared" si="27"/>
        <v>3.9334666666666664E-2</v>
      </c>
      <c r="P605" s="6" t="s">
        <v>8318</v>
      </c>
      <c r="Q605" s="6" t="s">
        <v>8319</v>
      </c>
      <c r="R605" s="15">
        <f t="shared" si="28"/>
        <v>41835.305821759255</v>
      </c>
      <c r="S605" s="15">
        <f t="shared" si="29"/>
        <v>41865.305821759255</v>
      </c>
    </row>
    <row r="606" spans="1:19" ht="43.5" x14ac:dyDescent="0.3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2">
        <f t="shared" si="27"/>
        <v>0</v>
      </c>
      <c r="P606" s="6" t="s">
        <v>8318</v>
      </c>
      <c r="Q606" s="6" t="s">
        <v>8319</v>
      </c>
      <c r="R606" s="15">
        <f t="shared" si="28"/>
        <v>41848.702037037037</v>
      </c>
      <c r="S606" s="15">
        <f t="shared" si="29"/>
        <v>41878.702037037037</v>
      </c>
    </row>
    <row r="607" spans="1:19" ht="29" x14ac:dyDescent="0.3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2">
        <f t="shared" si="27"/>
        <v>2.6200000000000001E-2</v>
      </c>
      <c r="P607" s="6" t="s">
        <v>8318</v>
      </c>
      <c r="Q607" s="6" t="s">
        <v>8319</v>
      </c>
      <c r="R607" s="15">
        <f t="shared" si="28"/>
        <v>42194.024398148147</v>
      </c>
      <c r="S607" s="15">
        <f t="shared" si="29"/>
        <v>42239.024398148147</v>
      </c>
    </row>
    <row r="608" spans="1:19" ht="58" x14ac:dyDescent="0.3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2">
        <f t="shared" si="27"/>
        <v>2E-3</v>
      </c>
      <c r="P608" s="6" t="s">
        <v>8318</v>
      </c>
      <c r="Q608" s="6" t="s">
        <v>8319</v>
      </c>
      <c r="R608" s="15">
        <f t="shared" si="28"/>
        <v>42102.317233796297</v>
      </c>
      <c r="S608" s="15">
        <f t="shared" si="29"/>
        <v>42148.291666666664</v>
      </c>
    </row>
    <row r="609" spans="1:19" ht="43.5" x14ac:dyDescent="0.3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2">
        <f t="shared" si="27"/>
        <v>0</v>
      </c>
      <c r="P609" s="6" t="s">
        <v>8318</v>
      </c>
      <c r="Q609" s="6" t="s">
        <v>8319</v>
      </c>
      <c r="R609" s="15">
        <f t="shared" si="28"/>
        <v>42300.492314814815</v>
      </c>
      <c r="S609" s="15">
        <f t="shared" si="29"/>
        <v>42330.53398148148</v>
      </c>
    </row>
    <row r="610" spans="1:19" ht="43.5" x14ac:dyDescent="0.3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2">
        <f t="shared" si="27"/>
        <v>9.7400000000000004E-3</v>
      </c>
      <c r="P610" s="6" t="s">
        <v>8318</v>
      </c>
      <c r="Q610" s="6" t="s">
        <v>8319</v>
      </c>
      <c r="R610" s="15">
        <f t="shared" si="28"/>
        <v>42140.587731481479</v>
      </c>
      <c r="S610" s="15">
        <f t="shared" si="29"/>
        <v>42170.587731481479</v>
      </c>
    </row>
    <row r="611" spans="1:19" ht="43.5" x14ac:dyDescent="0.3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2">
        <f t="shared" si="27"/>
        <v>6.41025641025641E-3</v>
      </c>
      <c r="P611" s="6" t="s">
        <v>8318</v>
      </c>
      <c r="Q611" s="6" t="s">
        <v>8319</v>
      </c>
      <c r="R611" s="15">
        <f t="shared" si="28"/>
        <v>42306.700740740744</v>
      </c>
      <c r="S611" s="15">
        <f t="shared" si="29"/>
        <v>42336.742407407401</v>
      </c>
    </row>
    <row r="612" spans="1:19" ht="43.5" x14ac:dyDescent="0.3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2">
        <f t="shared" si="27"/>
        <v>0</v>
      </c>
      <c r="P612" s="6" t="s">
        <v>8318</v>
      </c>
      <c r="Q612" s="6" t="s">
        <v>8319</v>
      </c>
      <c r="R612" s="15">
        <f t="shared" si="28"/>
        <v>42086.497523148144</v>
      </c>
      <c r="S612" s="15">
        <f t="shared" si="29"/>
        <v>42116.497523148144</v>
      </c>
    </row>
    <row r="613" spans="1:19" ht="43.5" x14ac:dyDescent="0.3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2">
        <f t="shared" si="27"/>
        <v>0</v>
      </c>
      <c r="P613" s="6" t="s">
        <v>8318</v>
      </c>
      <c r="Q613" s="6" t="s">
        <v>8319</v>
      </c>
      <c r="R613" s="15">
        <f t="shared" si="28"/>
        <v>42328.227280092593</v>
      </c>
      <c r="S613" s="15">
        <f t="shared" si="29"/>
        <v>42388.227280092593</v>
      </c>
    </row>
    <row r="614" spans="1:19" ht="29" x14ac:dyDescent="0.3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2">
        <f t="shared" si="27"/>
        <v>0</v>
      </c>
      <c r="P614" s="6" t="s">
        <v>8318</v>
      </c>
      <c r="Q614" s="6" t="s">
        <v>8319</v>
      </c>
      <c r="R614" s="15">
        <f t="shared" si="28"/>
        <v>42584.698449074072</v>
      </c>
      <c r="S614" s="15">
        <f t="shared" si="29"/>
        <v>42614.698449074072</v>
      </c>
    </row>
    <row r="615" spans="1:19" ht="43.5" x14ac:dyDescent="0.3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2">
        <f t="shared" si="27"/>
        <v>0.21363333333333334</v>
      </c>
      <c r="P615" s="6" t="s">
        <v>8318</v>
      </c>
      <c r="Q615" s="6" t="s">
        <v>8319</v>
      </c>
      <c r="R615" s="15">
        <f t="shared" si="28"/>
        <v>42247.163425925923</v>
      </c>
      <c r="S615" s="15">
        <f t="shared" si="29"/>
        <v>42277.874305555553</v>
      </c>
    </row>
    <row r="616" spans="1:19" ht="43.5" x14ac:dyDescent="0.3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2">
        <f t="shared" si="27"/>
        <v>0</v>
      </c>
      <c r="P616" s="6" t="s">
        <v>8318</v>
      </c>
      <c r="Q616" s="6" t="s">
        <v>8319</v>
      </c>
      <c r="R616" s="15">
        <f t="shared" si="28"/>
        <v>42514.728472222218</v>
      </c>
      <c r="S616" s="15">
        <f t="shared" si="29"/>
        <v>42544.728472222218</v>
      </c>
    </row>
    <row r="617" spans="1:19" ht="43.5" x14ac:dyDescent="0.3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2">
        <f t="shared" si="27"/>
        <v>0</v>
      </c>
      <c r="P617" s="6" t="s">
        <v>8318</v>
      </c>
      <c r="Q617" s="6" t="s">
        <v>8319</v>
      </c>
      <c r="R617" s="15">
        <f t="shared" si="28"/>
        <v>42241.788877314808</v>
      </c>
      <c r="S617" s="15">
        <f t="shared" si="29"/>
        <v>42271.788877314808</v>
      </c>
    </row>
    <row r="618" spans="1:19" ht="43.5" x14ac:dyDescent="0.3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2">
        <f t="shared" si="27"/>
        <v>0</v>
      </c>
      <c r="P618" s="6" t="s">
        <v>8318</v>
      </c>
      <c r="Q618" s="6" t="s">
        <v>8319</v>
      </c>
      <c r="R618" s="15">
        <f t="shared" si="28"/>
        <v>42761.042905092589</v>
      </c>
      <c r="S618" s="15">
        <f t="shared" si="29"/>
        <v>42791.042905092589</v>
      </c>
    </row>
    <row r="619" spans="1:19" ht="58" x14ac:dyDescent="0.3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2">
        <f t="shared" si="27"/>
        <v>0.03</v>
      </c>
      <c r="P619" s="6" t="s">
        <v>8318</v>
      </c>
      <c r="Q619" s="6" t="s">
        <v>8319</v>
      </c>
      <c r="R619" s="15">
        <f t="shared" si="28"/>
        <v>42087.009756944441</v>
      </c>
      <c r="S619" s="15">
        <f t="shared" si="29"/>
        <v>42132.009756944441</v>
      </c>
    </row>
    <row r="620" spans="1:19" ht="43.5" x14ac:dyDescent="0.3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2">
        <f t="shared" si="27"/>
        <v>0</v>
      </c>
      <c r="P620" s="6" t="s">
        <v>8318</v>
      </c>
      <c r="Q620" s="6" t="s">
        <v>8319</v>
      </c>
      <c r="R620" s="15">
        <f t="shared" si="28"/>
        <v>42317.47688657407</v>
      </c>
      <c r="S620" s="15">
        <f t="shared" si="29"/>
        <v>42347.47688657407</v>
      </c>
    </row>
    <row r="621" spans="1:19" ht="29" x14ac:dyDescent="0.3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2">
        <f t="shared" si="27"/>
        <v>3.9999999999999998E-7</v>
      </c>
      <c r="P621" s="6" t="s">
        <v>8318</v>
      </c>
      <c r="Q621" s="6" t="s">
        <v>8319</v>
      </c>
      <c r="R621" s="15">
        <f t="shared" si="28"/>
        <v>41908.317013888889</v>
      </c>
      <c r="S621" s="15">
        <f t="shared" si="29"/>
        <v>41968.358680555553</v>
      </c>
    </row>
    <row r="622" spans="1:19" ht="43.5" x14ac:dyDescent="0.3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2">
        <f t="shared" si="27"/>
        <v>0.01</v>
      </c>
      <c r="P622" s="6" t="s">
        <v>8318</v>
      </c>
      <c r="Q622" s="6" t="s">
        <v>8319</v>
      </c>
      <c r="R622" s="15">
        <f t="shared" si="28"/>
        <v>41831.383541666662</v>
      </c>
      <c r="S622" s="15">
        <f t="shared" si="29"/>
        <v>41876.383541666662</v>
      </c>
    </row>
    <row r="623" spans="1:19" ht="58" x14ac:dyDescent="0.3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2">
        <f t="shared" si="27"/>
        <v>1.044E-2</v>
      </c>
      <c r="P623" s="6" t="s">
        <v>8318</v>
      </c>
      <c r="Q623" s="6" t="s">
        <v>8319</v>
      </c>
      <c r="R623" s="15">
        <f t="shared" si="28"/>
        <v>42528.654363425921</v>
      </c>
      <c r="S623" s="15">
        <f t="shared" si="29"/>
        <v>42558.654363425921</v>
      </c>
    </row>
    <row r="624" spans="1:19" ht="58" x14ac:dyDescent="0.3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2">
        <f t="shared" si="27"/>
        <v>5.6833333333333333E-2</v>
      </c>
      <c r="P624" s="6" t="s">
        <v>8318</v>
      </c>
      <c r="Q624" s="6" t="s">
        <v>8319</v>
      </c>
      <c r="R624" s="15">
        <f t="shared" si="28"/>
        <v>42532.441412037035</v>
      </c>
      <c r="S624" s="15">
        <f t="shared" si="29"/>
        <v>42552.441412037035</v>
      </c>
    </row>
    <row r="625" spans="1:19" ht="58" x14ac:dyDescent="0.3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2">
        <f t="shared" si="27"/>
        <v>0</v>
      </c>
      <c r="P625" s="6" t="s">
        <v>8318</v>
      </c>
      <c r="Q625" s="6" t="s">
        <v>8319</v>
      </c>
      <c r="R625" s="15">
        <f t="shared" si="28"/>
        <v>42121.675891203697</v>
      </c>
      <c r="S625" s="15">
        <f t="shared" si="29"/>
        <v>42151.675891203697</v>
      </c>
    </row>
    <row r="626" spans="1:19" ht="43.5" x14ac:dyDescent="0.3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2">
        <f t="shared" si="27"/>
        <v>0</v>
      </c>
      <c r="P626" s="6" t="s">
        <v>8318</v>
      </c>
      <c r="Q626" s="6" t="s">
        <v>8319</v>
      </c>
      <c r="R626" s="15">
        <f t="shared" si="28"/>
        <v>42108.65556712963</v>
      </c>
      <c r="S626" s="15">
        <f t="shared" si="29"/>
        <v>42138.65556712963</v>
      </c>
    </row>
    <row r="627" spans="1:19" ht="43.5" x14ac:dyDescent="0.3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2">
        <f t="shared" si="27"/>
        <v>0</v>
      </c>
      <c r="P627" s="6" t="s">
        <v>8318</v>
      </c>
      <c r="Q627" s="6" t="s">
        <v>8319</v>
      </c>
      <c r="R627" s="15">
        <f t="shared" si="28"/>
        <v>42790.562233796292</v>
      </c>
      <c r="S627" s="15">
        <f t="shared" si="29"/>
        <v>42820.520567129628</v>
      </c>
    </row>
    <row r="628" spans="1:19" ht="43.5" x14ac:dyDescent="0.3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2">
        <f t="shared" si="27"/>
        <v>0.17380000000000001</v>
      </c>
      <c r="P628" s="6" t="s">
        <v>8318</v>
      </c>
      <c r="Q628" s="6" t="s">
        <v>8319</v>
      </c>
      <c r="R628" s="15">
        <f t="shared" si="28"/>
        <v>42198.226145833331</v>
      </c>
      <c r="S628" s="15">
        <f t="shared" si="29"/>
        <v>42231.223611111105</v>
      </c>
    </row>
    <row r="629" spans="1:19" ht="43.5" x14ac:dyDescent="0.3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2">
        <f t="shared" si="27"/>
        <v>2.0000000000000001E-4</v>
      </c>
      <c r="P629" s="6" t="s">
        <v>8318</v>
      </c>
      <c r="Q629" s="6" t="s">
        <v>8319</v>
      </c>
      <c r="R629" s="15">
        <f t="shared" si="28"/>
        <v>42383.973506944443</v>
      </c>
      <c r="S629" s="15">
        <f t="shared" si="29"/>
        <v>42443.624999999993</v>
      </c>
    </row>
    <row r="630" spans="1:19" ht="43.5" x14ac:dyDescent="0.3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2">
        <f t="shared" si="27"/>
        <v>0</v>
      </c>
      <c r="P630" s="6" t="s">
        <v>8318</v>
      </c>
      <c r="Q630" s="6" t="s">
        <v>8319</v>
      </c>
      <c r="R630" s="15">
        <f t="shared" si="28"/>
        <v>41803.359456018516</v>
      </c>
      <c r="S630" s="15">
        <f t="shared" si="29"/>
        <v>41833.359456018516</v>
      </c>
    </row>
    <row r="631" spans="1:19" ht="43.5" x14ac:dyDescent="0.3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2">
        <f t="shared" si="27"/>
        <v>1.75E-3</v>
      </c>
      <c r="P631" s="6" t="s">
        <v>8318</v>
      </c>
      <c r="Q631" s="6" t="s">
        <v>8319</v>
      </c>
      <c r="R631" s="15">
        <f t="shared" si="28"/>
        <v>42474.304490740738</v>
      </c>
      <c r="S631" s="15">
        <f t="shared" si="29"/>
        <v>42504.304490740738</v>
      </c>
    </row>
    <row r="632" spans="1:19" ht="58" x14ac:dyDescent="0.3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2">
        <f t="shared" si="27"/>
        <v>8.3340278356529708E-4</v>
      </c>
      <c r="P632" s="6" t="s">
        <v>8318</v>
      </c>
      <c r="Q632" s="6" t="s">
        <v>8319</v>
      </c>
      <c r="R632" s="15">
        <f t="shared" si="28"/>
        <v>42223.286122685182</v>
      </c>
      <c r="S632" s="15">
        <f t="shared" si="29"/>
        <v>42252.881944444445</v>
      </c>
    </row>
    <row r="633" spans="1:19" ht="29" x14ac:dyDescent="0.3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2">
        <f t="shared" si="27"/>
        <v>1.38E-2</v>
      </c>
      <c r="P633" s="6" t="s">
        <v>8318</v>
      </c>
      <c r="Q633" s="6" t="s">
        <v>8319</v>
      </c>
      <c r="R633" s="15">
        <f t="shared" si="28"/>
        <v>42489.438993055555</v>
      </c>
      <c r="S633" s="15">
        <f t="shared" si="29"/>
        <v>42518.438993055555</v>
      </c>
    </row>
    <row r="634" spans="1:19" ht="43.5" x14ac:dyDescent="0.3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2">
        <f t="shared" si="27"/>
        <v>0</v>
      </c>
      <c r="P634" s="6" t="s">
        <v>8318</v>
      </c>
      <c r="Q634" s="6" t="s">
        <v>8319</v>
      </c>
      <c r="R634" s="15">
        <f t="shared" si="28"/>
        <v>42303.325983796291</v>
      </c>
      <c r="S634" s="15">
        <f t="shared" si="29"/>
        <v>42333.367650462962</v>
      </c>
    </row>
    <row r="635" spans="1:19" ht="43.5" x14ac:dyDescent="0.3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2">
        <f t="shared" si="27"/>
        <v>0.1245</v>
      </c>
      <c r="P635" s="6" t="s">
        <v>8318</v>
      </c>
      <c r="Q635" s="6" t="s">
        <v>8319</v>
      </c>
      <c r="R635" s="15">
        <f t="shared" si="28"/>
        <v>42506.965995370367</v>
      </c>
      <c r="S635" s="15">
        <f t="shared" si="29"/>
        <v>42538.624999999993</v>
      </c>
    </row>
    <row r="636" spans="1:19" ht="29" x14ac:dyDescent="0.3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2">
        <f t="shared" si="27"/>
        <v>2.0000000000000001E-4</v>
      </c>
      <c r="P636" s="6" t="s">
        <v>8318</v>
      </c>
      <c r="Q636" s="6" t="s">
        <v>8319</v>
      </c>
      <c r="R636" s="15">
        <f t="shared" si="28"/>
        <v>42031.595243055555</v>
      </c>
      <c r="S636" s="15">
        <f t="shared" si="29"/>
        <v>42061.595243055555</v>
      </c>
    </row>
    <row r="637" spans="1:19" ht="29" x14ac:dyDescent="0.3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2">
        <f t="shared" si="27"/>
        <v>8.0000000000000007E-5</v>
      </c>
      <c r="P637" s="6" t="s">
        <v>8318</v>
      </c>
      <c r="Q637" s="6" t="s">
        <v>8319</v>
      </c>
      <c r="R637" s="15">
        <f t="shared" si="28"/>
        <v>42075.758819444447</v>
      </c>
      <c r="S637" s="15">
        <f t="shared" si="29"/>
        <v>42105.758819444447</v>
      </c>
    </row>
    <row r="638" spans="1:19" ht="43.5" x14ac:dyDescent="0.3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2">
        <f t="shared" si="27"/>
        <v>2E-3</v>
      </c>
      <c r="P638" s="6" t="s">
        <v>8318</v>
      </c>
      <c r="Q638" s="6" t="s">
        <v>8319</v>
      </c>
      <c r="R638" s="15">
        <f t="shared" si="28"/>
        <v>42131.122106481482</v>
      </c>
      <c r="S638" s="15">
        <f t="shared" si="29"/>
        <v>42161.115972222215</v>
      </c>
    </row>
    <row r="639" spans="1:19" ht="43.5" x14ac:dyDescent="0.3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2">
        <f t="shared" si="27"/>
        <v>0</v>
      </c>
      <c r="P639" s="6" t="s">
        <v>8318</v>
      </c>
      <c r="Q639" s="6" t="s">
        <v>8319</v>
      </c>
      <c r="R639" s="15">
        <f t="shared" si="28"/>
        <v>42762.62868055555</v>
      </c>
      <c r="S639" s="15">
        <f t="shared" si="29"/>
        <v>42791.62777777778</v>
      </c>
    </row>
    <row r="640" spans="1:19" x14ac:dyDescent="0.3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2">
        <f t="shared" si="27"/>
        <v>9.0000000000000006E-5</v>
      </c>
      <c r="P640" s="6" t="s">
        <v>8318</v>
      </c>
      <c r="Q640" s="6" t="s">
        <v>8319</v>
      </c>
      <c r="R640" s="15">
        <f t="shared" si="28"/>
        <v>42759.259976851848</v>
      </c>
      <c r="S640" s="15">
        <f t="shared" si="29"/>
        <v>42819.218310185184</v>
      </c>
    </row>
    <row r="641" spans="1:19" ht="29" x14ac:dyDescent="0.3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2">
        <f t="shared" si="27"/>
        <v>9.9999999999999995E-7</v>
      </c>
      <c r="P641" s="6" t="s">
        <v>8318</v>
      </c>
      <c r="Q641" s="6" t="s">
        <v>8319</v>
      </c>
      <c r="R641" s="15">
        <f t="shared" si="28"/>
        <v>41865.249942129631</v>
      </c>
      <c r="S641" s="15">
        <f t="shared" si="29"/>
        <v>41925.249942129631</v>
      </c>
    </row>
    <row r="642" spans="1:19" ht="43.5" x14ac:dyDescent="0.3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2">
        <f t="shared" si="27"/>
        <v>1.4428571428571428</v>
      </c>
      <c r="P642" s="6" t="s">
        <v>8318</v>
      </c>
      <c r="Q642" s="6" t="s">
        <v>8320</v>
      </c>
      <c r="R642" s="15">
        <f t="shared" si="28"/>
        <v>42683.086979166663</v>
      </c>
      <c r="S642" s="15">
        <f t="shared" si="29"/>
        <v>42698.624999999993</v>
      </c>
    </row>
    <row r="643" spans="1:19" ht="43.5" x14ac:dyDescent="0.3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2">
        <f t="shared" ref="O643:O706" si="30">(E643/D643)</f>
        <v>1.1916249999999999</v>
      </c>
      <c r="P643" s="6" t="s">
        <v>8318</v>
      </c>
      <c r="Q643" s="6" t="s">
        <v>8320</v>
      </c>
      <c r="R643" s="15">
        <f t="shared" ref="R643:R706" si="31">(J643/86400)+25569+(-8/24)</f>
        <v>42199.236666666664</v>
      </c>
      <c r="S643" s="15">
        <f t="shared" ref="S643:S706" si="32">(I643/86400)+25569+(-8/24)</f>
        <v>42229.236666666664</v>
      </c>
    </row>
    <row r="644" spans="1:19" ht="43.5" x14ac:dyDescent="0.3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2">
        <f t="shared" si="30"/>
        <v>14.604850000000001</v>
      </c>
      <c r="P644" s="6" t="s">
        <v>8318</v>
      </c>
      <c r="Q644" s="6" t="s">
        <v>8320</v>
      </c>
      <c r="R644" s="15">
        <f t="shared" si="31"/>
        <v>42199.317986111106</v>
      </c>
      <c r="S644" s="15">
        <f t="shared" si="32"/>
        <v>42235.317986111106</v>
      </c>
    </row>
    <row r="645" spans="1:19" ht="43.5" x14ac:dyDescent="0.3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2">
        <f t="shared" si="30"/>
        <v>1.0580799999999999</v>
      </c>
      <c r="P645" s="6" t="s">
        <v>8318</v>
      </c>
      <c r="Q645" s="6" t="s">
        <v>8320</v>
      </c>
      <c r="R645" s="15">
        <f t="shared" si="31"/>
        <v>42100.30873842592</v>
      </c>
      <c r="S645" s="15">
        <f t="shared" si="32"/>
        <v>42155.30873842592</v>
      </c>
    </row>
    <row r="646" spans="1:19" ht="43.5" x14ac:dyDescent="0.3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2">
        <f t="shared" si="30"/>
        <v>3.0011791999999997</v>
      </c>
      <c r="P646" s="6" t="s">
        <v>8318</v>
      </c>
      <c r="Q646" s="6" t="s">
        <v>8320</v>
      </c>
      <c r="R646" s="15">
        <f t="shared" si="31"/>
        <v>41898.332627314812</v>
      </c>
      <c r="S646" s="15">
        <f t="shared" si="32"/>
        <v>41940.708333333328</v>
      </c>
    </row>
    <row r="647" spans="1:19" ht="29" x14ac:dyDescent="0.3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2">
        <f t="shared" si="30"/>
        <v>2.7869999999999999</v>
      </c>
      <c r="P647" s="6" t="s">
        <v>8318</v>
      </c>
      <c r="Q647" s="6" t="s">
        <v>8320</v>
      </c>
      <c r="R647" s="15">
        <f t="shared" si="31"/>
        <v>42563.692986111106</v>
      </c>
      <c r="S647" s="15">
        <f t="shared" si="32"/>
        <v>42593.692986111106</v>
      </c>
    </row>
    <row r="648" spans="1:19" ht="43.5" x14ac:dyDescent="0.3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2">
        <f t="shared" si="30"/>
        <v>1.3187625000000001</v>
      </c>
      <c r="P648" s="6" t="s">
        <v>8318</v>
      </c>
      <c r="Q648" s="6" t="s">
        <v>8320</v>
      </c>
      <c r="R648" s="15">
        <f t="shared" si="31"/>
        <v>41832.519293981481</v>
      </c>
      <c r="S648" s="15">
        <f t="shared" si="32"/>
        <v>41862.519293981481</v>
      </c>
    </row>
    <row r="649" spans="1:19" ht="58" x14ac:dyDescent="0.3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2">
        <f t="shared" si="30"/>
        <v>1.0705</v>
      </c>
      <c r="P649" s="6" t="s">
        <v>8318</v>
      </c>
      <c r="Q649" s="6" t="s">
        <v>8320</v>
      </c>
      <c r="R649" s="15">
        <f t="shared" si="31"/>
        <v>42416.434594907405</v>
      </c>
      <c r="S649" s="15">
        <f t="shared" si="32"/>
        <v>42446.392928240741</v>
      </c>
    </row>
    <row r="650" spans="1:19" ht="29" x14ac:dyDescent="0.3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2">
        <f t="shared" si="30"/>
        <v>1.2682285714285715</v>
      </c>
      <c r="P650" s="6" t="s">
        <v>8318</v>
      </c>
      <c r="Q650" s="6" t="s">
        <v>8320</v>
      </c>
      <c r="R650" s="15">
        <f t="shared" si="31"/>
        <v>41891.360046296293</v>
      </c>
      <c r="S650" s="15">
        <f t="shared" si="32"/>
        <v>41926.360046296293</v>
      </c>
    </row>
    <row r="651" spans="1:19" ht="43.5" x14ac:dyDescent="0.3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2">
        <f t="shared" si="30"/>
        <v>1.3996</v>
      </c>
      <c r="P651" s="6" t="s">
        <v>8318</v>
      </c>
      <c r="Q651" s="6" t="s">
        <v>8320</v>
      </c>
      <c r="R651" s="15">
        <f t="shared" si="31"/>
        <v>41877.578854166662</v>
      </c>
      <c r="S651" s="15">
        <f t="shared" si="32"/>
        <v>41898.578854166662</v>
      </c>
    </row>
    <row r="652" spans="1:19" ht="43.5" x14ac:dyDescent="0.3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2">
        <f t="shared" si="30"/>
        <v>1.1240000000000001</v>
      </c>
      <c r="P652" s="6" t="s">
        <v>8318</v>
      </c>
      <c r="Q652" s="6" t="s">
        <v>8320</v>
      </c>
      <c r="R652" s="15">
        <f t="shared" si="31"/>
        <v>41931.703518518516</v>
      </c>
      <c r="S652" s="15">
        <f t="shared" si="32"/>
        <v>41991.745185185187</v>
      </c>
    </row>
    <row r="653" spans="1:19" ht="43.5" x14ac:dyDescent="0.3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2">
        <f t="shared" si="30"/>
        <v>1.00528</v>
      </c>
      <c r="P653" s="6" t="s">
        <v>8318</v>
      </c>
      <c r="Q653" s="6" t="s">
        <v>8320</v>
      </c>
      <c r="R653" s="15">
        <f t="shared" si="31"/>
        <v>41955.684155092589</v>
      </c>
      <c r="S653" s="15">
        <f t="shared" si="32"/>
        <v>41985.684155092589</v>
      </c>
    </row>
    <row r="654" spans="1:19" ht="58" x14ac:dyDescent="0.3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2">
        <f t="shared" si="30"/>
        <v>1.0046666666666666</v>
      </c>
      <c r="P654" s="6" t="s">
        <v>8318</v>
      </c>
      <c r="Q654" s="6" t="s">
        <v>8320</v>
      </c>
      <c r="R654" s="15">
        <f t="shared" si="31"/>
        <v>42675.357060185182</v>
      </c>
      <c r="S654" s="15">
        <f t="shared" si="32"/>
        <v>42705.398726851847</v>
      </c>
    </row>
    <row r="655" spans="1:19" ht="58" x14ac:dyDescent="0.3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2">
        <f t="shared" si="30"/>
        <v>1.4144600000000001</v>
      </c>
      <c r="P655" s="6" t="s">
        <v>8318</v>
      </c>
      <c r="Q655" s="6" t="s">
        <v>8320</v>
      </c>
      <c r="R655" s="15">
        <f t="shared" si="31"/>
        <v>42199.285185185181</v>
      </c>
      <c r="S655" s="15">
        <f t="shared" si="32"/>
        <v>42236.285185185181</v>
      </c>
    </row>
    <row r="656" spans="1:19" ht="43.5" x14ac:dyDescent="0.3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2">
        <f t="shared" si="30"/>
        <v>2.6729166666666666</v>
      </c>
      <c r="P656" s="6" t="s">
        <v>8318</v>
      </c>
      <c r="Q656" s="6" t="s">
        <v>8320</v>
      </c>
      <c r="R656" s="15">
        <f t="shared" si="31"/>
        <v>42163.623993055553</v>
      </c>
      <c r="S656" s="15">
        <f t="shared" si="32"/>
        <v>42193.623993055553</v>
      </c>
    </row>
    <row r="657" spans="1:19" ht="43.5" x14ac:dyDescent="0.3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2">
        <f t="shared" si="30"/>
        <v>1.4688749999999999</v>
      </c>
      <c r="P657" s="6" t="s">
        <v>8318</v>
      </c>
      <c r="Q657" s="6" t="s">
        <v>8320</v>
      </c>
      <c r="R657" s="15">
        <f t="shared" si="31"/>
        <v>42045.623981481483</v>
      </c>
      <c r="S657" s="15">
        <f t="shared" si="32"/>
        <v>42075.582314814812</v>
      </c>
    </row>
    <row r="658" spans="1:19" ht="43.5" x14ac:dyDescent="0.3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2">
        <f t="shared" si="30"/>
        <v>2.1356000000000002</v>
      </c>
      <c r="P658" s="6" t="s">
        <v>8318</v>
      </c>
      <c r="Q658" s="6" t="s">
        <v>8320</v>
      </c>
      <c r="R658" s="15">
        <f t="shared" si="31"/>
        <v>42417.471284722218</v>
      </c>
      <c r="S658" s="15">
        <f t="shared" si="32"/>
        <v>42477.429618055554</v>
      </c>
    </row>
    <row r="659" spans="1:19" ht="43.5" x14ac:dyDescent="0.3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2">
        <f t="shared" si="30"/>
        <v>1.2569999999999999</v>
      </c>
      <c r="P659" s="6" t="s">
        <v>8318</v>
      </c>
      <c r="Q659" s="6" t="s">
        <v>8320</v>
      </c>
      <c r="R659" s="15">
        <f t="shared" si="31"/>
        <v>42331.512407407405</v>
      </c>
      <c r="S659" s="15">
        <f t="shared" si="32"/>
        <v>42361.512407407405</v>
      </c>
    </row>
    <row r="660" spans="1:19" ht="58" x14ac:dyDescent="0.3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2">
        <f t="shared" si="30"/>
        <v>1.0446206037108834</v>
      </c>
      <c r="P660" s="6" t="s">
        <v>8318</v>
      </c>
      <c r="Q660" s="6" t="s">
        <v>8320</v>
      </c>
      <c r="R660" s="15">
        <f t="shared" si="31"/>
        <v>42178.827418981477</v>
      </c>
      <c r="S660" s="15">
        <f t="shared" si="32"/>
        <v>42211.416666666664</v>
      </c>
    </row>
    <row r="661" spans="1:19" x14ac:dyDescent="0.3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2">
        <f t="shared" si="30"/>
        <v>1.0056666666666667</v>
      </c>
      <c r="P661" s="6" t="s">
        <v>8318</v>
      </c>
      <c r="Q661" s="6" t="s">
        <v>8320</v>
      </c>
      <c r="R661" s="15">
        <f t="shared" si="31"/>
        <v>42209.260358796295</v>
      </c>
      <c r="S661" s="15">
        <f t="shared" si="32"/>
        <v>42239.260358796295</v>
      </c>
    </row>
    <row r="662" spans="1:19" ht="58" x14ac:dyDescent="0.3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2">
        <f t="shared" si="30"/>
        <v>3.058E-2</v>
      </c>
      <c r="P662" s="6" t="s">
        <v>8318</v>
      </c>
      <c r="Q662" s="6" t="s">
        <v>8320</v>
      </c>
      <c r="R662" s="15">
        <f t="shared" si="31"/>
        <v>41922.408321759256</v>
      </c>
      <c r="S662" s="15">
        <f t="shared" si="32"/>
        <v>41952.44998842592</v>
      </c>
    </row>
    <row r="663" spans="1:19" ht="43.5" x14ac:dyDescent="0.3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2">
        <f t="shared" si="30"/>
        <v>9.4999999999999998E-3</v>
      </c>
      <c r="P663" s="6" t="s">
        <v>8318</v>
      </c>
      <c r="Q663" s="6" t="s">
        <v>8320</v>
      </c>
      <c r="R663" s="15">
        <f t="shared" si="31"/>
        <v>42636.312025462961</v>
      </c>
      <c r="S663" s="15">
        <f t="shared" si="32"/>
        <v>42666.312025462961</v>
      </c>
    </row>
    <row r="664" spans="1:19" ht="43.5" x14ac:dyDescent="0.3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2">
        <f t="shared" si="30"/>
        <v>4.0000000000000001E-3</v>
      </c>
      <c r="P664" s="6" t="s">
        <v>8318</v>
      </c>
      <c r="Q664" s="6" t="s">
        <v>8320</v>
      </c>
      <c r="R664" s="15">
        <f t="shared" si="31"/>
        <v>41990.104710648149</v>
      </c>
      <c r="S664" s="15">
        <f t="shared" si="32"/>
        <v>42020.104710648149</v>
      </c>
    </row>
    <row r="665" spans="1:19" ht="58" x14ac:dyDescent="0.3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2">
        <f t="shared" si="30"/>
        <v>3.5000000000000001E-3</v>
      </c>
      <c r="P665" s="6" t="s">
        <v>8318</v>
      </c>
      <c r="Q665" s="6" t="s">
        <v>8320</v>
      </c>
      <c r="R665" s="15">
        <f t="shared" si="31"/>
        <v>42173.509907407402</v>
      </c>
      <c r="S665" s="15">
        <f t="shared" si="32"/>
        <v>42203.509907407402</v>
      </c>
    </row>
    <row r="666" spans="1:19" ht="43.5" x14ac:dyDescent="0.3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2">
        <f t="shared" si="30"/>
        <v>7.5333333333333335E-2</v>
      </c>
      <c r="P666" s="6" t="s">
        <v>8318</v>
      </c>
      <c r="Q666" s="6" t="s">
        <v>8320</v>
      </c>
      <c r="R666" s="15">
        <f t="shared" si="31"/>
        <v>42077.333043981482</v>
      </c>
      <c r="S666" s="15">
        <f t="shared" si="32"/>
        <v>42107.333043981482</v>
      </c>
    </row>
    <row r="667" spans="1:19" ht="58" x14ac:dyDescent="0.3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2">
        <f t="shared" si="30"/>
        <v>0.18640000000000001</v>
      </c>
      <c r="P667" s="6" t="s">
        <v>8318</v>
      </c>
      <c r="Q667" s="6" t="s">
        <v>8320</v>
      </c>
      <c r="R667" s="15">
        <f t="shared" si="31"/>
        <v>42688.378020833326</v>
      </c>
      <c r="S667" s="15">
        <f t="shared" si="32"/>
        <v>42748.378020833326</v>
      </c>
    </row>
    <row r="668" spans="1:19" ht="43.5" x14ac:dyDescent="0.3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2">
        <f t="shared" si="30"/>
        <v>4.0000000000000003E-5</v>
      </c>
      <c r="P668" s="6" t="s">
        <v>8318</v>
      </c>
      <c r="Q668" s="6" t="s">
        <v>8320</v>
      </c>
      <c r="R668" s="15">
        <f t="shared" si="31"/>
        <v>41838.498819444438</v>
      </c>
      <c r="S668" s="15">
        <f t="shared" si="32"/>
        <v>41868.498819444438</v>
      </c>
    </row>
    <row r="669" spans="1:19" ht="58" x14ac:dyDescent="0.3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2">
        <f t="shared" si="30"/>
        <v>0.1002</v>
      </c>
      <c r="P669" s="6" t="s">
        <v>8318</v>
      </c>
      <c r="Q669" s="6" t="s">
        <v>8320</v>
      </c>
      <c r="R669" s="15">
        <f t="shared" si="31"/>
        <v>42632.040081018517</v>
      </c>
      <c r="S669" s="15">
        <f t="shared" si="32"/>
        <v>42672.040081018517</v>
      </c>
    </row>
    <row r="670" spans="1:19" ht="43.5" x14ac:dyDescent="0.3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2">
        <f t="shared" si="30"/>
        <v>4.5600000000000002E-2</v>
      </c>
      <c r="P670" s="6" t="s">
        <v>8318</v>
      </c>
      <c r="Q670" s="6" t="s">
        <v>8320</v>
      </c>
      <c r="R670" s="15">
        <f t="shared" si="31"/>
        <v>42090.497939814813</v>
      </c>
      <c r="S670" s="15">
        <f t="shared" si="32"/>
        <v>42135.497939814813</v>
      </c>
    </row>
    <row r="671" spans="1:19" ht="58" x14ac:dyDescent="0.3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2">
        <f t="shared" si="30"/>
        <v>0.21507499999999999</v>
      </c>
      <c r="P671" s="6" t="s">
        <v>8318</v>
      </c>
      <c r="Q671" s="6" t="s">
        <v>8320</v>
      </c>
      <c r="R671" s="15">
        <f t="shared" si="31"/>
        <v>42527.292337962957</v>
      </c>
      <c r="S671" s="15">
        <f t="shared" si="32"/>
        <v>42557.292337962957</v>
      </c>
    </row>
    <row r="672" spans="1:19" ht="58" x14ac:dyDescent="0.3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2">
        <f t="shared" si="30"/>
        <v>0.29276666666666668</v>
      </c>
      <c r="P672" s="6" t="s">
        <v>8318</v>
      </c>
      <c r="Q672" s="6" t="s">
        <v>8320</v>
      </c>
      <c r="R672" s="15">
        <f t="shared" si="31"/>
        <v>42506.376388888886</v>
      </c>
      <c r="S672" s="15">
        <f t="shared" si="32"/>
        <v>42540.006944444445</v>
      </c>
    </row>
    <row r="673" spans="1:19" ht="58" x14ac:dyDescent="0.3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2">
        <f t="shared" si="30"/>
        <v>0.39426666666666665</v>
      </c>
      <c r="P673" s="6" t="s">
        <v>8318</v>
      </c>
      <c r="Q673" s="6" t="s">
        <v>8320</v>
      </c>
      <c r="R673" s="15">
        <f t="shared" si="31"/>
        <v>41984.359398148146</v>
      </c>
      <c r="S673" s="15">
        <f t="shared" si="32"/>
        <v>42017.833333333336</v>
      </c>
    </row>
    <row r="674" spans="1:19" ht="43.5" x14ac:dyDescent="0.3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2">
        <f t="shared" si="30"/>
        <v>0.21628</v>
      </c>
      <c r="P674" s="6" t="s">
        <v>8318</v>
      </c>
      <c r="Q674" s="6" t="s">
        <v>8320</v>
      </c>
      <c r="R674" s="15">
        <f t="shared" si="31"/>
        <v>41973.886157407404</v>
      </c>
      <c r="S674" s="15">
        <f t="shared" si="32"/>
        <v>42004.874305555553</v>
      </c>
    </row>
    <row r="675" spans="1:19" ht="58" x14ac:dyDescent="0.3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2">
        <f t="shared" si="30"/>
        <v>2.0500000000000002E-3</v>
      </c>
      <c r="P675" s="6" t="s">
        <v>8318</v>
      </c>
      <c r="Q675" s="6" t="s">
        <v>8320</v>
      </c>
      <c r="R675" s="15">
        <f t="shared" si="31"/>
        <v>41838.5071412037</v>
      </c>
      <c r="S675" s="15">
        <f t="shared" si="32"/>
        <v>41883.5071412037</v>
      </c>
    </row>
    <row r="676" spans="1:19" ht="29" x14ac:dyDescent="0.3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2">
        <f t="shared" si="30"/>
        <v>2.9999999999999997E-4</v>
      </c>
      <c r="P676" s="6" t="s">
        <v>8318</v>
      </c>
      <c r="Q676" s="6" t="s">
        <v>8320</v>
      </c>
      <c r="R676" s="15">
        <f t="shared" si="31"/>
        <v>41802.782719907402</v>
      </c>
      <c r="S676" s="15">
        <f t="shared" si="32"/>
        <v>41862.782719907402</v>
      </c>
    </row>
    <row r="677" spans="1:19" ht="43.5" x14ac:dyDescent="0.3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2">
        <f t="shared" si="30"/>
        <v>0.14849999999999999</v>
      </c>
      <c r="P677" s="6" t="s">
        <v>8318</v>
      </c>
      <c r="Q677" s="6" t="s">
        <v>8320</v>
      </c>
      <c r="R677" s="15">
        <f t="shared" si="31"/>
        <v>41975.597268518519</v>
      </c>
      <c r="S677" s="15">
        <f t="shared" si="32"/>
        <v>42004.957638888889</v>
      </c>
    </row>
    <row r="678" spans="1:19" ht="58" x14ac:dyDescent="0.3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2">
        <f t="shared" si="30"/>
        <v>1.4710000000000001E-2</v>
      </c>
      <c r="P678" s="6" t="s">
        <v>8318</v>
      </c>
      <c r="Q678" s="6" t="s">
        <v>8320</v>
      </c>
      <c r="R678" s="15">
        <f t="shared" si="31"/>
        <v>42012.434965277775</v>
      </c>
      <c r="S678" s="15">
        <f t="shared" si="32"/>
        <v>42042.434965277775</v>
      </c>
    </row>
    <row r="679" spans="1:19" ht="72.5" x14ac:dyDescent="0.3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2">
        <f t="shared" si="30"/>
        <v>0.25584000000000001</v>
      </c>
      <c r="P679" s="6" t="s">
        <v>8318</v>
      </c>
      <c r="Q679" s="6" t="s">
        <v>8320</v>
      </c>
      <c r="R679" s="15">
        <f t="shared" si="31"/>
        <v>42504.070543981477</v>
      </c>
      <c r="S679" s="15">
        <f t="shared" si="32"/>
        <v>42549.070543981477</v>
      </c>
    </row>
    <row r="680" spans="1:19" ht="43.5" x14ac:dyDescent="0.3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2">
        <f t="shared" si="30"/>
        <v>3.8206896551724136E-2</v>
      </c>
      <c r="P680" s="6" t="s">
        <v>8318</v>
      </c>
      <c r="Q680" s="6" t="s">
        <v>8320</v>
      </c>
      <c r="R680" s="15">
        <f t="shared" si="31"/>
        <v>42481.043263888881</v>
      </c>
      <c r="S680" s="15">
        <f t="shared" si="32"/>
        <v>42511.043263888881</v>
      </c>
    </row>
    <row r="681" spans="1:19" ht="43.5" x14ac:dyDescent="0.3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2">
        <f t="shared" si="30"/>
        <v>0.15485964912280703</v>
      </c>
      <c r="P681" s="6" t="s">
        <v>8318</v>
      </c>
      <c r="Q681" s="6" t="s">
        <v>8320</v>
      </c>
      <c r="R681" s="15">
        <f t="shared" si="31"/>
        <v>42556.362372685187</v>
      </c>
      <c r="S681" s="15">
        <f t="shared" si="32"/>
        <v>42616.362372685187</v>
      </c>
    </row>
    <row r="682" spans="1:19" ht="58" x14ac:dyDescent="0.3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2">
        <f t="shared" si="30"/>
        <v>0.25912000000000002</v>
      </c>
      <c r="P682" s="6" t="s">
        <v>8318</v>
      </c>
      <c r="Q682" s="6" t="s">
        <v>8320</v>
      </c>
      <c r="R682" s="15">
        <f t="shared" si="31"/>
        <v>41864.168182870366</v>
      </c>
      <c r="S682" s="15">
        <f t="shared" si="32"/>
        <v>41899.168182870366</v>
      </c>
    </row>
    <row r="683" spans="1:19" ht="43.5" x14ac:dyDescent="0.3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2">
        <f t="shared" si="30"/>
        <v>4.0000000000000002E-4</v>
      </c>
      <c r="P683" s="6" t="s">
        <v>8318</v>
      </c>
      <c r="Q683" s="6" t="s">
        <v>8320</v>
      </c>
      <c r="R683" s="15">
        <f t="shared" si="31"/>
        <v>42639.472268518519</v>
      </c>
      <c r="S683" s="15">
        <f t="shared" si="32"/>
        <v>42669.472268518519</v>
      </c>
    </row>
    <row r="684" spans="1:19" ht="43.5" x14ac:dyDescent="0.3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2">
        <f t="shared" si="30"/>
        <v>1.06E-3</v>
      </c>
      <c r="P684" s="6" t="s">
        <v>8318</v>
      </c>
      <c r="Q684" s="6" t="s">
        <v>8320</v>
      </c>
      <c r="R684" s="15">
        <f t="shared" si="31"/>
        <v>42778.431967592587</v>
      </c>
      <c r="S684" s="15">
        <f t="shared" si="32"/>
        <v>42808.390300925923</v>
      </c>
    </row>
    <row r="685" spans="1:19" ht="43.5" x14ac:dyDescent="0.3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2">
        <f t="shared" si="30"/>
        <v>8.5142857142857138E-3</v>
      </c>
      <c r="P685" s="6" t="s">
        <v>8318</v>
      </c>
      <c r="Q685" s="6" t="s">
        <v>8320</v>
      </c>
      <c r="R685" s="15">
        <f t="shared" si="31"/>
        <v>42634.566712962966</v>
      </c>
      <c r="S685" s="15">
        <f t="shared" si="32"/>
        <v>42674.566712962966</v>
      </c>
    </row>
    <row r="686" spans="1:19" ht="29" x14ac:dyDescent="0.3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2">
        <f t="shared" si="30"/>
        <v>7.4837500000000001E-2</v>
      </c>
      <c r="P686" s="6" t="s">
        <v>8318</v>
      </c>
      <c r="Q686" s="6" t="s">
        <v>8320</v>
      </c>
      <c r="R686" s="15">
        <f t="shared" si="31"/>
        <v>41809.13994212963</v>
      </c>
      <c r="S686" s="15">
        <f t="shared" si="32"/>
        <v>41844.791666666664</v>
      </c>
    </row>
    <row r="687" spans="1:19" ht="43.5" x14ac:dyDescent="0.3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2">
        <f t="shared" si="30"/>
        <v>0.27650000000000002</v>
      </c>
      <c r="P687" s="6" t="s">
        <v>8318</v>
      </c>
      <c r="Q687" s="6" t="s">
        <v>8320</v>
      </c>
      <c r="R687" s="15">
        <f t="shared" si="31"/>
        <v>41971.533240740733</v>
      </c>
      <c r="S687" s="15">
        <f t="shared" si="32"/>
        <v>42016.533240740733</v>
      </c>
    </row>
    <row r="688" spans="1:19" ht="58" x14ac:dyDescent="0.3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2">
        <f t="shared" si="30"/>
        <v>0</v>
      </c>
      <c r="P688" s="6" t="s">
        <v>8318</v>
      </c>
      <c r="Q688" s="6" t="s">
        <v>8320</v>
      </c>
      <c r="R688" s="15">
        <f t="shared" si="31"/>
        <v>42189.339930555558</v>
      </c>
      <c r="S688" s="15">
        <f t="shared" si="32"/>
        <v>42219.339930555558</v>
      </c>
    </row>
    <row r="689" spans="1:19" ht="43.5" x14ac:dyDescent="0.3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2">
        <f t="shared" si="30"/>
        <v>3.5499999999999997E-2</v>
      </c>
      <c r="P689" s="6" t="s">
        <v>8318</v>
      </c>
      <c r="Q689" s="6" t="s">
        <v>8320</v>
      </c>
      <c r="R689" s="15">
        <f t="shared" si="31"/>
        <v>42711.417280092595</v>
      </c>
      <c r="S689" s="15">
        <f t="shared" si="32"/>
        <v>42771.417280092595</v>
      </c>
    </row>
    <row r="690" spans="1:19" ht="58" x14ac:dyDescent="0.3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2">
        <f t="shared" si="30"/>
        <v>0.72989999999999999</v>
      </c>
      <c r="P690" s="6" t="s">
        <v>8318</v>
      </c>
      <c r="Q690" s="6" t="s">
        <v>8320</v>
      </c>
      <c r="R690" s="15">
        <f t="shared" si="31"/>
        <v>42261.771446759252</v>
      </c>
      <c r="S690" s="15">
        <f t="shared" si="32"/>
        <v>42291.771446759252</v>
      </c>
    </row>
    <row r="691" spans="1:19" ht="58" x14ac:dyDescent="0.3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2">
        <f t="shared" si="30"/>
        <v>0.57648750000000004</v>
      </c>
      <c r="P691" s="6" t="s">
        <v>8318</v>
      </c>
      <c r="Q691" s="6" t="s">
        <v>8320</v>
      </c>
      <c r="R691" s="15">
        <f t="shared" si="31"/>
        <v>42675.334456018514</v>
      </c>
      <c r="S691" s="15">
        <f t="shared" si="32"/>
        <v>42711.874305555553</v>
      </c>
    </row>
    <row r="692" spans="1:19" ht="29" x14ac:dyDescent="0.3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2">
        <f t="shared" si="30"/>
        <v>0.1234</v>
      </c>
      <c r="P692" s="6" t="s">
        <v>8318</v>
      </c>
      <c r="Q692" s="6" t="s">
        <v>8320</v>
      </c>
      <c r="R692" s="15">
        <f t="shared" si="31"/>
        <v>42579.301400462959</v>
      </c>
      <c r="S692" s="15">
        <f t="shared" si="32"/>
        <v>42621.916666666664</v>
      </c>
    </row>
    <row r="693" spans="1:19" ht="43.5" x14ac:dyDescent="0.3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2">
        <f t="shared" si="30"/>
        <v>5.1999999999999998E-3</v>
      </c>
      <c r="P693" s="6" t="s">
        <v>8318</v>
      </c>
      <c r="Q693" s="6" t="s">
        <v>8320</v>
      </c>
      <c r="R693" s="15">
        <f t="shared" si="31"/>
        <v>42157.694976851846</v>
      </c>
      <c r="S693" s="15">
        <f t="shared" si="32"/>
        <v>42185.694976851846</v>
      </c>
    </row>
    <row r="694" spans="1:19" ht="43.5" x14ac:dyDescent="0.3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2">
        <f t="shared" si="30"/>
        <v>6.5299999999999997E-2</v>
      </c>
      <c r="P694" s="6" t="s">
        <v>8318</v>
      </c>
      <c r="Q694" s="6" t="s">
        <v>8320</v>
      </c>
      <c r="R694" s="15">
        <f t="shared" si="31"/>
        <v>42696.042395833334</v>
      </c>
      <c r="S694" s="15">
        <f t="shared" si="32"/>
        <v>42726.042395833334</v>
      </c>
    </row>
    <row r="695" spans="1:19" ht="43.5" x14ac:dyDescent="0.3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2">
        <f t="shared" si="30"/>
        <v>0.35338000000000003</v>
      </c>
      <c r="P695" s="6" t="s">
        <v>8318</v>
      </c>
      <c r="Q695" s="6" t="s">
        <v>8320</v>
      </c>
      <c r="R695" s="15">
        <f t="shared" si="31"/>
        <v>42094.474849537037</v>
      </c>
      <c r="S695" s="15">
        <f t="shared" si="32"/>
        <v>42124.474849537037</v>
      </c>
    </row>
    <row r="696" spans="1:19" ht="43.5" x14ac:dyDescent="0.3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2">
        <f t="shared" si="30"/>
        <v>3.933333333333333E-3</v>
      </c>
      <c r="P696" s="6" t="s">
        <v>8318</v>
      </c>
      <c r="Q696" s="6" t="s">
        <v>8320</v>
      </c>
      <c r="R696" s="15">
        <f t="shared" si="31"/>
        <v>42737.330543981479</v>
      </c>
      <c r="S696" s="15">
        <f t="shared" si="32"/>
        <v>42767.330543981479</v>
      </c>
    </row>
    <row r="697" spans="1:19" ht="58" x14ac:dyDescent="0.3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2">
        <f t="shared" si="30"/>
        <v>1.06E-2</v>
      </c>
      <c r="P697" s="6" t="s">
        <v>8318</v>
      </c>
      <c r="Q697" s="6" t="s">
        <v>8320</v>
      </c>
      <c r="R697" s="15">
        <f t="shared" si="31"/>
        <v>41913.187731481477</v>
      </c>
      <c r="S697" s="15">
        <f t="shared" si="32"/>
        <v>41943.187731481477</v>
      </c>
    </row>
    <row r="698" spans="1:19" ht="29" x14ac:dyDescent="0.3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2">
        <f t="shared" si="30"/>
        <v>5.7142857142857145E-6</v>
      </c>
      <c r="P698" s="6" t="s">
        <v>8318</v>
      </c>
      <c r="Q698" s="6" t="s">
        <v>8320</v>
      </c>
      <c r="R698" s="15">
        <f t="shared" si="31"/>
        <v>41815.593773148146</v>
      </c>
      <c r="S698" s="15">
        <f t="shared" si="32"/>
        <v>41845.593773148146</v>
      </c>
    </row>
    <row r="699" spans="1:19" ht="43.5" x14ac:dyDescent="0.3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2">
        <f t="shared" si="30"/>
        <v>0.46379999999999999</v>
      </c>
      <c r="P699" s="6" t="s">
        <v>8318</v>
      </c>
      <c r="Q699" s="6" t="s">
        <v>8320</v>
      </c>
      <c r="R699" s="15">
        <f t="shared" si="31"/>
        <v>42388.189687500002</v>
      </c>
      <c r="S699" s="15">
        <f t="shared" si="32"/>
        <v>42403.189687500002</v>
      </c>
    </row>
    <row r="700" spans="1:19" ht="43.5" x14ac:dyDescent="0.3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2">
        <f t="shared" si="30"/>
        <v>0.15390000000000001</v>
      </c>
      <c r="P700" s="6" t="s">
        <v>8318</v>
      </c>
      <c r="Q700" s="6" t="s">
        <v>8320</v>
      </c>
      <c r="R700" s="15">
        <f t="shared" si="31"/>
        <v>41866.597743055558</v>
      </c>
      <c r="S700" s="15">
        <f t="shared" si="32"/>
        <v>41899.75</v>
      </c>
    </row>
    <row r="701" spans="1:19" ht="43.5" x14ac:dyDescent="0.3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2">
        <f t="shared" si="30"/>
        <v>0.824221076923077</v>
      </c>
      <c r="P701" s="6" t="s">
        <v>8318</v>
      </c>
      <c r="Q701" s="6" t="s">
        <v>8320</v>
      </c>
      <c r="R701" s="15">
        <f t="shared" si="31"/>
        <v>41563.152175925927</v>
      </c>
      <c r="S701" s="15">
        <f t="shared" si="32"/>
        <v>41600.333333333328</v>
      </c>
    </row>
    <row r="702" spans="1:19" ht="58" x14ac:dyDescent="0.3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2">
        <f t="shared" si="30"/>
        <v>2.6866666666666667E-2</v>
      </c>
      <c r="P702" s="6" t="s">
        <v>8318</v>
      </c>
      <c r="Q702" s="6" t="s">
        <v>8320</v>
      </c>
      <c r="R702" s="15">
        <f t="shared" si="31"/>
        <v>42715.355104166665</v>
      </c>
      <c r="S702" s="15">
        <f t="shared" si="32"/>
        <v>42745.355104166665</v>
      </c>
    </row>
    <row r="703" spans="1:19" ht="43.5" x14ac:dyDescent="0.3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2">
        <f t="shared" si="30"/>
        <v>0.26600000000000001</v>
      </c>
      <c r="P703" s="6" t="s">
        <v>8318</v>
      </c>
      <c r="Q703" s="6" t="s">
        <v>8320</v>
      </c>
      <c r="R703" s="15">
        <f t="shared" si="31"/>
        <v>41813.329629629625</v>
      </c>
      <c r="S703" s="15">
        <f t="shared" si="32"/>
        <v>41843.329629629625</v>
      </c>
    </row>
    <row r="704" spans="1:19" ht="43.5" x14ac:dyDescent="0.3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2">
        <f t="shared" si="30"/>
        <v>0.30813400000000002</v>
      </c>
      <c r="P704" s="6" t="s">
        <v>8318</v>
      </c>
      <c r="Q704" s="6" t="s">
        <v>8320</v>
      </c>
      <c r="R704" s="15">
        <f t="shared" si="31"/>
        <v>42668.393368055556</v>
      </c>
      <c r="S704" s="15">
        <f t="shared" si="32"/>
        <v>42698.435034722221</v>
      </c>
    </row>
    <row r="705" spans="1:19" ht="43.5" x14ac:dyDescent="0.3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2">
        <f t="shared" si="30"/>
        <v>5.5800000000000002E-2</v>
      </c>
      <c r="P705" s="6" t="s">
        <v>8318</v>
      </c>
      <c r="Q705" s="6" t="s">
        <v>8320</v>
      </c>
      <c r="R705" s="15">
        <f t="shared" si="31"/>
        <v>42711.617465277777</v>
      </c>
      <c r="S705" s="15">
        <f t="shared" si="32"/>
        <v>42766.647222222215</v>
      </c>
    </row>
    <row r="706" spans="1:19" ht="43.5" x14ac:dyDescent="0.3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2">
        <f t="shared" si="30"/>
        <v>8.7454545454545458E-3</v>
      </c>
      <c r="P706" s="6" t="s">
        <v>8318</v>
      </c>
      <c r="Q706" s="6" t="s">
        <v>8320</v>
      </c>
      <c r="R706" s="15">
        <f t="shared" si="31"/>
        <v>42725.859583333331</v>
      </c>
      <c r="S706" s="15">
        <f t="shared" si="32"/>
        <v>42785.859583333331</v>
      </c>
    </row>
    <row r="707" spans="1:19" ht="29" x14ac:dyDescent="0.3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2">
        <f t="shared" ref="O707:O770" si="33">(E707/D707)</f>
        <v>9.7699999999999992E-3</v>
      </c>
      <c r="P707" s="6" t="s">
        <v>8318</v>
      </c>
      <c r="Q707" s="6" t="s">
        <v>8320</v>
      </c>
      <c r="R707" s="15">
        <f t="shared" ref="R707:R770" si="34">(J707/86400)+25569+(-8/24)</f>
        <v>42726.158310185179</v>
      </c>
      <c r="S707" s="15">
        <f t="shared" ref="S707:S770" si="35">(I707/86400)+25569+(-8/24)</f>
        <v>42756.158310185179</v>
      </c>
    </row>
    <row r="708" spans="1:19" ht="43.5" x14ac:dyDescent="0.3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2">
        <f t="shared" si="33"/>
        <v>0</v>
      </c>
      <c r="P708" s="6" t="s">
        <v>8318</v>
      </c>
      <c r="Q708" s="6" t="s">
        <v>8320</v>
      </c>
      <c r="R708" s="15">
        <f t="shared" si="34"/>
        <v>42676.661840277775</v>
      </c>
      <c r="S708" s="15">
        <f t="shared" si="35"/>
        <v>42718.443749999999</v>
      </c>
    </row>
    <row r="709" spans="1:19" ht="43.5" x14ac:dyDescent="0.3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2">
        <f t="shared" si="33"/>
        <v>0.78927352941176465</v>
      </c>
      <c r="P709" s="6" t="s">
        <v>8318</v>
      </c>
      <c r="Q709" s="6" t="s">
        <v>8320</v>
      </c>
      <c r="R709" s="15">
        <f t="shared" si="34"/>
        <v>42696.33017361111</v>
      </c>
      <c r="S709" s="15">
        <f t="shared" si="35"/>
        <v>42736.33017361111</v>
      </c>
    </row>
    <row r="710" spans="1:19" ht="43.5" x14ac:dyDescent="0.3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2">
        <f t="shared" si="33"/>
        <v>0.22092500000000001</v>
      </c>
      <c r="P710" s="6" t="s">
        <v>8318</v>
      </c>
      <c r="Q710" s="6" t="s">
        <v>8320</v>
      </c>
      <c r="R710" s="15">
        <f t="shared" si="34"/>
        <v>41835.247685185182</v>
      </c>
      <c r="S710" s="15">
        <f t="shared" si="35"/>
        <v>41895.247685185182</v>
      </c>
    </row>
    <row r="711" spans="1:19" ht="29" x14ac:dyDescent="0.3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2">
        <f t="shared" si="33"/>
        <v>4.0666666666666663E-3</v>
      </c>
      <c r="P711" s="6" t="s">
        <v>8318</v>
      </c>
      <c r="Q711" s="6" t="s">
        <v>8320</v>
      </c>
      <c r="R711" s="15">
        <f t="shared" si="34"/>
        <v>41947.707858796297</v>
      </c>
      <c r="S711" s="15">
        <f t="shared" si="35"/>
        <v>41977.707858796297</v>
      </c>
    </row>
    <row r="712" spans="1:19" ht="29" x14ac:dyDescent="0.3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2">
        <f t="shared" si="33"/>
        <v>0</v>
      </c>
      <c r="P712" s="6" t="s">
        <v>8318</v>
      </c>
      <c r="Q712" s="6" t="s">
        <v>8320</v>
      </c>
      <c r="R712" s="15">
        <f t="shared" si="34"/>
        <v>41837.651643518519</v>
      </c>
      <c r="S712" s="15">
        <f t="shared" si="35"/>
        <v>41870.697222222218</v>
      </c>
    </row>
    <row r="713" spans="1:19" ht="58" x14ac:dyDescent="0.3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2">
        <f t="shared" si="33"/>
        <v>0.33790999999999999</v>
      </c>
      <c r="P713" s="6" t="s">
        <v>8318</v>
      </c>
      <c r="Q713" s="6" t="s">
        <v>8320</v>
      </c>
      <c r="R713" s="15">
        <f t="shared" si="34"/>
        <v>42678.125787037039</v>
      </c>
      <c r="S713" s="15">
        <f t="shared" si="35"/>
        <v>42718.167453703696</v>
      </c>
    </row>
    <row r="714" spans="1:19" ht="58" x14ac:dyDescent="0.3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2">
        <f t="shared" si="33"/>
        <v>2.1649484536082476E-3</v>
      </c>
      <c r="P714" s="6" t="s">
        <v>8318</v>
      </c>
      <c r="Q714" s="6" t="s">
        <v>8320</v>
      </c>
      <c r="R714" s="15">
        <f t="shared" si="34"/>
        <v>42384.347592592589</v>
      </c>
      <c r="S714" s="15">
        <f t="shared" si="35"/>
        <v>42414.347592592589</v>
      </c>
    </row>
    <row r="715" spans="1:19" ht="43.5" x14ac:dyDescent="0.3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2">
        <f t="shared" si="33"/>
        <v>7.9600000000000001E-3</v>
      </c>
      <c r="P715" s="6" t="s">
        <v>8318</v>
      </c>
      <c r="Q715" s="6" t="s">
        <v>8320</v>
      </c>
      <c r="R715" s="15">
        <f t="shared" si="34"/>
        <v>42496.195972222216</v>
      </c>
      <c r="S715" s="15">
        <f t="shared" si="35"/>
        <v>42526.195972222216</v>
      </c>
    </row>
    <row r="716" spans="1:19" ht="43.5" x14ac:dyDescent="0.3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2">
        <f t="shared" si="33"/>
        <v>0.14993333333333334</v>
      </c>
      <c r="P716" s="6" t="s">
        <v>8318</v>
      </c>
      <c r="Q716" s="6" t="s">
        <v>8320</v>
      </c>
      <c r="R716" s="15">
        <f t="shared" si="34"/>
        <v>42734.454652777778</v>
      </c>
      <c r="S716" s="15">
        <f t="shared" si="35"/>
        <v>42794.454652777778</v>
      </c>
    </row>
    <row r="717" spans="1:19" ht="58" x14ac:dyDescent="0.3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2">
        <f t="shared" si="33"/>
        <v>5.0509090909090906E-2</v>
      </c>
      <c r="P717" s="6" t="s">
        <v>8318</v>
      </c>
      <c r="Q717" s="6" t="s">
        <v>8320</v>
      </c>
      <c r="R717" s="15">
        <f t="shared" si="34"/>
        <v>42272.7574074074</v>
      </c>
      <c r="S717" s="15">
        <f t="shared" si="35"/>
        <v>42312.799074074072</v>
      </c>
    </row>
    <row r="718" spans="1:19" ht="43.5" x14ac:dyDescent="0.3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2">
        <f t="shared" si="33"/>
        <v>0.10214285714285715</v>
      </c>
      <c r="P718" s="6" t="s">
        <v>8318</v>
      </c>
      <c r="Q718" s="6" t="s">
        <v>8320</v>
      </c>
      <c r="R718" s="15">
        <f t="shared" si="34"/>
        <v>41940.325312499997</v>
      </c>
      <c r="S718" s="15">
        <f t="shared" si="35"/>
        <v>41973.666666666664</v>
      </c>
    </row>
    <row r="719" spans="1:19" x14ac:dyDescent="0.3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2">
        <f t="shared" si="33"/>
        <v>3.0500000000000002E-3</v>
      </c>
      <c r="P719" s="6" t="s">
        <v>8318</v>
      </c>
      <c r="Q719" s="6" t="s">
        <v>8320</v>
      </c>
      <c r="R719" s="15">
        <f t="shared" si="34"/>
        <v>41857.520856481475</v>
      </c>
      <c r="S719" s="15">
        <f t="shared" si="35"/>
        <v>41887.520856481475</v>
      </c>
    </row>
    <row r="720" spans="1:19" ht="43.5" x14ac:dyDescent="0.3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2">
        <f t="shared" si="33"/>
        <v>7.4999999999999997E-3</v>
      </c>
      <c r="P720" s="6" t="s">
        <v>8318</v>
      </c>
      <c r="Q720" s="6" t="s">
        <v>8320</v>
      </c>
      <c r="R720" s="15">
        <f t="shared" si="34"/>
        <v>42752.512118055551</v>
      </c>
      <c r="S720" s="15">
        <f t="shared" si="35"/>
        <v>42783.915972222218</v>
      </c>
    </row>
    <row r="721" spans="1:19" ht="43.5" x14ac:dyDescent="0.3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2">
        <f t="shared" si="33"/>
        <v>1.2933333333333333E-2</v>
      </c>
      <c r="P721" s="6" t="s">
        <v>8318</v>
      </c>
      <c r="Q721" s="6" t="s">
        <v>8320</v>
      </c>
      <c r="R721" s="15">
        <f t="shared" si="34"/>
        <v>42408.70689814815</v>
      </c>
      <c r="S721" s="15">
        <f t="shared" si="35"/>
        <v>42422.70689814815</v>
      </c>
    </row>
    <row r="722" spans="1:19" ht="43.5" x14ac:dyDescent="0.3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2">
        <f t="shared" si="33"/>
        <v>1.4394736842105262</v>
      </c>
      <c r="P722" s="6" t="s">
        <v>8321</v>
      </c>
      <c r="Q722" s="6" t="s">
        <v>8322</v>
      </c>
      <c r="R722" s="15">
        <f t="shared" si="34"/>
        <v>40909.315868055557</v>
      </c>
      <c r="S722" s="15">
        <f t="shared" si="35"/>
        <v>40937.315868055557</v>
      </c>
    </row>
    <row r="723" spans="1:19" ht="58" x14ac:dyDescent="0.3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2">
        <f t="shared" si="33"/>
        <v>1.2210975609756098</v>
      </c>
      <c r="P723" s="6" t="s">
        <v>8321</v>
      </c>
      <c r="Q723" s="6" t="s">
        <v>8322</v>
      </c>
      <c r="R723" s="15">
        <f t="shared" si="34"/>
        <v>41807.238506944443</v>
      </c>
      <c r="S723" s="15">
        <f t="shared" si="35"/>
        <v>41852.238506944443</v>
      </c>
    </row>
    <row r="724" spans="1:19" ht="43.5" x14ac:dyDescent="0.3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2">
        <f t="shared" si="33"/>
        <v>1.3202400000000001</v>
      </c>
      <c r="P724" s="6" t="s">
        <v>8321</v>
      </c>
      <c r="Q724" s="6" t="s">
        <v>8322</v>
      </c>
      <c r="R724" s="15">
        <f t="shared" si="34"/>
        <v>40977.471967592588</v>
      </c>
      <c r="S724" s="15">
        <f t="shared" si="35"/>
        <v>41007.430300925924</v>
      </c>
    </row>
    <row r="725" spans="1:19" ht="29" x14ac:dyDescent="0.3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2">
        <f t="shared" si="33"/>
        <v>1.0938000000000001</v>
      </c>
      <c r="P725" s="6" t="s">
        <v>8321</v>
      </c>
      <c r="Q725" s="6" t="s">
        <v>8322</v>
      </c>
      <c r="R725" s="15">
        <f t="shared" si="34"/>
        <v>42184.483206018514</v>
      </c>
      <c r="S725" s="15">
        <f t="shared" si="35"/>
        <v>42214.832638888889</v>
      </c>
    </row>
    <row r="726" spans="1:19" ht="58" x14ac:dyDescent="0.3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2">
        <f t="shared" si="33"/>
        <v>1.0547157142857144</v>
      </c>
      <c r="P726" s="6" t="s">
        <v>8321</v>
      </c>
      <c r="Q726" s="6" t="s">
        <v>8322</v>
      </c>
      <c r="R726" s="15">
        <f t="shared" si="34"/>
        <v>40694.305127314808</v>
      </c>
      <c r="S726" s="15">
        <f t="shared" si="35"/>
        <v>40724.305127314808</v>
      </c>
    </row>
    <row r="727" spans="1:19" ht="43.5" x14ac:dyDescent="0.3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2">
        <f t="shared" si="33"/>
        <v>1.0035000000000001</v>
      </c>
      <c r="P727" s="6" t="s">
        <v>8321</v>
      </c>
      <c r="Q727" s="6" t="s">
        <v>8322</v>
      </c>
      <c r="R727" s="15">
        <f t="shared" si="34"/>
        <v>42321.292962962958</v>
      </c>
      <c r="S727" s="15">
        <f t="shared" si="35"/>
        <v>42351.292962962958</v>
      </c>
    </row>
    <row r="728" spans="1:19" ht="43.5" x14ac:dyDescent="0.3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2">
        <f t="shared" si="33"/>
        <v>1.014</v>
      </c>
      <c r="P728" s="6" t="s">
        <v>8321</v>
      </c>
      <c r="Q728" s="6" t="s">
        <v>8322</v>
      </c>
      <c r="R728" s="15">
        <f t="shared" si="34"/>
        <v>41345.709340277775</v>
      </c>
      <c r="S728" s="15">
        <f t="shared" si="35"/>
        <v>41375.709340277775</v>
      </c>
    </row>
    <row r="729" spans="1:19" ht="58" x14ac:dyDescent="0.3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2">
        <f t="shared" si="33"/>
        <v>1.5551428571428572</v>
      </c>
      <c r="P729" s="6" t="s">
        <v>8321</v>
      </c>
      <c r="Q729" s="6" t="s">
        <v>8322</v>
      </c>
      <c r="R729" s="15">
        <f t="shared" si="34"/>
        <v>41246.686909722222</v>
      </c>
      <c r="S729" s="15">
        <f t="shared" si="35"/>
        <v>41288.555555555555</v>
      </c>
    </row>
    <row r="730" spans="1:19" ht="43.5" x14ac:dyDescent="0.3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2">
        <f t="shared" si="33"/>
        <v>1.05566</v>
      </c>
      <c r="P730" s="6" t="s">
        <v>8321</v>
      </c>
      <c r="Q730" s="6" t="s">
        <v>8322</v>
      </c>
      <c r="R730" s="15">
        <f t="shared" si="34"/>
        <v>40731.504131944443</v>
      </c>
      <c r="S730" s="15">
        <f t="shared" si="35"/>
        <v>40776.504131944443</v>
      </c>
    </row>
    <row r="731" spans="1:19" ht="43.5" x14ac:dyDescent="0.3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2">
        <f t="shared" si="33"/>
        <v>1.3065</v>
      </c>
      <c r="P731" s="6" t="s">
        <v>8321</v>
      </c>
      <c r="Q731" s="6" t="s">
        <v>8322</v>
      </c>
      <c r="R731" s="15">
        <f t="shared" si="34"/>
        <v>41110.85255787037</v>
      </c>
      <c r="S731" s="15">
        <f t="shared" si="35"/>
        <v>41170.85255787037</v>
      </c>
    </row>
    <row r="732" spans="1:19" ht="29" x14ac:dyDescent="0.3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2">
        <f t="shared" si="33"/>
        <v>1.3219000000000001</v>
      </c>
      <c r="P732" s="6" t="s">
        <v>8321</v>
      </c>
      <c r="Q732" s="6" t="s">
        <v>8322</v>
      </c>
      <c r="R732" s="15">
        <f t="shared" si="34"/>
        <v>40854.411932870367</v>
      </c>
      <c r="S732" s="15">
        <f t="shared" si="35"/>
        <v>40884.411932870367</v>
      </c>
    </row>
    <row r="733" spans="1:19" ht="43.5" x14ac:dyDescent="0.3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2">
        <f t="shared" si="33"/>
        <v>1.26</v>
      </c>
      <c r="P733" s="6" t="s">
        <v>8321</v>
      </c>
      <c r="Q733" s="6" t="s">
        <v>8322</v>
      </c>
      <c r="R733" s="15">
        <f t="shared" si="34"/>
        <v>40879.462349537032</v>
      </c>
      <c r="S733" s="15">
        <f t="shared" si="35"/>
        <v>40929.916666666664</v>
      </c>
    </row>
    <row r="734" spans="1:19" ht="43.5" x14ac:dyDescent="0.3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2">
        <f t="shared" si="33"/>
        <v>1.6</v>
      </c>
      <c r="P734" s="6" t="s">
        <v>8321</v>
      </c>
      <c r="Q734" s="6" t="s">
        <v>8322</v>
      </c>
      <c r="R734" s="15">
        <f t="shared" si="34"/>
        <v>41486.09098379629</v>
      </c>
      <c r="S734" s="15">
        <f t="shared" si="35"/>
        <v>41546.09098379629</v>
      </c>
    </row>
    <row r="735" spans="1:19" ht="58" x14ac:dyDescent="0.3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2">
        <f t="shared" si="33"/>
        <v>1.2048000000000001</v>
      </c>
      <c r="P735" s="6" t="s">
        <v>8321</v>
      </c>
      <c r="Q735" s="6" t="s">
        <v>8322</v>
      </c>
      <c r="R735" s="15">
        <f t="shared" si="34"/>
        <v>41598.086712962962</v>
      </c>
      <c r="S735" s="15">
        <f t="shared" si="35"/>
        <v>41628.086712962962</v>
      </c>
    </row>
    <row r="736" spans="1:19" ht="43.5" x14ac:dyDescent="0.3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2">
        <f t="shared" si="33"/>
        <v>1.2552941176470589</v>
      </c>
      <c r="P736" s="6" t="s">
        <v>8321</v>
      </c>
      <c r="Q736" s="6" t="s">
        <v>8322</v>
      </c>
      <c r="R736" s="15">
        <f t="shared" si="34"/>
        <v>42101.831249999996</v>
      </c>
      <c r="S736" s="15">
        <f t="shared" si="35"/>
        <v>42132.874999999993</v>
      </c>
    </row>
    <row r="737" spans="1:19" ht="43.5" x14ac:dyDescent="0.3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2">
        <f t="shared" si="33"/>
        <v>1.1440638297872341</v>
      </c>
      <c r="P737" s="6" t="s">
        <v>8321</v>
      </c>
      <c r="Q737" s="6" t="s">
        <v>8322</v>
      </c>
      <c r="R737" s="15">
        <f t="shared" si="34"/>
        <v>41945.696134259255</v>
      </c>
      <c r="S737" s="15">
        <f t="shared" si="35"/>
        <v>41976.693749999999</v>
      </c>
    </row>
    <row r="738" spans="1:19" ht="43.5" x14ac:dyDescent="0.3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2">
        <f t="shared" si="33"/>
        <v>3.151388888888889</v>
      </c>
      <c r="P738" s="6" t="s">
        <v>8321</v>
      </c>
      <c r="Q738" s="6" t="s">
        <v>8322</v>
      </c>
      <c r="R738" s="15">
        <f t="shared" si="34"/>
        <v>41579.400925925926</v>
      </c>
      <c r="S738" s="15">
        <f t="shared" si="35"/>
        <v>41598.874305555553</v>
      </c>
    </row>
    <row r="739" spans="1:19" ht="43.5" x14ac:dyDescent="0.3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2">
        <f t="shared" si="33"/>
        <v>1.224</v>
      </c>
      <c r="P739" s="6" t="s">
        <v>8321</v>
      </c>
      <c r="Q739" s="6" t="s">
        <v>8322</v>
      </c>
      <c r="R739" s="15">
        <f t="shared" si="34"/>
        <v>41666.941979166666</v>
      </c>
      <c r="S739" s="15">
        <f t="shared" si="35"/>
        <v>41684.5</v>
      </c>
    </row>
    <row r="740" spans="1:19" ht="29" x14ac:dyDescent="0.3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2">
        <f t="shared" si="33"/>
        <v>1.0673333333333332</v>
      </c>
      <c r="P740" s="6" t="s">
        <v>8321</v>
      </c>
      <c r="Q740" s="6" t="s">
        <v>8322</v>
      </c>
      <c r="R740" s="15">
        <f t="shared" si="34"/>
        <v>41943.27076388889</v>
      </c>
      <c r="S740" s="15">
        <f t="shared" si="35"/>
        <v>41973.874305555553</v>
      </c>
    </row>
    <row r="741" spans="1:19" ht="43.5" x14ac:dyDescent="0.3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2">
        <f t="shared" si="33"/>
        <v>1.5833333333333333</v>
      </c>
      <c r="P741" s="6" t="s">
        <v>8321</v>
      </c>
      <c r="Q741" s="6" t="s">
        <v>8322</v>
      </c>
      <c r="R741" s="15">
        <f t="shared" si="34"/>
        <v>41829.169317129628</v>
      </c>
      <c r="S741" s="15">
        <f t="shared" si="35"/>
        <v>41862.169317129628</v>
      </c>
    </row>
    <row r="742" spans="1:19" ht="58" x14ac:dyDescent="0.3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2">
        <f t="shared" si="33"/>
        <v>1.0740000000000001</v>
      </c>
      <c r="P742" s="6" t="s">
        <v>8321</v>
      </c>
      <c r="Q742" s="6" t="s">
        <v>8322</v>
      </c>
      <c r="R742" s="15">
        <f t="shared" si="34"/>
        <v>42161.81344907407</v>
      </c>
      <c r="S742" s="15">
        <f t="shared" si="35"/>
        <v>42175.81344907407</v>
      </c>
    </row>
    <row r="743" spans="1:19" ht="29" x14ac:dyDescent="0.3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2">
        <f t="shared" si="33"/>
        <v>1.0226</v>
      </c>
      <c r="P743" s="6" t="s">
        <v>8321</v>
      </c>
      <c r="Q743" s="6" t="s">
        <v>8322</v>
      </c>
      <c r="R743" s="15">
        <f t="shared" si="34"/>
        <v>41401.314884259256</v>
      </c>
      <c r="S743" s="15">
        <f t="shared" si="35"/>
        <v>41436.314884259256</v>
      </c>
    </row>
    <row r="744" spans="1:19" ht="58" x14ac:dyDescent="0.3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2">
        <f t="shared" si="33"/>
        <v>1.1071428571428572</v>
      </c>
      <c r="P744" s="6" t="s">
        <v>8321</v>
      </c>
      <c r="Q744" s="6" t="s">
        <v>8322</v>
      </c>
      <c r="R744" s="15">
        <f t="shared" si="34"/>
        <v>41689.584629629629</v>
      </c>
      <c r="S744" s="15">
        <f t="shared" si="35"/>
        <v>41719.542962962958</v>
      </c>
    </row>
    <row r="745" spans="1:19" ht="43.5" x14ac:dyDescent="0.3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2">
        <f t="shared" si="33"/>
        <v>1.48</v>
      </c>
      <c r="P745" s="6" t="s">
        <v>8321</v>
      </c>
      <c r="Q745" s="6" t="s">
        <v>8322</v>
      </c>
      <c r="R745" s="15">
        <f t="shared" si="34"/>
        <v>40990.375983796293</v>
      </c>
      <c r="S745" s="15">
        <f t="shared" si="35"/>
        <v>41015.541666666664</v>
      </c>
    </row>
    <row r="746" spans="1:19" ht="43.5" x14ac:dyDescent="0.3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2">
        <f t="shared" si="33"/>
        <v>1.0232000000000001</v>
      </c>
      <c r="P746" s="6" t="s">
        <v>8321</v>
      </c>
      <c r="Q746" s="6" t="s">
        <v>8322</v>
      </c>
      <c r="R746" s="15">
        <f t="shared" si="34"/>
        <v>41226.623877314814</v>
      </c>
      <c r="S746" s="15">
        <f t="shared" si="35"/>
        <v>41256.623877314814</v>
      </c>
    </row>
    <row r="747" spans="1:19" ht="58" x14ac:dyDescent="0.3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2">
        <f t="shared" si="33"/>
        <v>1.7909909909909909</v>
      </c>
      <c r="P747" s="6" t="s">
        <v>8321</v>
      </c>
      <c r="Q747" s="6" t="s">
        <v>8322</v>
      </c>
      <c r="R747" s="15">
        <f t="shared" si="34"/>
        <v>41367.238946759258</v>
      </c>
      <c r="S747" s="15">
        <f t="shared" si="35"/>
        <v>41397.238946759258</v>
      </c>
    </row>
    <row r="748" spans="1:19" ht="29" x14ac:dyDescent="0.3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2">
        <f t="shared" si="33"/>
        <v>1.1108135252761968</v>
      </c>
      <c r="P748" s="6" t="s">
        <v>8321</v>
      </c>
      <c r="Q748" s="6" t="s">
        <v>8322</v>
      </c>
      <c r="R748" s="15">
        <f t="shared" si="34"/>
        <v>41156.709594907406</v>
      </c>
      <c r="S748" s="15">
        <f t="shared" si="35"/>
        <v>41174.832638888889</v>
      </c>
    </row>
    <row r="749" spans="1:19" ht="43.5" x14ac:dyDescent="0.3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2">
        <f t="shared" si="33"/>
        <v>1.0004285714285714</v>
      </c>
      <c r="P749" s="6" t="s">
        <v>8321</v>
      </c>
      <c r="Q749" s="6" t="s">
        <v>8322</v>
      </c>
      <c r="R749" s="15">
        <f t="shared" si="34"/>
        <v>41988.215497685182</v>
      </c>
      <c r="S749" s="15">
        <f t="shared" si="35"/>
        <v>42019.120833333327</v>
      </c>
    </row>
    <row r="750" spans="1:19" ht="43.5" x14ac:dyDescent="0.3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2">
        <f t="shared" si="33"/>
        <v>1.0024999999999999</v>
      </c>
      <c r="P750" s="6" t="s">
        <v>8321</v>
      </c>
      <c r="Q750" s="6" t="s">
        <v>8322</v>
      </c>
      <c r="R750" s="15">
        <f t="shared" si="34"/>
        <v>41831.513495370367</v>
      </c>
      <c r="S750" s="15">
        <f t="shared" si="35"/>
        <v>41861.513495370367</v>
      </c>
    </row>
    <row r="751" spans="1:19" ht="43.5" x14ac:dyDescent="0.3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2">
        <f t="shared" si="33"/>
        <v>1.0556000000000001</v>
      </c>
      <c r="P751" s="6" t="s">
        <v>8321</v>
      </c>
      <c r="Q751" s="6" t="s">
        <v>8322</v>
      </c>
      <c r="R751" s="15">
        <f t="shared" si="34"/>
        <v>42733.607986111114</v>
      </c>
      <c r="S751" s="15">
        <f t="shared" si="35"/>
        <v>42763.607986111114</v>
      </c>
    </row>
    <row r="752" spans="1:19" ht="43.5" x14ac:dyDescent="0.3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2">
        <f t="shared" si="33"/>
        <v>1.0258775877587758</v>
      </c>
      <c r="P752" s="6" t="s">
        <v>8321</v>
      </c>
      <c r="Q752" s="6" t="s">
        <v>8322</v>
      </c>
      <c r="R752" s="15">
        <f t="shared" si="34"/>
        <v>41299.544814814813</v>
      </c>
      <c r="S752" s="15">
        <f t="shared" si="35"/>
        <v>41329.544814814813</v>
      </c>
    </row>
    <row r="753" spans="1:19" ht="43.5" x14ac:dyDescent="0.3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2">
        <f t="shared" si="33"/>
        <v>1.1850000000000001</v>
      </c>
      <c r="P753" s="6" t="s">
        <v>8321</v>
      </c>
      <c r="Q753" s="6" t="s">
        <v>8322</v>
      </c>
      <c r="R753" s="15">
        <f t="shared" si="34"/>
        <v>40713.297164351847</v>
      </c>
      <c r="S753" s="15">
        <f t="shared" si="35"/>
        <v>40759.297164351847</v>
      </c>
    </row>
    <row r="754" spans="1:19" ht="58" x14ac:dyDescent="0.3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2">
        <f t="shared" si="33"/>
        <v>1.117</v>
      </c>
      <c r="P754" s="6" t="s">
        <v>8321</v>
      </c>
      <c r="Q754" s="6" t="s">
        <v>8322</v>
      </c>
      <c r="R754" s="15">
        <f t="shared" si="34"/>
        <v>42639.088159722225</v>
      </c>
      <c r="S754" s="15">
        <f t="shared" si="35"/>
        <v>42659.124999999993</v>
      </c>
    </row>
    <row r="755" spans="1:19" ht="43.5" x14ac:dyDescent="0.3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2">
        <f t="shared" si="33"/>
        <v>1.28</v>
      </c>
      <c r="P755" s="6" t="s">
        <v>8321</v>
      </c>
      <c r="Q755" s="6" t="s">
        <v>8322</v>
      </c>
      <c r="R755" s="15">
        <f t="shared" si="34"/>
        <v>42019.256840277776</v>
      </c>
      <c r="S755" s="15">
        <f t="shared" si="35"/>
        <v>42049.256840277776</v>
      </c>
    </row>
    <row r="756" spans="1:19" ht="58" x14ac:dyDescent="0.3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2">
        <f t="shared" si="33"/>
        <v>1.0375000000000001</v>
      </c>
      <c r="P756" s="6" t="s">
        <v>8321</v>
      </c>
      <c r="Q756" s="6" t="s">
        <v>8322</v>
      </c>
      <c r="R756" s="15">
        <f t="shared" si="34"/>
        <v>41249.41575231481</v>
      </c>
      <c r="S756" s="15">
        <f t="shared" si="35"/>
        <v>41279.41575231481</v>
      </c>
    </row>
    <row r="757" spans="1:19" ht="43.5" x14ac:dyDescent="0.3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2">
        <f t="shared" si="33"/>
        <v>1.0190760000000001</v>
      </c>
      <c r="P757" s="6" t="s">
        <v>8321</v>
      </c>
      <c r="Q757" s="6" t="s">
        <v>8322</v>
      </c>
      <c r="R757" s="15">
        <f t="shared" si="34"/>
        <v>41383.271724537037</v>
      </c>
      <c r="S757" s="15">
        <f t="shared" si="35"/>
        <v>41413.695138888885</v>
      </c>
    </row>
    <row r="758" spans="1:19" ht="43.5" x14ac:dyDescent="0.3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2">
        <f t="shared" si="33"/>
        <v>1.177142857142857</v>
      </c>
      <c r="P758" s="6" t="s">
        <v>8321</v>
      </c>
      <c r="Q758" s="6" t="s">
        <v>8322</v>
      </c>
      <c r="R758" s="15">
        <f t="shared" si="34"/>
        <v>40590.433553240735</v>
      </c>
      <c r="S758" s="15">
        <f t="shared" si="35"/>
        <v>40651.391886574071</v>
      </c>
    </row>
    <row r="759" spans="1:19" ht="43.5" x14ac:dyDescent="0.3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2">
        <f t="shared" si="33"/>
        <v>2.38</v>
      </c>
      <c r="P759" s="6" t="s">
        <v>8321</v>
      </c>
      <c r="Q759" s="6" t="s">
        <v>8322</v>
      </c>
      <c r="R759" s="15">
        <f t="shared" si="34"/>
        <v>41234.721226851849</v>
      </c>
      <c r="S759" s="15">
        <f t="shared" si="35"/>
        <v>41248.721226851849</v>
      </c>
    </row>
    <row r="760" spans="1:19" ht="29" x14ac:dyDescent="0.3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2">
        <f t="shared" si="33"/>
        <v>1.02</v>
      </c>
      <c r="P760" s="6" t="s">
        <v>8321</v>
      </c>
      <c r="Q760" s="6" t="s">
        <v>8322</v>
      </c>
      <c r="R760" s="15">
        <f t="shared" si="34"/>
        <v>40429.503101851849</v>
      </c>
      <c r="S760" s="15">
        <f t="shared" si="35"/>
        <v>40459.503101851849</v>
      </c>
    </row>
    <row r="761" spans="1:19" ht="43.5" x14ac:dyDescent="0.3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2">
        <f t="shared" si="33"/>
        <v>1.0192000000000001</v>
      </c>
      <c r="P761" s="6" t="s">
        <v>8321</v>
      </c>
      <c r="Q761" s="6" t="s">
        <v>8322</v>
      </c>
      <c r="R761" s="15">
        <f t="shared" si="34"/>
        <v>41788.996979166666</v>
      </c>
      <c r="S761" s="15">
        <f t="shared" si="35"/>
        <v>41828.996979166666</v>
      </c>
    </row>
    <row r="762" spans="1:19" ht="43.5" x14ac:dyDescent="0.3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2">
        <f t="shared" si="33"/>
        <v>0</v>
      </c>
      <c r="P762" s="6" t="s">
        <v>8321</v>
      </c>
      <c r="Q762" s="6" t="s">
        <v>8323</v>
      </c>
      <c r="R762" s="15">
        <f t="shared" si="34"/>
        <v>42670.430706018517</v>
      </c>
      <c r="S762" s="15">
        <f t="shared" si="35"/>
        <v>42700.472372685188</v>
      </c>
    </row>
    <row r="763" spans="1:19" ht="43.5" x14ac:dyDescent="0.3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2">
        <f t="shared" si="33"/>
        <v>4.7E-2</v>
      </c>
      <c r="P763" s="6" t="s">
        <v>8321</v>
      </c>
      <c r="Q763" s="6" t="s">
        <v>8323</v>
      </c>
      <c r="R763" s="15">
        <f t="shared" si="34"/>
        <v>41642.418124999997</v>
      </c>
      <c r="S763" s="15">
        <f t="shared" si="35"/>
        <v>41672.418124999997</v>
      </c>
    </row>
    <row r="764" spans="1:19" ht="43.5" x14ac:dyDescent="0.3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2">
        <f t="shared" si="33"/>
        <v>0</v>
      </c>
      <c r="P764" s="6" t="s">
        <v>8321</v>
      </c>
      <c r="Q764" s="6" t="s">
        <v>8323</v>
      </c>
      <c r="R764" s="15">
        <f t="shared" si="34"/>
        <v>42690.52511574074</v>
      </c>
      <c r="S764" s="15">
        <f t="shared" si="35"/>
        <v>42707.916666666664</v>
      </c>
    </row>
    <row r="765" spans="1:19" ht="43.5" x14ac:dyDescent="0.3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2">
        <f t="shared" si="33"/>
        <v>1.1655011655011655E-3</v>
      </c>
      <c r="P765" s="6" t="s">
        <v>8321</v>
      </c>
      <c r="Q765" s="6" t="s">
        <v>8323</v>
      </c>
      <c r="R765" s="15">
        <f t="shared" si="34"/>
        <v>41471.113518518519</v>
      </c>
      <c r="S765" s="15">
        <f t="shared" si="35"/>
        <v>41501.113518518519</v>
      </c>
    </row>
    <row r="766" spans="1:19" ht="43.5" x14ac:dyDescent="0.3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2">
        <f t="shared" si="33"/>
        <v>0</v>
      </c>
      <c r="P766" s="6" t="s">
        <v>8321</v>
      </c>
      <c r="Q766" s="6" t="s">
        <v>8323</v>
      </c>
      <c r="R766" s="15">
        <f t="shared" si="34"/>
        <v>42226.839826388888</v>
      </c>
      <c r="S766" s="15">
        <f t="shared" si="35"/>
        <v>42256.839826388888</v>
      </c>
    </row>
    <row r="767" spans="1:19" ht="43.5" x14ac:dyDescent="0.3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2">
        <f t="shared" si="33"/>
        <v>0.36014285714285715</v>
      </c>
      <c r="P767" s="6" t="s">
        <v>8321</v>
      </c>
      <c r="Q767" s="6" t="s">
        <v>8323</v>
      </c>
      <c r="R767" s="15">
        <f t="shared" si="34"/>
        <v>41901.209305555552</v>
      </c>
      <c r="S767" s="15">
        <f t="shared" si="35"/>
        <v>41931.209305555552</v>
      </c>
    </row>
    <row r="768" spans="1:19" ht="43.5" x14ac:dyDescent="0.3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2">
        <f t="shared" si="33"/>
        <v>0</v>
      </c>
      <c r="P768" s="6" t="s">
        <v>8321</v>
      </c>
      <c r="Q768" s="6" t="s">
        <v>8323</v>
      </c>
      <c r="R768" s="15">
        <f t="shared" si="34"/>
        <v>42021.45003472222</v>
      </c>
      <c r="S768" s="15">
        <f t="shared" si="35"/>
        <v>42051.45003472222</v>
      </c>
    </row>
    <row r="769" spans="1:19" ht="72.5" x14ac:dyDescent="0.3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2">
        <f t="shared" si="33"/>
        <v>3.5400000000000001E-2</v>
      </c>
      <c r="P769" s="6" t="s">
        <v>8321</v>
      </c>
      <c r="Q769" s="6" t="s">
        <v>8323</v>
      </c>
      <c r="R769" s="15">
        <f t="shared" si="34"/>
        <v>42114.810300925928</v>
      </c>
      <c r="S769" s="15">
        <f t="shared" si="35"/>
        <v>42144.810300925928</v>
      </c>
    </row>
    <row r="770" spans="1:19" ht="43.5" x14ac:dyDescent="0.3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2">
        <f t="shared" si="33"/>
        <v>0</v>
      </c>
      <c r="P770" s="6" t="s">
        <v>8321</v>
      </c>
      <c r="Q770" s="6" t="s">
        <v>8323</v>
      </c>
      <c r="R770" s="15">
        <f t="shared" si="34"/>
        <v>41593.873726851853</v>
      </c>
      <c r="S770" s="15">
        <f t="shared" si="35"/>
        <v>41623.873726851853</v>
      </c>
    </row>
    <row r="771" spans="1:19" ht="58" x14ac:dyDescent="0.3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2">
        <f t="shared" ref="O771:O834" si="36">(E771/D771)</f>
        <v>0.41399999999999998</v>
      </c>
      <c r="P771" s="6" t="s">
        <v>8321</v>
      </c>
      <c r="Q771" s="6" t="s">
        <v>8323</v>
      </c>
      <c r="R771" s="15">
        <f t="shared" ref="R771:R834" si="37">(J771/86400)+25569+(-8/24)</f>
        <v>41604.663124999999</v>
      </c>
      <c r="S771" s="15">
        <f t="shared" ref="S771:S834" si="38">(I771/86400)+25569+(-8/24)</f>
        <v>41634.663124999999</v>
      </c>
    </row>
    <row r="772" spans="1:19" ht="43.5" x14ac:dyDescent="0.3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2">
        <f t="shared" si="36"/>
        <v>0</v>
      </c>
      <c r="P772" s="6" t="s">
        <v>8321</v>
      </c>
      <c r="Q772" s="6" t="s">
        <v>8323</v>
      </c>
      <c r="R772" s="15">
        <f t="shared" si="37"/>
        <v>41289.666307870364</v>
      </c>
      <c r="S772" s="15">
        <f t="shared" si="38"/>
        <v>41329.666307870364</v>
      </c>
    </row>
    <row r="773" spans="1:19" ht="43.5" x14ac:dyDescent="0.3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2">
        <f t="shared" si="36"/>
        <v>2.631578947368421E-4</v>
      </c>
      <c r="P773" s="6" t="s">
        <v>8321</v>
      </c>
      <c r="Q773" s="6" t="s">
        <v>8323</v>
      </c>
      <c r="R773" s="15">
        <f t="shared" si="37"/>
        <v>42349.490763888891</v>
      </c>
      <c r="S773" s="15">
        <f t="shared" si="38"/>
        <v>42399.490763888891</v>
      </c>
    </row>
    <row r="774" spans="1:19" ht="58" x14ac:dyDescent="0.3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2">
        <f t="shared" si="36"/>
        <v>3.3333333333333333E-2</v>
      </c>
      <c r="P774" s="6" t="s">
        <v>8321</v>
      </c>
      <c r="Q774" s="6" t="s">
        <v>8323</v>
      </c>
      <c r="R774" s="15">
        <f t="shared" si="37"/>
        <v>40067.723599537036</v>
      </c>
      <c r="S774" s="15">
        <f t="shared" si="38"/>
        <v>40117.832638888889</v>
      </c>
    </row>
    <row r="775" spans="1:19" ht="43.5" x14ac:dyDescent="0.3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2">
        <f t="shared" si="36"/>
        <v>8.5129023676509714E-3</v>
      </c>
      <c r="P775" s="6" t="s">
        <v>8321</v>
      </c>
      <c r="Q775" s="6" t="s">
        <v>8323</v>
      </c>
      <c r="R775" s="15">
        <f t="shared" si="37"/>
        <v>42100.402604166666</v>
      </c>
      <c r="S775" s="15">
        <f t="shared" si="38"/>
        <v>42134.625694444439</v>
      </c>
    </row>
    <row r="776" spans="1:19" ht="43.5" x14ac:dyDescent="0.3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2">
        <f t="shared" si="36"/>
        <v>0.70199999999999996</v>
      </c>
      <c r="P776" s="6" t="s">
        <v>8321</v>
      </c>
      <c r="Q776" s="6" t="s">
        <v>8323</v>
      </c>
      <c r="R776" s="15">
        <f t="shared" si="37"/>
        <v>41663.446967592587</v>
      </c>
      <c r="S776" s="15">
        <f t="shared" si="38"/>
        <v>41693.446967592587</v>
      </c>
    </row>
    <row r="777" spans="1:19" ht="43.5" x14ac:dyDescent="0.3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2">
        <f t="shared" si="36"/>
        <v>1.7000000000000001E-2</v>
      </c>
      <c r="P777" s="6" t="s">
        <v>8321</v>
      </c>
      <c r="Q777" s="6" t="s">
        <v>8323</v>
      </c>
      <c r="R777" s="15">
        <f t="shared" si="37"/>
        <v>40862.726793981477</v>
      </c>
      <c r="S777" s="15">
        <f t="shared" si="38"/>
        <v>40892.726793981477</v>
      </c>
    </row>
    <row r="778" spans="1:19" ht="43.5" x14ac:dyDescent="0.3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2">
        <f t="shared" si="36"/>
        <v>0.51400000000000001</v>
      </c>
      <c r="P778" s="6" t="s">
        <v>8321</v>
      </c>
      <c r="Q778" s="6" t="s">
        <v>8323</v>
      </c>
      <c r="R778" s="15">
        <f t="shared" si="37"/>
        <v>42250.352372685178</v>
      </c>
      <c r="S778" s="15">
        <f t="shared" si="38"/>
        <v>42287.874999999993</v>
      </c>
    </row>
    <row r="779" spans="1:19" ht="58" x14ac:dyDescent="0.3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2">
        <f t="shared" si="36"/>
        <v>7.0000000000000001E-3</v>
      </c>
      <c r="P779" s="6" t="s">
        <v>8321</v>
      </c>
      <c r="Q779" s="6" t="s">
        <v>8323</v>
      </c>
      <c r="R779" s="15">
        <f t="shared" si="37"/>
        <v>41456.647881944438</v>
      </c>
      <c r="S779" s="15">
        <f t="shared" si="38"/>
        <v>41486.647881944438</v>
      </c>
    </row>
    <row r="780" spans="1:19" ht="43.5" x14ac:dyDescent="0.3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2">
        <f t="shared" si="36"/>
        <v>4.0000000000000001E-3</v>
      </c>
      <c r="P780" s="6" t="s">
        <v>8321</v>
      </c>
      <c r="Q780" s="6" t="s">
        <v>8323</v>
      </c>
      <c r="R780" s="15">
        <f t="shared" si="37"/>
        <v>41729.368981481479</v>
      </c>
      <c r="S780" s="15">
        <f t="shared" si="38"/>
        <v>41759.368981481479</v>
      </c>
    </row>
    <row r="781" spans="1:19" ht="58" x14ac:dyDescent="0.3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2">
        <f t="shared" si="36"/>
        <v>2.6666666666666668E-2</v>
      </c>
      <c r="P781" s="6" t="s">
        <v>8321</v>
      </c>
      <c r="Q781" s="6" t="s">
        <v>8323</v>
      </c>
      <c r="R781" s="15">
        <f t="shared" si="37"/>
        <v>40436.350752314815</v>
      </c>
      <c r="S781" s="15">
        <f t="shared" si="38"/>
        <v>40465.833333333328</v>
      </c>
    </row>
    <row r="782" spans="1:19" ht="43.5" x14ac:dyDescent="0.3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2">
        <f t="shared" si="36"/>
        <v>1.04</v>
      </c>
      <c r="P782" s="6" t="s">
        <v>8324</v>
      </c>
      <c r="Q782" s="6" t="s">
        <v>8325</v>
      </c>
      <c r="R782" s="15">
        <f t="shared" si="37"/>
        <v>40636.340567129628</v>
      </c>
      <c r="S782" s="15">
        <f t="shared" si="38"/>
        <v>40666.340567129628</v>
      </c>
    </row>
    <row r="783" spans="1:19" ht="43.5" x14ac:dyDescent="0.3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2">
        <f t="shared" si="36"/>
        <v>1.3315375</v>
      </c>
      <c r="P783" s="6" t="s">
        <v>8324</v>
      </c>
      <c r="Q783" s="6" t="s">
        <v>8325</v>
      </c>
      <c r="R783" s="15">
        <f t="shared" si="37"/>
        <v>41402.667523148142</v>
      </c>
      <c r="S783" s="15">
        <f t="shared" si="38"/>
        <v>41432.667523148142</v>
      </c>
    </row>
    <row r="784" spans="1:19" ht="43.5" x14ac:dyDescent="0.3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2">
        <f t="shared" si="36"/>
        <v>1</v>
      </c>
      <c r="P784" s="6" t="s">
        <v>8324</v>
      </c>
      <c r="Q784" s="6" t="s">
        <v>8325</v>
      </c>
      <c r="R784" s="15">
        <f t="shared" si="37"/>
        <v>41116.424791666665</v>
      </c>
      <c r="S784" s="15">
        <f t="shared" si="38"/>
        <v>41146.424791666665</v>
      </c>
    </row>
    <row r="785" spans="1:19" ht="43.5" x14ac:dyDescent="0.3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2">
        <f t="shared" si="36"/>
        <v>1.4813333333333334</v>
      </c>
      <c r="P785" s="6" t="s">
        <v>8324</v>
      </c>
      <c r="Q785" s="6" t="s">
        <v>8325</v>
      </c>
      <c r="R785" s="15">
        <f t="shared" si="37"/>
        <v>40987.440381944441</v>
      </c>
      <c r="S785" s="15">
        <f t="shared" si="38"/>
        <v>41026.583333333328</v>
      </c>
    </row>
    <row r="786" spans="1:19" ht="43.5" x14ac:dyDescent="0.3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2">
        <f t="shared" si="36"/>
        <v>1.0249999999999999</v>
      </c>
      <c r="P786" s="6" t="s">
        <v>8324</v>
      </c>
      <c r="Q786" s="6" t="s">
        <v>8325</v>
      </c>
      <c r="R786" s="15">
        <f t="shared" si="37"/>
        <v>41674.816192129627</v>
      </c>
      <c r="S786" s="15">
        <f t="shared" si="38"/>
        <v>41714.774525462963</v>
      </c>
    </row>
    <row r="787" spans="1:19" ht="58" x14ac:dyDescent="0.3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2">
        <f t="shared" si="36"/>
        <v>1.8062799999999999</v>
      </c>
      <c r="P787" s="6" t="s">
        <v>8324</v>
      </c>
      <c r="Q787" s="6" t="s">
        <v>8325</v>
      </c>
      <c r="R787" s="15">
        <f t="shared" si="37"/>
        <v>41303.26059027778</v>
      </c>
      <c r="S787" s="15">
        <f t="shared" si="38"/>
        <v>41333.26059027778</v>
      </c>
    </row>
    <row r="788" spans="1:19" ht="43.5" x14ac:dyDescent="0.3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2">
        <f t="shared" si="36"/>
        <v>1.4279999999999999</v>
      </c>
      <c r="P788" s="6" t="s">
        <v>8324</v>
      </c>
      <c r="Q788" s="6" t="s">
        <v>8325</v>
      </c>
      <c r="R788" s="15">
        <f t="shared" si="37"/>
        <v>40982.722615740735</v>
      </c>
      <c r="S788" s="15">
        <f t="shared" si="38"/>
        <v>41040.324305555558</v>
      </c>
    </row>
    <row r="789" spans="1:19" ht="43.5" x14ac:dyDescent="0.3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2">
        <f t="shared" si="36"/>
        <v>1.1416666666666666</v>
      </c>
      <c r="P789" s="6" t="s">
        <v>8324</v>
      </c>
      <c r="Q789" s="6" t="s">
        <v>8325</v>
      </c>
      <c r="R789" s="15">
        <f t="shared" si="37"/>
        <v>41549.294282407405</v>
      </c>
      <c r="S789" s="15">
        <f t="shared" si="38"/>
        <v>41579.294282407405</v>
      </c>
    </row>
    <row r="790" spans="1:19" ht="43.5" x14ac:dyDescent="0.3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2">
        <f t="shared" si="36"/>
        <v>2.03505</v>
      </c>
      <c r="P790" s="6" t="s">
        <v>8324</v>
      </c>
      <c r="Q790" s="6" t="s">
        <v>8325</v>
      </c>
      <c r="R790" s="15">
        <f t="shared" si="37"/>
        <v>41058.673472222217</v>
      </c>
      <c r="S790" s="15">
        <f t="shared" si="38"/>
        <v>41096.832638888889</v>
      </c>
    </row>
    <row r="791" spans="1:19" ht="43.5" x14ac:dyDescent="0.3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2">
        <f t="shared" si="36"/>
        <v>1.0941176470588236</v>
      </c>
      <c r="P791" s="6" t="s">
        <v>8324</v>
      </c>
      <c r="Q791" s="6" t="s">
        <v>8325</v>
      </c>
      <c r="R791" s="15">
        <f t="shared" si="37"/>
        <v>41276.852777777771</v>
      </c>
      <c r="S791" s="15">
        <f t="shared" si="38"/>
        <v>41294.999305555553</v>
      </c>
    </row>
    <row r="792" spans="1:19" ht="43.5" x14ac:dyDescent="0.3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2">
        <f t="shared" si="36"/>
        <v>1.443746</v>
      </c>
      <c r="P792" s="6" t="s">
        <v>8324</v>
      </c>
      <c r="Q792" s="6" t="s">
        <v>8325</v>
      </c>
      <c r="R792" s="15">
        <f t="shared" si="37"/>
        <v>41275.714571759258</v>
      </c>
      <c r="S792" s="15">
        <f t="shared" si="38"/>
        <v>41305.714571759258</v>
      </c>
    </row>
    <row r="793" spans="1:19" ht="43.5" x14ac:dyDescent="0.3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2">
        <f t="shared" si="36"/>
        <v>1.0386666666666666</v>
      </c>
      <c r="P793" s="6" t="s">
        <v>8324</v>
      </c>
      <c r="Q793" s="6" t="s">
        <v>8325</v>
      </c>
      <c r="R793" s="15">
        <f t="shared" si="37"/>
        <v>41557.447291666664</v>
      </c>
      <c r="S793" s="15">
        <f t="shared" si="38"/>
        <v>41590.915972222218</v>
      </c>
    </row>
    <row r="794" spans="1:19" ht="29" x14ac:dyDescent="0.3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2">
        <f t="shared" si="36"/>
        <v>1.0044440000000001</v>
      </c>
      <c r="P794" s="6" t="s">
        <v>8324</v>
      </c>
      <c r="Q794" s="6" t="s">
        <v>8325</v>
      </c>
      <c r="R794" s="15">
        <f t="shared" si="37"/>
        <v>41555.540312499994</v>
      </c>
      <c r="S794" s="15">
        <f t="shared" si="38"/>
        <v>41585.581979166665</v>
      </c>
    </row>
    <row r="795" spans="1:19" ht="43.5" x14ac:dyDescent="0.3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2">
        <f t="shared" si="36"/>
        <v>1.0277927272727272</v>
      </c>
      <c r="P795" s="6" t="s">
        <v>8324</v>
      </c>
      <c r="Q795" s="6" t="s">
        <v>8325</v>
      </c>
      <c r="R795" s="15">
        <f t="shared" si="37"/>
        <v>41442.407916666663</v>
      </c>
      <c r="S795" s="15">
        <f t="shared" si="38"/>
        <v>41457.874305555553</v>
      </c>
    </row>
    <row r="796" spans="1:19" ht="43.5" x14ac:dyDescent="0.3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2">
        <f t="shared" si="36"/>
        <v>1.0531250000000001</v>
      </c>
      <c r="P796" s="6" t="s">
        <v>8324</v>
      </c>
      <c r="Q796" s="6" t="s">
        <v>8325</v>
      </c>
      <c r="R796" s="15">
        <f t="shared" si="37"/>
        <v>40735.781678240739</v>
      </c>
      <c r="S796" s="15">
        <f t="shared" si="38"/>
        <v>40791.379166666666</v>
      </c>
    </row>
    <row r="797" spans="1:19" ht="43.5" x14ac:dyDescent="0.3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2">
        <f t="shared" si="36"/>
        <v>1.1178571428571429</v>
      </c>
      <c r="P797" s="6" t="s">
        <v>8324</v>
      </c>
      <c r="Q797" s="6" t="s">
        <v>8325</v>
      </c>
      <c r="R797" s="15">
        <f t="shared" si="37"/>
        <v>40963.279699074068</v>
      </c>
      <c r="S797" s="15">
        <f t="shared" si="38"/>
        <v>41005.874305555553</v>
      </c>
    </row>
    <row r="798" spans="1:19" ht="58" x14ac:dyDescent="0.3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2">
        <f t="shared" si="36"/>
        <v>1.0135000000000001</v>
      </c>
      <c r="P798" s="6" t="s">
        <v>8324</v>
      </c>
      <c r="Q798" s="6" t="s">
        <v>8325</v>
      </c>
      <c r="R798" s="15">
        <f t="shared" si="37"/>
        <v>41502.549594907403</v>
      </c>
      <c r="S798" s="15">
        <f t="shared" si="38"/>
        <v>41532.548611111109</v>
      </c>
    </row>
    <row r="799" spans="1:19" ht="43.5" x14ac:dyDescent="0.3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2">
        <f t="shared" si="36"/>
        <v>1.0753333333333333</v>
      </c>
      <c r="P799" s="6" t="s">
        <v>8324</v>
      </c>
      <c r="Q799" s="6" t="s">
        <v>8325</v>
      </c>
      <c r="R799" s="15">
        <f t="shared" si="37"/>
        <v>40996.660740740735</v>
      </c>
      <c r="S799" s="15">
        <f t="shared" si="38"/>
        <v>41027.833333333328</v>
      </c>
    </row>
    <row r="800" spans="1:19" ht="43.5" x14ac:dyDescent="0.3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2">
        <f t="shared" si="36"/>
        <v>1.1488571428571428</v>
      </c>
      <c r="P800" s="6" t="s">
        <v>8324</v>
      </c>
      <c r="Q800" s="6" t="s">
        <v>8325</v>
      </c>
      <c r="R800" s="15">
        <f t="shared" si="37"/>
        <v>41882.256793981483</v>
      </c>
      <c r="S800" s="15">
        <f t="shared" si="38"/>
        <v>41912.256793981483</v>
      </c>
    </row>
    <row r="801" spans="1:19" ht="58" x14ac:dyDescent="0.3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2">
        <f t="shared" si="36"/>
        <v>1.0002</v>
      </c>
      <c r="P801" s="6" t="s">
        <v>8324</v>
      </c>
      <c r="Q801" s="6" t="s">
        <v>8325</v>
      </c>
      <c r="R801" s="15">
        <f t="shared" si="37"/>
        <v>40996.333865740737</v>
      </c>
      <c r="S801" s="15">
        <f t="shared" si="38"/>
        <v>41026.333865740737</v>
      </c>
    </row>
    <row r="802" spans="1:19" ht="43.5" x14ac:dyDescent="0.3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2">
        <f t="shared" si="36"/>
        <v>1.5213333333333334</v>
      </c>
      <c r="P802" s="6" t="s">
        <v>8324</v>
      </c>
      <c r="Q802" s="6" t="s">
        <v>8325</v>
      </c>
      <c r="R802" s="15">
        <f t="shared" si="37"/>
        <v>41863.100162037037</v>
      </c>
      <c r="S802" s="15">
        <f t="shared" si="38"/>
        <v>41893.100162037037</v>
      </c>
    </row>
    <row r="803" spans="1:19" ht="43.5" x14ac:dyDescent="0.3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2">
        <f t="shared" si="36"/>
        <v>1.1152149999999998</v>
      </c>
      <c r="P803" s="6" t="s">
        <v>8324</v>
      </c>
      <c r="Q803" s="6" t="s">
        <v>8325</v>
      </c>
      <c r="R803" s="15">
        <f t="shared" si="37"/>
        <v>40695.462037037032</v>
      </c>
      <c r="S803" s="15">
        <f t="shared" si="38"/>
        <v>40725.462037037032</v>
      </c>
    </row>
    <row r="804" spans="1:19" ht="58" x14ac:dyDescent="0.3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2">
        <f t="shared" si="36"/>
        <v>1.0133333333333334</v>
      </c>
      <c r="P804" s="6" t="s">
        <v>8324</v>
      </c>
      <c r="Q804" s="6" t="s">
        <v>8325</v>
      </c>
      <c r="R804" s="15">
        <f t="shared" si="37"/>
        <v>41122.688935185179</v>
      </c>
      <c r="S804" s="15">
        <f t="shared" si="38"/>
        <v>41168.836805555555</v>
      </c>
    </row>
    <row r="805" spans="1:19" ht="43.5" x14ac:dyDescent="0.3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2">
        <f t="shared" si="36"/>
        <v>1.232608695652174</v>
      </c>
      <c r="P805" s="6" t="s">
        <v>8324</v>
      </c>
      <c r="Q805" s="6" t="s">
        <v>8325</v>
      </c>
      <c r="R805" s="15">
        <f t="shared" si="37"/>
        <v>40665.616643518515</v>
      </c>
      <c r="S805" s="15">
        <f t="shared" si="38"/>
        <v>40691.708333333328</v>
      </c>
    </row>
    <row r="806" spans="1:19" ht="43.5" x14ac:dyDescent="0.3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2">
        <f t="shared" si="36"/>
        <v>1</v>
      </c>
      <c r="P806" s="6" t="s">
        <v>8324</v>
      </c>
      <c r="Q806" s="6" t="s">
        <v>8325</v>
      </c>
      <c r="R806" s="15">
        <f t="shared" si="37"/>
        <v>40729.772291666661</v>
      </c>
      <c r="S806" s="15">
        <f t="shared" si="38"/>
        <v>40746.832638888889</v>
      </c>
    </row>
    <row r="807" spans="1:19" ht="43.5" x14ac:dyDescent="0.3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2">
        <f t="shared" si="36"/>
        <v>1.05</v>
      </c>
      <c r="P807" s="6" t="s">
        <v>8324</v>
      </c>
      <c r="Q807" s="6" t="s">
        <v>8325</v>
      </c>
      <c r="R807" s="15">
        <f t="shared" si="37"/>
        <v>40690.489722222221</v>
      </c>
      <c r="S807" s="15">
        <f t="shared" si="38"/>
        <v>40740.625</v>
      </c>
    </row>
    <row r="808" spans="1:19" x14ac:dyDescent="0.3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2">
        <f t="shared" si="36"/>
        <v>1.0443750000000001</v>
      </c>
      <c r="P808" s="6" t="s">
        <v>8324</v>
      </c>
      <c r="Q808" s="6" t="s">
        <v>8325</v>
      </c>
      <c r="R808" s="15">
        <f t="shared" si="37"/>
        <v>40763.358090277776</v>
      </c>
      <c r="S808" s="15">
        <f t="shared" si="38"/>
        <v>40793.358090277776</v>
      </c>
    </row>
    <row r="809" spans="1:19" ht="29" x14ac:dyDescent="0.3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2">
        <f t="shared" si="36"/>
        <v>1.05125</v>
      </c>
      <c r="P809" s="6" t="s">
        <v>8324</v>
      </c>
      <c r="Q809" s="6" t="s">
        <v>8325</v>
      </c>
      <c r="R809" s="15">
        <f t="shared" si="37"/>
        <v>42759.295266203706</v>
      </c>
      <c r="S809" s="15">
        <f t="shared" si="38"/>
        <v>42794.749999999993</v>
      </c>
    </row>
    <row r="810" spans="1:19" ht="43.5" x14ac:dyDescent="0.3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2">
        <f t="shared" si="36"/>
        <v>1</v>
      </c>
      <c r="P810" s="6" t="s">
        <v>8324</v>
      </c>
      <c r="Q810" s="6" t="s">
        <v>8325</v>
      </c>
      <c r="R810" s="15">
        <f t="shared" si="37"/>
        <v>41961.767199074071</v>
      </c>
      <c r="S810" s="15">
        <f t="shared" si="38"/>
        <v>41994.874305555553</v>
      </c>
    </row>
    <row r="811" spans="1:19" ht="43.5" x14ac:dyDescent="0.3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2">
        <f t="shared" si="36"/>
        <v>1.03775</v>
      </c>
      <c r="P811" s="6" t="s">
        <v>8324</v>
      </c>
      <c r="Q811" s="6" t="s">
        <v>8325</v>
      </c>
      <c r="R811" s="15">
        <f t="shared" si="37"/>
        <v>41628.500347222223</v>
      </c>
      <c r="S811" s="15">
        <f t="shared" si="38"/>
        <v>41658.500347222223</v>
      </c>
    </row>
    <row r="812" spans="1:19" ht="43.5" x14ac:dyDescent="0.3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2">
        <f t="shared" si="36"/>
        <v>1.05</v>
      </c>
      <c r="P812" s="6" t="s">
        <v>8324</v>
      </c>
      <c r="Q812" s="6" t="s">
        <v>8325</v>
      </c>
      <c r="R812" s="15">
        <f t="shared" si="37"/>
        <v>41122.722939814812</v>
      </c>
      <c r="S812" s="15">
        <f t="shared" si="38"/>
        <v>41152.722939814812</v>
      </c>
    </row>
    <row r="813" spans="1:19" ht="29" x14ac:dyDescent="0.3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2">
        <f t="shared" si="36"/>
        <v>1.04</v>
      </c>
      <c r="P813" s="6" t="s">
        <v>8324</v>
      </c>
      <c r="Q813" s="6" t="s">
        <v>8325</v>
      </c>
      <c r="R813" s="15">
        <f t="shared" si="37"/>
        <v>41443.310208333329</v>
      </c>
      <c r="S813" s="15">
        <f t="shared" si="38"/>
        <v>41465.369444444441</v>
      </c>
    </row>
    <row r="814" spans="1:19" ht="43.5" x14ac:dyDescent="0.3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2">
        <f t="shared" si="36"/>
        <v>1.5183333333333333</v>
      </c>
      <c r="P814" s="6" t="s">
        <v>8324</v>
      </c>
      <c r="Q814" s="6" t="s">
        <v>8325</v>
      </c>
      <c r="R814" s="15">
        <f t="shared" si="37"/>
        <v>41281.684629629628</v>
      </c>
      <c r="S814" s="15">
        <f t="shared" si="38"/>
        <v>41334.248611111107</v>
      </c>
    </row>
    <row r="815" spans="1:19" ht="29" x14ac:dyDescent="0.3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2">
        <f t="shared" si="36"/>
        <v>1.59996</v>
      </c>
      <c r="P815" s="6" t="s">
        <v>8324</v>
      </c>
      <c r="Q815" s="6" t="s">
        <v>8325</v>
      </c>
      <c r="R815" s="15">
        <f t="shared" si="37"/>
        <v>41080.626909722218</v>
      </c>
      <c r="S815" s="15">
        <f t="shared" si="38"/>
        <v>41110.626909722218</v>
      </c>
    </row>
    <row r="816" spans="1:19" ht="43.5" x14ac:dyDescent="0.3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2">
        <f t="shared" si="36"/>
        <v>1.2729999999999999</v>
      </c>
      <c r="P816" s="6" t="s">
        <v>8324</v>
      </c>
      <c r="Q816" s="6" t="s">
        <v>8325</v>
      </c>
      <c r="R816" s="15">
        <f t="shared" si="37"/>
        <v>40679.409733796296</v>
      </c>
      <c r="S816" s="15">
        <f t="shared" si="38"/>
        <v>40694.419444444444</v>
      </c>
    </row>
    <row r="817" spans="1:19" ht="29" x14ac:dyDescent="0.3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2">
        <f t="shared" si="36"/>
        <v>1.07</v>
      </c>
      <c r="P817" s="6" t="s">
        <v>8324</v>
      </c>
      <c r="Q817" s="6" t="s">
        <v>8325</v>
      </c>
      <c r="R817" s="15">
        <f t="shared" si="37"/>
        <v>41914.58452546296</v>
      </c>
      <c r="S817" s="15">
        <f t="shared" si="38"/>
        <v>41944.58452546296</v>
      </c>
    </row>
    <row r="818" spans="1:19" ht="29" x14ac:dyDescent="0.3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2">
        <f t="shared" si="36"/>
        <v>1.1512214285714286</v>
      </c>
      <c r="P818" s="6" t="s">
        <v>8324</v>
      </c>
      <c r="Q818" s="6" t="s">
        <v>8325</v>
      </c>
      <c r="R818" s="15">
        <f t="shared" si="37"/>
        <v>41341.537534722222</v>
      </c>
      <c r="S818" s="15">
        <f t="shared" si="38"/>
        <v>41372.9375</v>
      </c>
    </row>
    <row r="819" spans="1:19" ht="43.5" x14ac:dyDescent="0.3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2">
        <f t="shared" si="36"/>
        <v>1.3711066666666665</v>
      </c>
      <c r="P819" s="6" t="s">
        <v>8324</v>
      </c>
      <c r="Q819" s="6" t="s">
        <v>8325</v>
      </c>
      <c r="R819" s="15">
        <f t="shared" si="37"/>
        <v>40925.266331018516</v>
      </c>
      <c r="S819" s="15">
        <f t="shared" si="38"/>
        <v>40978.874305555553</v>
      </c>
    </row>
    <row r="820" spans="1:19" ht="43.5" x14ac:dyDescent="0.3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2">
        <f t="shared" si="36"/>
        <v>1.5571428571428572</v>
      </c>
      <c r="P820" s="6" t="s">
        <v>8324</v>
      </c>
      <c r="Q820" s="6" t="s">
        <v>8325</v>
      </c>
      <c r="R820" s="15">
        <f t="shared" si="37"/>
        <v>41120.54954861111</v>
      </c>
      <c r="S820" s="15">
        <f t="shared" si="38"/>
        <v>41128.375694444439</v>
      </c>
    </row>
    <row r="821" spans="1:19" ht="29" x14ac:dyDescent="0.3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2">
        <f t="shared" si="36"/>
        <v>1.0874999999999999</v>
      </c>
      <c r="P821" s="6" t="s">
        <v>8324</v>
      </c>
      <c r="Q821" s="6" t="s">
        <v>8325</v>
      </c>
      <c r="R821" s="15">
        <f t="shared" si="37"/>
        <v>41619.664976851847</v>
      </c>
      <c r="S821" s="15">
        <f t="shared" si="38"/>
        <v>41628.863888888889</v>
      </c>
    </row>
    <row r="822" spans="1:19" ht="43.5" x14ac:dyDescent="0.3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2">
        <f t="shared" si="36"/>
        <v>1.3405</v>
      </c>
      <c r="P822" s="6" t="s">
        <v>8324</v>
      </c>
      <c r="Q822" s="6" t="s">
        <v>8325</v>
      </c>
      <c r="R822" s="15">
        <f t="shared" si="37"/>
        <v>41768.508587962962</v>
      </c>
      <c r="S822" s="15">
        <f t="shared" si="38"/>
        <v>41798.875</v>
      </c>
    </row>
    <row r="823" spans="1:19" ht="43.5" x14ac:dyDescent="0.3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2">
        <f t="shared" si="36"/>
        <v>1</v>
      </c>
      <c r="P823" s="6" t="s">
        <v>8324</v>
      </c>
      <c r="Q823" s="6" t="s">
        <v>8325</v>
      </c>
      <c r="R823" s="15">
        <f t="shared" si="37"/>
        <v>42093.58871527778</v>
      </c>
      <c r="S823" s="15">
        <f t="shared" si="38"/>
        <v>42127.834027777775</v>
      </c>
    </row>
    <row r="824" spans="1:19" ht="43.5" x14ac:dyDescent="0.3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2">
        <f t="shared" si="36"/>
        <v>1.1916666666666667</v>
      </c>
      <c r="P824" s="6" t="s">
        <v>8324</v>
      </c>
      <c r="Q824" s="6" t="s">
        <v>8325</v>
      </c>
      <c r="R824" s="15">
        <f t="shared" si="37"/>
        <v>41157.614004629628</v>
      </c>
      <c r="S824" s="15">
        <f t="shared" si="38"/>
        <v>41187.614004629628</v>
      </c>
    </row>
    <row r="825" spans="1:19" ht="43.5" x14ac:dyDescent="0.3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2">
        <f t="shared" si="36"/>
        <v>1.7949999999999999</v>
      </c>
      <c r="P825" s="6" t="s">
        <v>8324</v>
      </c>
      <c r="Q825" s="6" t="s">
        <v>8325</v>
      </c>
      <c r="R825" s="15">
        <f t="shared" si="37"/>
        <v>42055.639490740738</v>
      </c>
      <c r="S825" s="15">
        <f t="shared" si="38"/>
        <v>42085.597824074073</v>
      </c>
    </row>
    <row r="826" spans="1:19" ht="58" x14ac:dyDescent="0.3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2">
        <f t="shared" si="36"/>
        <v>1.3438124999999999</v>
      </c>
      <c r="P826" s="6" t="s">
        <v>8324</v>
      </c>
      <c r="Q826" s="6" t="s">
        <v>8325</v>
      </c>
      <c r="R826" s="15">
        <f t="shared" si="37"/>
        <v>40249.908773148149</v>
      </c>
      <c r="S826" s="15">
        <f t="shared" si="38"/>
        <v>40285.957638888889</v>
      </c>
    </row>
    <row r="827" spans="1:19" ht="29" x14ac:dyDescent="0.3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2">
        <f t="shared" si="36"/>
        <v>1.0043200000000001</v>
      </c>
      <c r="P827" s="6" t="s">
        <v>8324</v>
      </c>
      <c r="Q827" s="6" t="s">
        <v>8325</v>
      </c>
      <c r="R827" s="15">
        <f t="shared" si="37"/>
        <v>41185.973194444443</v>
      </c>
      <c r="S827" s="15">
        <f t="shared" si="38"/>
        <v>41210.973194444443</v>
      </c>
    </row>
    <row r="828" spans="1:19" ht="43.5" x14ac:dyDescent="0.3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2">
        <f t="shared" si="36"/>
        <v>1.0145454545454546</v>
      </c>
      <c r="P828" s="6" t="s">
        <v>8324</v>
      </c>
      <c r="Q828" s="6" t="s">
        <v>8325</v>
      </c>
      <c r="R828" s="15">
        <f t="shared" si="37"/>
        <v>40972.705208333333</v>
      </c>
      <c r="S828" s="15">
        <f t="shared" si="38"/>
        <v>40993.663541666661</v>
      </c>
    </row>
    <row r="829" spans="1:19" ht="58" x14ac:dyDescent="0.3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2">
        <f t="shared" si="36"/>
        <v>1.0333333333333334</v>
      </c>
      <c r="P829" s="6" t="s">
        <v>8324</v>
      </c>
      <c r="Q829" s="6" t="s">
        <v>8325</v>
      </c>
      <c r="R829" s="15">
        <f t="shared" si="37"/>
        <v>40927.140127314815</v>
      </c>
      <c r="S829" s="15">
        <f t="shared" si="38"/>
        <v>40953.492361111108</v>
      </c>
    </row>
    <row r="830" spans="1:19" ht="58" x14ac:dyDescent="0.3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2">
        <f t="shared" si="36"/>
        <v>1.07</v>
      </c>
      <c r="P830" s="6" t="s">
        <v>8324</v>
      </c>
      <c r="Q830" s="6" t="s">
        <v>8325</v>
      </c>
      <c r="R830" s="15">
        <f t="shared" si="37"/>
        <v>41072.717384259253</v>
      </c>
      <c r="S830" s="15">
        <f t="shared" si="38"/>
        <v>41085.35</v>
      </c>
    </row>
    <row r="831" spans="1:19" ht="58" x14ac:dyDescent="0.3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2">
        <f t="shared" si="36"/>
        <v>1.04</v>
      </c>
      <c r="P831" s="6" t="s">
        <v>8324</v>
      </c>
      <c r="Q831" s="6" t="s">
        <v>8325</v>
      </c>
      <c r="R831" s="15">
        <f t="shared" si="37"/>
        <v>42504.468055555553</v>
      </c>
      <c r="S831" s="15">
        <f t="shared" si="38"/>
        <v>42564.468055555553</v>
      </c>
    </row>
    <row r="832" spans="1:19" ht="43.5" x14ac:dyDescent="0.3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2">
        <f t="shared" si="36"/>
        <v>1.0783333333333334</v>
      </c>
      <c r="P832" s="6" t="s">
        <v>8324</v>
      </c>
      <c r="Q832" s="6" t="s">
        <v>8325</v>
      </c>
      <c r="R832" s="15">
        <f t="shared" si="37"/>
        <v>41325.192418981482</v>
      </c>
      <c r="S832" s="15">
        <f t="shared" si="38"/>
        <v>41355.15075231481</v>
      </c>
    </row>
    <row r="833" spans="1:19" ht="43.5" x14ac:dyDescent="0.3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2">
        <f t="shared" si="36"/>
        <v>2.3333333333333335</v>
      </c>
      <c r="P833" s="6" t="s">
        <v>8324</v>
      </c>
      <c r="Q833" s="6" t="s">
        <v>8325</v>
      </c>
      <c r="R833" s="15">
        <f t="shared" si="37"/>
        <v>40996.313587962963</v>
      </c>
      <c r="S833" s="15">
        <f t="shared" si="38"/>
        <v>41026.313587962963</v>
      </c>
    </row>
    <row r="834" spans="1:19" ht="43.5" x14ac:dyDescent="0.3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2">
        <f t="shared" si="36"/>
        <v>1.0060706666666666</v>
      </c>
      <c r="P834" s="6" t="s">
        <v>8324</v>
      </c>
      <c r="Q834" s="6" t="s">
        <v>8325</v>
      </c>
      <c r="R834" s="15">
        <f t="shared" si="37"/>
        <v>40869.341840277775</v>
      </c>
      <c r="S834" s="15">
        <f t="shared" si="38"/>
        <v>40929.009027777771</v>
      </c>
    </row>
    <row r="835" spans="1:19" x14ac:dyDescent="0.3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2">
        <f t="shared" ref="O835:O898" si="39">(E835/D835)</f>
        <v>1.0166666666666666</v>
      </c>
      <c r="P835" s="6" t="s">
        <v>8324</v>
      </c>
      <c r="Q835" s="6" t="s">
        <v>8325</v>
      </c>
      <c r="R835" s="15">
        <f t="shared" ref="R835:R898" si="40">(J835/86400)+25569+(-8/24)</f>
        <v>41718.544849537036</v>
      </c>
      <c r="S835" s="15">
        <f t="shared" ref="S835:S898" si="41">(I835/86400)+25569+(-8/24)</f>
        <v>41748.544849537036</v>
      </c>
    </row>
    <row r="836" spans="1:19" ht="58" x14ac:dyDescent="0.3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2">
        <f t="shared" si="39"/>
        <v>1.3101818181818181</v>
      </c>
      <c r="P836" s="6" t="s">
        <v>8324</v>
      </c>
      <c r="Q836" s="6" t="s">
        <v>8325</v>
      </c>
      <c r="R836" s="15">
        <f t="shared" si="40"/>
        <v>41422.489490740736</v>
      </c>
      <c r="S836" s="15">
        <f t="shared" si="41"/>
        <v>41455.832638888889</v>
      </c>
    </row>
    <row r="837" spans="1:19" ht="43.5" x14ac:dyDescent="0.3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2">
        <f t="shared" si="39"/>
        <v>1.1725000000000001</v>
      </c>
      <c r="P837" s="6" t="s">
        <v>8324</v>
      </c>
      <c r="Q837" s="6" t="s">
        <v>8325</v>
      </c>
      <c r="R837" s="15">
        <f t="shared" si="40"/>
        <v>41005.124513888884</v>
      </c>
      <c r="S837" s="15">
        <f t="shared" si="41"/>
        <v>41047.791666666664</v>
      </c>
    </row>
    <row r="838" spans="1:19" x14ac:dyDescent="0.3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2">
        <f t="shared" si="39"/>
        <v>1.009304</v>
      </c>
      <c r="P838" s="6" t="s">
        <v>8324</v>
      </c>
      <c r="Q838" s="6" t="s">
        <v>8325</v>
      </c>
      <c r="R838" s="15">
        <f t="shared" si="40"/>
        <v>41523.723587962959</v>
      </c>
      <c r="S838" s="15">
        <f t="shared" si="41"/>
        <v>41553.723587962959</v>
      </c>
    </row>
    <row r="839" spans="1:19" ht="43.5" x14ac:dyDescent="0.3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2">
        <f t="shared" si="39"/>
        <v>1.218</v>
      </c>
      <c r="P839" s="6" t="s">
        <v>8324</v>
      </c>
      <c r="Q839" s="6" t="s">
        <v>8325</v>
      </c>
      <c r="R839" s="15">
        <f t="shared" si="40"/>
        <v>41730.66506944444</v>
      </c>
      <c r="S839" s="15">
        <f t="shared" si="41"/>
        <v>41760.66506944444</v>
      </c>
    </row>
    <row r="840" spans="1:19" ht="43.5" x14ac:dyDescent="0.3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2">
        <f t="shared" si="39"/>
        <v>1.454</v>
      </c>
      <c r="P840" s="6" t="s">
        <v>8324</v>
      </c>
      <c r="Q840" s="6" t="s">
        <v>8325</v>
      </c>
      <c r="R840" s="15">
        <f t="shared" si="40"/>
        <v>40895.564641203702</v>
      </c>
      <c r="S840" s="15">
        <f t="shared" si="41"/>
        <v>40925.564641203702</v>
      </c>
    </row>
    <row r="841" spans="1:19" ht="43.5" x14ac:dyDescent="0.3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2">
        <f t="shared" si="39"/>
        <v>1.166166</v>
      </c>
      <c r="P841" s="6" t="s">
        <v>8324</v>
      </c>
      <c r="Q841" s="6" t="s">
        <v>8325</v>
      </c>
      <c r="R841" s="15">
        <f t="shared" si="40"/>
        <v>41144.430046296293</v>
      </c>
      <c r="S841" s="15">
        <f t="shared" si="41"/>
        <v>41174.430046296293</v>
      </c>
    </row>
    <row r="842" spans="1:19" ht="43.5" x14ac:dyDescent="0.3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2">
        <f t="shared" si="39"/>
        <v>1.2041660000000001</v>
      </c>
      <c r="P842" s="6" t="s">
        <v>8324</v>
      </c>
      <c r="Q842" s="6" t="s">
        <v>8326</v>
      </c>
      <c r="R842" s="15">
        <f t="shared" si="40"/>
        <v>42606.893368055556</v>
      </c>
      <c r="S842" s="15">
        <f t="shared" si="41"/>
        <v>42636.893368055556</v>
      </c>
    </row>
    <row r="843" spans="1:19" ht="58" x14ac:dyDescent="0.3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2">
        <f t="shared" si="39"/>
        <v>1.0132000000000001</v>
      </c>
      <c r="P843" s="6" t="s">
        <v>8324</v>
      </c>
      <c r="Q843" s="6" t="s">
        <v>8326</v>
      </c>
      <c r="R843" s="15">
        <f t="shared" si="40"/>
        <v>41923.505358796298</v>
      </c>
      <c r="S843" s="15">
        <f t="shared" si="41"/>
        <v>41953.547025462962</v>
      </c>
    </row>
    <row r="844" spans="1:19" ht="43.5" x14ac:dyDescent="0.3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2">
        <f t="shared" si="39"/>
        <v>1.0431999999999999</v>
      </c>
      <c r="P844" s="6" t="s">
        <v>8324</v>
      </c>
      <c r="Q844" s="6" t="s">
        <v>8326</v>
      </c>
      <c r="R844" s="15">
        <f t="shared" si="40"/>
        <v>41526.259062499994</v>
      </c>
      <c r="S844" s="15">
        <f t="shared" si="41"/>
        <v>41560.832638888889</v>
      </c>
    </row>
    <row r="845" spans="1:19" ht="43.5" x14ac:dyDescent="0.3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2">
        <f t="shared" si="39"/>
        <v>2.6713333333333331</v>
      </c>
      <c r="P845" s="6" t="s">
        <v>8324</v>
      </c>
      <c r="Q845" s="6" t="s">
        <v>8326</v>
      </c>
      <c r="R845" s="15">
        <f t="shared" si="40"/>
        <v>42694.924537037034</v>
      </c>
      <c r="S845" s="15">
        <f t="shared" si="41"/>
        <v>42711.999999999993</v>
      </c>
    </row>
    <row r="846" spans="1:19" ht="58" x14ac:dyDescent="0.3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2">
        <f t="shared" si="39"/>
        <v>1.9413333333333334</v>
      </c>
      <c r="P846" s="6" t="s">
        <v>8324</v>
      </c>
      <c r="Q846" s="6" t="s">
        <v>8326</v>
      </c>
      <c r="R846" s="15">
        <f t="shared" si="40"/>
        <v>41905.351296296292</v>
      </c>
      <c r="S846" s="15">
        <f t="shared" si="41"/>
        <v>41943.874305555553</v>
      </c>
    </row>
    <row r="847" spans="1:19" ht="43.5" x14ac:dyDescent="0.3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2">
        <f t="shared" si="39"/>
        <v>1.203802</v>
      </c>
      <c r="P847" s="6" t="s">
        <v>8324</v>
      </c>
      <c r="Q847" s="6" t="s">
        <v>8326</v>
      </c>
      <c r="R847" s="15">
        <f t="shared" si="40"/>
        <v>42577.872638888883</v>
      </c>
      <c r="S847" s="15">
        <f t="shared" si="41"/>
        <v>42617.832638888889</v>
      </c>
    </row>
    <row r="848" spans="1:19" ht="43.5" x14ac:dyDescent="0.3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2">
        <f t="shared" si="39"/>
        <v>1.2200090909090908</v>
      </c>
      <c r="P848" s="6" t="s">
        <v>8324</v>
      </c>
      <c r="Q848" s="6" t="s">
        <v>8326</v>
      </c>
      <c r="R848" s="15">
        <f t="shared" si="40"/>
        <v>41694.058506944442</v>
      </c>
      <c r="S848" s="15">
        <f t="shared" si="41"/>
        <v>41708.25</v>
      </c>
    </row>
    <row r="849" spans="1:19" ht="29" x14ac:dyDescent="0.3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2">
        <f t="shared" si="39"/>
        <v>1</v>
      </c>
      <c r="P849" s="6" t="s">
        <v>8324</v>
      </c>
      <c r="Q849" s="6" t="s">
        <v>8326</v>
      </c>
      <c r="R849" s="15">
        <f t="shared" si="40"/>
        <v>42165.464999999997</v>
      </c>
      <c r="S849" s="15">
        <f t="shared" si="41"/>
        <v>42195.464999999997</v>
      </c>
    </row>
    <row r="850" spans="1:19" ht="43.5" x14ac:dyDescent="0.3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2">
        <f t="shared" si="39"/>
        <v>1</v>
      </c>
      <c r="P850" s="6" t="s">
        <v>8324</v>
      </c>
      <c r="Q850" s="6" t="s">
        <v>8326</v>
      </c>
      <c r="R850" s="15">
        <f t="shared" si="40"/>
        <v>42078.458715277775</v>
      </c>
      <c r="S850" s="15">
        <f t="shared" si="41"/>
        <v>42108.458715277775</v>
      </c>
    </row>
    <row r="851" spans="1:19" ht="58" x14ac:dyDescent="0.3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2">
        <f t="shared" si="39"/>
        <v>1.1990000000000001</v>
      </c>
      <c r="P851" s="6" t="s">
        <v>8324</v>
      </c>
      <c r="Q851" s="6" t="s">
        <v>8326</v>
      </c>
      <c r="R851" s="15">
        <f t="shared" si="40"/>
        <v>42050.81555555555</v>
      </c>
      <c r="S851" s="15">
        <f t="shared" si="41"/>
        <v>42078.773888888885</v>
      </c>
    </row>
    <row r="852" spans="1:19" ht="43.5" x14ac:dyDescent="0.3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2">
        <f t="shared" si="39"/>
        <v>1.55175</v>
      </c>
      <c r="P852" s="6" t="s">
        <v>8324</v>
      </c>
      <c r="Q852" s="6" t="s">
        <v>8326</v>
      </c>
      <c r="R852" s="15">
        <f t="shared" si="40"/>
        <v>42452.494409722225</v>
      </c>
      <c r="S852" s="15">
        <f t="shared" si="41"/>
        <v>42484.874305555553</v>
      </c>
    </row>
    <row r="853" spans="1:19" ht="43.5" x14ac:dyDescent="0.3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2">
        <f t="shared" si="39"/>
        <v>1.3045</v>
      </c>
      <c r="P853" s="6" t="s">
        <v>8324</v>
      </c>
      <c r="Q853" s="6" t="s">
        <v>8326</v>
      </c>
      <c r="R853" s="15">
        <f t="shared" si="40"/>
        <v>42522.546909722216</v>
      </c>
      <c r="S853" s="15">
        <f t="shared" si="41"/>
        <v>42582.489583333336</v>
      </c>
    </row>
    <row r="854" spans="1:19" ht="29" x14ac:dyDescent="0.3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2">
        <f t="shared" si="39"/>
        <v>1.0497142857142858</v>
      </c>
      <c r="P854" s="6" t="s">
        <v>8324</v>
      </c>
      <c r="Q854" s="6" t="s">
        <v>8326</v>
      </c>
      <c r="R854" s="15">
        <f t="shared" si="40"/>
        <v>42656.47216435185</v>
      </c>
      <c r="S854" s="15">
        <f t="shared" si="41"/>
        <v>42667.541666666664</v>
      </c>
    </row>
    <row r="855" spans="1:19" ht="43.5" x14ac:dyDescent="0.3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2">
        <f t="shared" si="39"/>
        <v>1</v>
      </c>
      <c r="P855" s="6" t="s">
        <v>8324</v>
      </c>
      <c r="Q855" s="6" t="s">
        <v>8326</v>
      </c>
      <c r="R855" s="15">
        <f t="shared" si="40"/>
        <v>42021.49894675926</v>
      </c>
      <c r="S855" s="15">
        <f t="shared" si="41"/>
        <v>42051.49894675926</v>
      </c>
    </row>
    <row r="856" spans="1:19" ht="43.5" x14ac:dyDescent="0.3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2">
        <f t="shared" si="39"/>
        <v>1.1822050359712231</v>
      </c>
      <c r="P856" s="6" t="s">
        <v>8324</v>
      </c>
      <c r="Q856" s="6" t="s">
        <v>8326</v>
      </c>
      <c r="R856" s="15">
        <f t="shared" si="40"/>
        <v>42701.879004629627</v>
      </c>
      <c r="S856" s="15">
        <f t="shared" si="41"/>
        <v>42731.879004629627</v>
      </c>
    </row>
    <row r="857" spans="1:19" ht="29" x14ac:dyDescent="0.3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2">
        <f t="shared" si="39"/>
        <v>1.0344827586206897</v>
      </c>
      <c r="P857" s="6" t="s">
        <v>8324</v>
      </c>
      <c r="Q857" s="6" t="s">
        <v>8326</v>
      </c>
      <c r="R857" s="15">
        <f t="shared" si="40"/>
        <v>42544.791863425919</v>
      </c>
      <c r="S857" s="15">
        <f t="shared" si="41"/>
        <v>42574.791863425919</v>
      </c>
    </row>
    <row r="858" spans="1:19" ht="58" x14ac:dyDescent="0.3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2">
        <f t="shared" si="39"/>
        <v>2.1800000000000002</v>
      </c>
      <c r="P858" s="6" t="s">
        <v>8324</v>
      </c>
      <c r="Q858" s="6" t="s">
        <v>8326</v>
      </c>
      <c r="R858" s="15">
        <f t="shared" si="40"/>
        <v>42608.978657407402</v>
      </c>
      <c r="S858" s="15">
        <f t="shared" si="41"/>
        <v>42668.458333333336</v>
      </c>
    </row>
    <row r="859" spans="1:19" ht="43.5" x14ac:dyDescent="0.3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2">
        <f t="shared" si="39"/>
        <v>1</v>
      </c>
      <c r="P859" s="6" t="s">
        <v>8324</v>
      </c>
      <c r="Q859" s="6" t="s">
        <v>8326</v>
      </c>
      <c r="R859" s="15">
        <f t="shared" si="40"/>
        <v>42291.248043981475</v>
      </c>
      <c r="S859" s="15">
        <f t="shared" si="41"/>
        <v>42333.289710648147</v>
      </c>
    </row>
    <row r="860" spans="1:19" ht="43.5" x14ac:dyDescent="0.3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2">
        <f t="shared" si="39"/>
        <v>1.4400583333333332</v>
      </c>
      <c r="P860" s="6" t="s">
        <v>8324</v>
      </c>
      <c r="Q860" s="6" t="s">
        <v>8326</v>
      </c>
      <c r="R860" s="15">
        <f t="shared" si="40"/>
        <v>42079.412245370368</v>
      </c>
      <c r="S860" s="15">
        <f t="shared" si="41"/>
        <v>42109.624305555553</v>
      </c>
    </row>
    <row r="861" spans="1:19" ht="43.5" x14ac:dyDescent="0.3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2">
        <f t="shared" si="39"/>
        <v>1.0467500000000001</v>
      </c>
      <c r="P861" s="6" t="s">
        <v>8324</v>
      </c>
      <c r="Q861" s="6" t="s">
        <v>8326</v>
      </c>
      <c r="R861" s="15">
        <f t="shared" si="40"/>
        <v>42128.486898148149</v>
      </c>
      <c r="S861" s="15">
        <f t="shared" si="41"/>
        <v>42158.666666666664</v>
      </c>
    </row>
    <row r="862" spans="1:19" ht="43.5" x14ac:dyDescent="0.3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2">
        <f t="shared" si="39"/>
        <v>0.18142857142857144</v>
      </c>
      <c r="P862" s="6" t="s">
        <v>8324</v>
      </c>
      <c r="Q862" s="6" t="s">
        <v>8327</v>
      </c>
      <c r="R862" s="15">
        <f t="shared" si="40"/>
        <v>41570.149456018517</v>
      </c>
      <c r="S862" s="15">
        <f t="shared" si="41"/>
        <v>41600.191122685181</v>
      </c>
    </row>
    <row r="863" spans="1:19" ht="43.5" x14ac:dyDescent="0.3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2">
        <f t="shared" si="39"/>
        <v>2.2444444444444444E-2</v>
      </c>
      <c r="P863" s="6" t="s">
        <v>8324</v>
      </c>
      <c r="Q863" s="6" t="s">
        <v>8327</v>
      </c>
      <c r="R863" s="15">
        <f t="shared" si="40"/>
        <v>42599.631990740738</v>
      </c>
      <c r="S863" s="15">
        <f t="shared" si="41"/>
        <v>42629.631990740738</v>
      </c>
    </row>
    <row r="864" spans="1:19" ht="43.5" x14ac:dyDescent="0.3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2">
        <f t="shared" si="39"/>
        <v>3.3999999999999998E-3</v>
      </c>
      <c r="P864" s="6" t="s">
        <v>8324</v>
      </c>
      <c r="Q864" s="6" t="s">
        <v>8327</v>
      </c>
      <c r="R864" s="15">
        <f t="shared" si="40"/>
        <v>41559.221620370365</v>
      </c>
      <c r="S864" s="15">
        <f t="shared" si="41"/>
        <v>41589.263287037036</v>
      </c>
    </row>
    <row r="865" spans="1:19" ht="43.5" x14ac:dyDescent="0.3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2">
        <f t="shared" si="39"/>
        <v>4.4999999999999998E-2</v>
      </c>
      <c r="P865" s="6" t="s">
        <v>8324</v>
      </c>
      <c r="Q865" s="6" t="s">
        <v>8327</v>
      </c>
      <c r="R865" s="15">
        <f t="shared" si="40"/>
        <v>40920.784328703703</v>
      </c>
      <c r="S865" s="15">
        <f t="shared" si="41"/>
        <v>40950.784328703703</v>
      </c>
    </row>
    <row r="866" spans="1:19" ht="43.5" x14ac:dyDescent="0.3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2">
        <f t="shared" si="39"/>
        <v>0.41538461538461541</v>
      </c>
      <c r="P866" s="6" t="s">
        <v>8324</v>
      </c>
      <c r="Q866" s="6" t="s">
        <v>8327</v>
      </c>
      <c r="R866" s="15">
        <f t="shared" si="40"/>
        <v>41540.773587962962</v>
      </c>
      <c r="S866" s="15">
        <f t="shared" si="41"/>
        <v>41563.082638888889</v>
      </c>
    </row>
    <row r="867" spans="1:19" ht="43.5" x14ac:dyDescent="0.3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2">
        <f t="shared" si="39"/>
        <v>2.0454545454545454E-2</v>
      </c>
      <c r="P867" s="6" t="s">
        <v>8324</v>
      </c>
      <c r="Q867" s="6" t="s">
        <v>8327</v>
      </c>
      <c r="R867" s="15">
        <f t="shared" si="40"/>
        <v>41230.439780092587</v>
      </c>
      <c r="S867" s="15">
        <f t="shared" si="41"/>
        <v>41290.439780092587</v>
      </c>
    </row>
    <row r="868" spans="1:19" ht="43.5" x14ac:dyDescent="0.3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2">
        <f t="shared" si="39"/>
        <v>0.18285714285714286</v>
      </c>
      <c r="P868" s="6" t="s">
        <v>8324</v>
      </c>
      <c r="Q868" s="6" t="s">
        <v>8327</v>
      </c>
      <c r="R868" s="15">
        <f t="shared" si="40"/>
        <v>42025.304606481477</v>
      </c>
      <c r="S868" s="15">
        <f t="shared" si="41"/>
        <v>42063.298611111109</v>
      </c>
    </row>
    <row r="869" spans="1:19" ht="58" x14ac:dyDescent="0.3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2">
        <f t="shared" si="39"/>
        <v>0.2402</v>
      </c>
      <c r="P869" s="6" t="s">
        <v>8324</v>
      </c>
      <c r="Q869" s="6" t="s">
        <v>8327</v>
      </c>
      <c r="R869" s="15">
        <f t="shared" si="40"/>
        <v>40087.772060185183</v>
      </c>
      <c r="S869" s="15">
        <f t="shared" si="41"/>
        <v>40147.874305555553</v>
      </c>
    </row>
    <row r="870" spans="1:19" ht="58" x14ac:dyDescent="0.3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2">
        <f t="shared" si="39"/>
        <v>1.1111111111111111E-3</v>
      </c>
      <c r="P870" s="6" t="s">
        <v>8324</v>
      </c>
      <c r="Q870" s="6" t="s">
        <v>8327</v>
      </c>
      <c r="R870" s="15">
        <f t="shared" si="40"/>
        <v>41615.694421296292</v>
      </c>
      <c r="S870" s="15">
        <f t="shared" si="41"/>
        <v>41645.694421296292</v>
      </c>
    </row>
    <row r="871" spans="1:19" ht="58" x14ac:dyDescent="0.3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2">
        <f t="shared" si="39"/>
        <v>0.11818181818181818</v>
      </c>
      <c r="P871" s="6" t="s">
        <v>8324</v>
      </c>
      <c r="Q871" s="6" t="s">
        <v>8327</v>
      </c>
      <c r="R871" s="15">
        <f t="shared" si="40"/>
        <v>41342.512233796289</v>
      </c>
      <c r="S871" s="15">
        <f t="shared" si="41"/>
        <v>41372.470567129625</v>
      </c>
    </row>
    <row r="872" spans="1:19" ht="43.5" x14ac:dyDescent="0.3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2">
        <f t="shared" si="39"/>
        <v>3.0999999999999999E-3</v>
      </c>
      <c r="P872" s="6" t="s">
        <v>8324</v>
      </c>
      <c r="Q872" s="6" t="s">
        <v>8327</v>
      </c>
      <c r="R872" s="15">
        <f t="shared" si="40"/>
        <v>41487.688923611109</v>
      </c>
      <c r="S872" s="15">
        <f t="shared" si="41"/>
        <v>41517.688923611109</v>
      </c>
    </row>
    <row r="873" spans="1:19" ht="58" x14ac:dyDescent="0.3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2">
        <f t="shared" si="39"/>
        <v>5.4166666666666669E-2</v>
      </c>
      <c r="P873" s="6" t="s">
        <v>8324</v>
      </c>
      <c r="Q873" s="6" t="s">
        <v>8327</v>
      </c>
      <c r="R873" s="15">
        <f t="shared" si="40"/>
        <v>41577.227951388886</v>
      </c>
      <c r="S873" s="15">
        <f t="shared" si="41"/>
        <v>41607.269618055558</v>
      </c>
    </row>
    <row r="874" spans="1:19" ht="43.5" x14ac:dyDescent="0.3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2">
        <f t="shared" si="39"/>
        <v>8.1250000000000003E-3</v>
      </c>
      <c r="P874" s="6" t="s">
        <v>8324</v>
      </c>
      <c r="Q874" s="6" t="s">
        <v>8327</v>
      </c>
      <c r="R874" s="15">
        <f t="shared" si="40"/>
        <v>40567.492210648146</v>
      </c>
      <c r="S874" s="15">
        <f t="shared" si="41"/>
        <v>40612.492210648146</v>
      </c>
    </row>
    <row r="875" spans="1:19" ht="29" x14ac:dyDescent="0.3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2">
        <f t="shared" si="39"/>
        <v>1.2857142857142857E-2</v>
      </c>
      <c r="P875" s="6" t="s">
        <v>8324</v>
      </c>
      <c r="Q875" s="6" t="s">
        <v>8327</v>
      </c>
      <c r="R875" s="15">
        <f t="shared" si="40"/>
        <v>41183.833796296291</v>
      </c>
      <c r="S875" s="15">
        <f t="shared" si="41"/>
        <v>41223.875462962962</v>
      </c>
    </row>
    <row r="876" spans="1:19" ht="58" x14ac:dyDescent="0.3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2">
        <f t="shared" si="39"/>
        <v>0.24333333333333335</v>
      </c>
      <c r="P876" s="6" t="s">
        <v>8324</v>
      </c>
      <c r="Q876" s="6" t="s">
        <v>8327</v>
      </c>
      <c r="R876" s="15">
        <f t="shared" si="40"/>
        <v>41368.250393518516</v>
      </c>
      <c r="S876" s="15">
        <f t="shared" si="41"/>
        <v>41398.250393518516</v>
      </c>
    </row>
    <row r="877" spans="1:19" ht="58" x14ac:dyDescent="0.3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2">
        <f t="shared" si="39"/>
        <v>0</v>
      </c>
      <c r="P877" s="6" t="s">
        <v>8324</v>
      </c>
      <c r="Q877" s="6" t="s">
        <v>8327</v>
      </c>
      <c r="R877" s="15">
        <f t="shared" si="40"/>
        <v>42248.390405092585</v>
      </c>
      <c r="S877" s="15">
        <f t="shared" si="41"/>
        <v>42268.390405092585</v>
      </c>
    </row>
    <row r="878" spans="1:19" ht="29" x14ac:dyDescent="0.3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2">
        <f t="shared" si="39"/>
        <v>0.40799492385786801</v>
      </c>
      <c r="P878" s="6" t="s">
        <v>8324</v>
      </c>
      <c r="Q878" s="6" t="s">
        <v>8327</v>
      </c>
      <c r="R878" s="15">
        <f t="shared" si="40"/>
        <v>41276.163506944438</v>
      </c>
      <c r="S878" s="15">
        <f t="shared" si="41"/>
        <v>41309.163506944438</v>
      </c>
    </row>
    <row r="879" spans="1:19" ht="58" x14ac:dyDescent="0.3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2">
        <f t="shared" si="39"/>
        <v>0.67549999999999999</v>
      </c>
      <c r="P879" s="6" t="s">
        <v>8324</v>
      </c>
      <c r="Q879" s="6" t="s">
        <v>8327</v>
      </c>
      <c r="R879" s="15">
        <f t="shared" si="40"/>
        <v>41597.455555555549</v>
      </c>
      <c r="S879" s="15">
        <f t="shared" si="41"/>
        <v>41627.455555555549</v>
      </c>
    </row>
    <row r="880" spans="1:19" ht="43.5" x14ac:dyDescent="0.3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2">
        <f t="shared" si="39"/>
        <v>1.2999999999999999E-2</v>
      </c>
      <c r="P880" s="6" t="s">
        <v>8324</v>
      </c>
      <c r="Q880" s="6" t="s">
        <v>8327</v>
      </c>
      <c r="R880" s="15">
        <f t="shared" si="40"/>
        <v>40504.899583333332</v>
      </c>
      <c r="S880" s="15">
        <f t="shared" si="41"/>
        <v>40534.899583333332</v>
      </c>
    </row>
    <row r="881" spans="1:19" ht="43.5" x14ac:dyDescent="0.3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2">
        <f t="shared" si="39"/>
        <v>0.30666666666666664</v>
      </c>
      <c r="P881" s="6" t="s">
        <v>8324</v>
      </c>
      <c r="Q881" s="6" t="s">
        <v>8327</v>
      </c>
      <c r="R881" s="15">
        <f t="shared" si="40"/>
        <v>41037.496585648143</v>
      </c>
      <c r="S881" s="15">
        <f t="shared" si="41"/>
        <v>41058.496585648143</v>
      </c>
    </row>
    <row r="882" spans="1:19" ht="43.5" x14ac:dyDescent="0.3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2">
        <f t="shared" si="39"/>
        <v>2.9894179894179893E-2</v>
      </c>
      <c r="P882" s="6" t="s">
        <v>8324</v>
      </c>
      <c r="Q882" s="6" t="s">
        <v>8328</v>
      </c>
      <c r="R882" s="15">
        <f t="shared" si="40"/>
        <v>41178.987708333334</v>
      </c>
      <c r="S882" s="15">
        <f t="shared" si="41"/>
        <v>41211.987708333334</v>
      </c>
    </row>
    <row r="883" spans="1:19" ht="43.5" x14ac:dyDescent="0.3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2">
        <f t="shared" si="39"/>
        <v>8.0000000000000002E-3</v>
      </c>
      <c r="P883" s="6" t="s">
        <v>8324</v>
      </c>
      <c r="Q883" s="6" t="s">
        <v>8328</v>
      </c>
      <c r="R883" s="15">
        <f t="shared" si="40"/>
        <v>40876.917662037034</v>
      </c>
      <c r="S883" s="15">
        <f t="shared" si="41"/>
        <v>40921.917662037034</v>
      </c>
    </row>
    <row r="884" spans="1:19" ht="43.5" x14ac:dyDescent="0.3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2">
        <f t="shared" si="39"/>
        <v>0.20133333333333334</v>
      </c>
      <c r="P884" s="6" t="s">
        <v>8324</v>
      </c>
      <c r="Q884" s="6" t="s">
        <v>8328</v>
      </c>
      <c r="R884" s="15">
        <f t="shared" si="40"/>
        <v>40759.527199074073</v>
      </c>
      <c r="S884" s="15">
        <f t="shared" si="41"/>
        <v>40792.527199074073</v>
      </c>
    </row>
    <row r="885" spans="1:19" ht="58" x14ac:dyDescent="0.3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2">
        <f t="shared" si="39"/>
        <v>0.4002</v>
      </c>
      <c r="P885" s="6" t="s">
        <v>8324</v>
      </c>
      <c r="Q885" s="6" t="s">
        <v>8328</v>
      </c>
      <c r="R885" s="15">
        <f t="shared" si="40"/>
        <v>42371.602256944439</v>
      </c>
      <c r="S885" s="15">
        <f t="shared" si="41"/>
        <v>42431.602256944439</v>
      </c>
    </row>
    <row r="886" spans="1:19" ht="43.5" x14ac:dyDescent="0.3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2">
        <f t="shared" si="39"/>
        <v>0.01</v>
      </c>
      <c r="P886" s="6" t="s">
        <v>8324</v>
      </c>
      <c r="Q886" s="6" t="s">
        <v>8328</v>
      </c>
      <c r="R886" s="15">
        <f t="shared" si="40"/>
        <v>40981.469282407408</v>
      </c>
      <c r="S886" s="15">
        <f t="shared" si="41"/>
        <v>41040.771527777775</v>
      </c>
    </row>
    <row r="887" spans="1:19" ht="43.5" x14ac:dyDescent="0.3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2">
        <f t="shared" si="39"/>
        <v>0.75</v>
      </c>
      <c r="P887" s="6" t="s">
        <v>8324</v>
      </c>
      <c r="Q887" s="6" t="s">
        <v>8328</v>
      </c>
      <c r="R887" s="15">
        <f t="shared" si="40"/>
        <v>42713.607766203706</v>
      </c>
      <c r="S887" s="15">
        <f t="shared" si="41"/>
        <v>42734.607766203706</v>
      </c>
    </row>
    <row r="888" spans="1:19" ht="58" x14ac:dyDescent="0.3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2">
        <f t="shared" si="39"/>
        <v>0.41</v>
      </c>
      <c r="P888" s="6" t="s">
        <v>8324</v>
      </c>
      <c r="Q888" s="6" t="s">
        <v>8328</v>
      </c>
      <c r="R888" s="15">
        <f t="shared" si="40"/>
        <v>42603.537187499998</v>
      </c>
      <c r="S888" s="15">
        <f t="shared" si="41"/>
        <v>42628.537187499998</v>
      </c>
    </row>
    <row r="889" spans="1:19" ht="43.5" x14ac:dyDescent="0.3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2">
        <f t="shared" si="39"/>
        <v>0</v>
      </c>
      <c r="P889" s="6" t="s">
        <v>8324</v>
      </c>
      <c r="Q889" s="6" t="s">
        <v>8328</v>
      </c>
      <c r="R889" s="15">
        <f t="shared" si="40"/>
        <v>41026.62563657407</v>
      </c>
      <c r="S889" s="15">
        <f t="shared" si="41"/>
        <v>41056.62563657407</v>
      </c>
    </row>
    <row r="890" spans="1:19" ht="58" x14ac:dyDescent="0.3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2">
        <f t="shared" si="39"/>
        <v>7.1999999999999995E-2</v>
      </c>
      <c r="P890" s="6" t="s">
        <v>8324</v>
      </c>
      <c r="Q890" s="6" t="s">
        <v>8328</v>
      </c>
      <c r="R890" s="15">
        <f t="shared" si="40"/>
        <v>40751.419965277775</v>
      </c>
      <c r="S890" s="15">
        <f t="shared" si="41"/>
        <v>40786.916666666664</v>
      </c>
    </row>
    <row r="891" spans="1:19" ht="43.5" x14ac:dyDescent="0.3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2">
        <f t="shared" si="39"/>
        <v>9.4412800000000005E-2</v>
      </c>
      <c r="P891" s="6" t="s">
        <v>8324</v>
      </c>
      <c r="Q891" s="6" t="s">
        <v>8328</v>
      </c>
      <c r="R891" s="15">
        <f t="shared" si="40"/>
        <v>41887.450729166667</v>
      </c>
      <c r="S891" s="15">
        <f t="shared" si="41"/>
        <v>41917.450729166667</v>
      </c>
    </row>
    <row r="892" spans="1:19" ht="58" x14ac:dyDescent="0.3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2">
        <f t="shared" si="39"/>
        <v>4.1666666666666664E-2</v>
      </c>
      <c r="P892" s="6" t="s">
        <v>8324</v>
      </c>
      <c r="Q892" s="6" t="s">
        <v>8328</v>
      </c>
      <c r="R892" s="15">
        <f t="shared" si="40"/>
        <v>41569.365497685183</v>
      </c>
      <c r="S892" s="15">
        <f t="shared" si="41"/>
        <v>41599.407164351847</v>
      </c>
    </row>
    <row r="893" spans="1:19" ht="43.5" x14ac:dyDescent="0.3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2">
        <f t="shared" si="39"/>
        <v>3.2500000000000001E-2</v>
      </c>
      <c r="P893" s="6" t="s">
        <v>8324</v>
      </c>
      <c r="Q893" s="6" t="s">
        <v>8328</v>
      </c>
      <c r="R893" s="15">
        <f t="shared" si="40"/>
        <v>41841.698263888888</v>
      </c>
      <c r="S893" s="15">
        <f t="shared" si="41"/>
        <v>41871.698263888888</v>
      </c>
    </row>
    <row r="894" spans="1:19" ht="43.5" x14ac:dyDescent="0.3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2">
        <f t="shared" si="39"/>
        <v>0.40749999999999997</v>
      </c>
      <c r="P894" s="6" t="s">
        <v>8324</v>
      </c>
      <c r="Q894" s="6" t="s">
        <v>8328</v>
      </c>
      <c r="R894" s="15">
        <f t="shared" si="40"/>
        <v>40303.866701388884</v>
      </c>
      <c r="S894" s="15">
        <f t="shared" si="41"/>
        <v>40390.833333333328</v>
      </c>
    </row>
    <row r="895" spans="1:19" ht="43.5" x14ac:dyDescent="0.3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2">
        <f t="shared" si="39"/>
        <v>0.1</v>
      </c>
      <c r="P895" s="6" t="s">
        <v>8324</v>
      </c>
      <c r="Q895" s="6" t="s">
        <v>8328</v>
      </c>
      <c r="R895" s="15">
        <f t="shared" si="40"/>
        <v>42065.564386574071</v>
      </c>
      <c r="S895" s="15">
        <f t="shared" si="41"/>
        <v>42095.522719907407</v>
      </c>
    </row>
    <row r="896" spans="1:19" ht="43.5" x14ac:dyDescent="0.3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2">
        <f t="shared" si="39"/>
        <v>0.39169999999999999</v>
      </c>
      <c r="P896" s="6" t="s">
        <v>8324</v>
      </c>
      <c r="Q896" s="6" t="s">
        <v>8328</v>
      </c>
      <c r="R896" s="15">
        <f t="shared" si="40"/>
        <v>42496.648263888885</v>
      </c>
      <c r="S896" s="15">
        <f t="shared" si="41"/>
        <v>42526.648263888885</v>
      </c>
    </row>
    <row r="897" spans="1:19" ht="58" x14ac:dyDescent="0.3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2">
        <f t="shared" si="39"/>
        <v>2.4375000000000001E-2</v>
      </c>
      <c r="P897" s="6" t="s">
        <v>8324</v>
      </c>
      <c r="Q897" s="6" t="s">
        <v>8328</v>
      </c>
      <c r="R897" s="15">
        <f t="shared" si="40"/>
        <v>40430.794317129628</v>
      </c>
      <c r="S897" s="15">
        <f t="shared" si="41"/>
        <v>40475.794317129628</v>
      </c>
    </row>
    <row r="898" spans="1:19" ht="58" x14ac:dyDescent="0.3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2">
        <f t="shared" si="39"/>
        <v>0.4</v>
      </c>
      <c r="P898" s="6" t="s">
        <v>8324</v>
      </c>
      <c r="Q898" s="6" t="s">
        <v>8328</v>
      </c>
      <c r="R898" s="15">
        <f t="shared" si="40"/>
        <v>42218.53965277777</v>
      </c>
      <c r="S898" s="15">
        <f t="shared" si="41"/>
        <v>42243.833333333336</v>
      </c>
    </row>
    <row r="899" spans="1:19" ht="58" x14ac:dyDescent="0.3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2">
        <f t="shared" ref="O899:O962" si="42">(E899/D899)</f>
        <v>0</v>
      </c>
      <c r="P899" s="6" t="s">
        <v>8324</v>
      </c>
      <c r="Q899" s="6" t="s">
        <v>8328</v>
      </c>
      <c r="R899" s="15">
        <f t="shared" ref="R899:R962" si="43">(J899/86400)+25569+(-8/24)</f>
        <v>41211.355416666665</v>
      </c>
      <c r="S899" s="15">
        <f t="shared" ref="S899:S962" si="44">(I899/86400)+25569+(-8/24)</f>
        <v>41241.39708333333</v>
      </c>
    </row>
    <row r="900" spans="1:19" ht="43.5" x14ac:dyDescent="0.3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2">
        <f t="shared" si="42"/>
        <v>2.8000000000000001E-2</v>
      </c>
      <c r="P900" s="6" t="s">
        <v>8324</v>
      </c>
      <c r="Q900" s="6" t="s">
        <v>8328</v>
      </c>
      <c r="R900" s="15">
        <f t="shared" si="43"/>
        <v>40878.424884259257</v>
      </c>
      <c r="S900" s="15">
        <f t="shared" si="44"/>
        <v>40923.424884259257</v>
      </c>
    </row>
    <row r="901" spans="1:19" ht="43.5" x14ac:dyDescent="0.3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2">
        <f t="shared" si="42"/>
        <v>0.37333333333333335</v>
      </c>
      <c r="P901" s="6" t="s">
        <v>8324</v>
      </c>
      <c r="Q901" s="6" t="s">
        <v>8328</v>
      </c>
      <c r="R901" s="15">
        <f t="shared" si="43"/>
        <v>40645.765763888885</v>
      </c>
      <c r="S901" s="15">
        <f t="shared" si="44"/>
        <v>40690.765763888885</v>
      </c>
    </row>
    <row r="902" spans="1:19" ht="29" x14ac:dyDescent="0.3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2">
        <f t="shared" si="42"/>
        <v>4.1999999999999997E-3</v>
      </c>
      <c r="P902" s="6" t="s">
        <v>8324</v>
      </c>
      <c r="Q902" s="6" t="s">
        <v>8327</v>
      </c>
      <c r="R902" s="15">
        <f t="shared" si="43"/>
        <v>42429.516226851854</v>
      </c>
      <c r="S902" s="15">
        <f t="shared" si="44"/>
        <v>42459.474560185183</v>
      </c>
    </row>
    <row r="903" spans="1:19" ht="58" x14ac:dyDescent="0.3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2">
        <f t="shared" si="42"/>
        <v>0</v>
      </c>
      <c r="P903" s="6" t="s">
        <v>8324</v>
      </c>
      <c r="Q903" s="6" t="s">
        <v>8327</v>
      </c>
      <c r="R903" s="15">
        <f t="shared" si="43"/>
        <v>40291.478171296294</v>
      </c>
      <c r="S903" s="15">
        <f t="shared" si="44"/>
        <v>40337.46597222222</v>
      </c>
    </row>
    <row r="904" spans="1:19" ht="58" x14ac:dyDescent="0.3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2">
        <f t="shared" si="42"/>
        <v>3.0000000000000001E-3</v>
      </c>
      <c r="P904" s="6" t="s">
        <v>8324</v>
      </c>
      <c r="Q904" s="6" t="s">
        <v>8327</v>
      </c>
      <c r="R904" s="15">
        <f t="shared" si="43"/>
        <v>41829.632199074069</v>
      </c>
      <c r="S904" s="15">
        <f t="shared" si="44"/>
        <v>41881.3125</v>
      </c>
    </row>
    <row r="905" spans="1:19" ht="43.5" x14ac:dyDescent="0.3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2">
        <f t="shared" si="42"/>
        <v>3.2000000000000001E-2</v>
      </c>
      <c r="P905" s="6" t="s">
        <v>8324</v>
      </c>
      <c r="Q905" s="6" t="s">
        <v>8327</v>
      </c>
      <c r="R905" s="15">
        <f t="shared" si="43"/>
        <v>41149.462731481479</v>
      </c>
      <c r="S905" s="15">
        <f t="shared" si="44"/>
        <v>41174.767361111109</v>
      </c>
    </row>
    <row r="906" spans="1:19" ht="43.5" x14ac:dyDescent="0.3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2">
        <f t="shared" si="42"/>
        <v>3.0200000000000001E-3</v>
      </c>
      <c r="P906" s="6" t="s">
        <v>8324</v>
      </c>
      <c r="Q906" s="6" t="s">
        <v>8327</v>
      </c>
      <c r="R906" s="15">
        <f t="shared" si="43"/>
        <v>42341.74695601852</v>
      </c>
      <c r="S906" s="15">
        <f t="shared" si="44"/>
        <v>42371.74695601852</v>
      </c>
    </row>
    <row r="907" spans="1:19" ht="43.5" x14ac:dyDescent="0.3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2">
        <f t="shared" si="42"/>
        <v>3.0153846153846153E-2</v>
      </c>
      <c r="P907" s="6" t="s">
        <v>8324</v>
      </c>
      <c r="Q907" s="6" t="s">
        <v>8327</v>
      </c>
      <c r="R907" s="15">
        <f t="shared" si="43"/>
        <v>40506.906550925924</v>
      </c>
      <c r="S907" s="15">
        <f t="shared" si="44"/>
        <v>40566.906550925924</v>
      </c>
    </row>
    <row r="908" spans="1:19" ht="29" x14ac:dyDescent="0.3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2">
        <f t="shared" si="42"/>
        <v>0</v>
      </c>
      <c r="P908" s="6" t="s">
        <v>8324</v>
      </c>
      <c r="Q908" s="6" t="s">
        <v>8327</v>
      </c>
      <c r="R908" s="15">
        <f t="shared" si="43"/>
        <v>41680.856365740736</v>
      </c>
      <c r="S908" s="15">
        <f t="shared" si="44"/>
        <v>41710.814699074072</v>
      </c>
    </row>
    <row r="909" spans="1:19" ht="43.5" x14ac:dyDescent="0.3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2">
        <f t="shared" si="42"/>
        <v>0</v>
      </c>
      <c r="P909" s="6" t="s">
        <v>8324</v>
      </c>
      <c r="Q909" s="6" t="s">
        <v>8327</v>
      </c>
      <c r="R909" s="15">
        <f t="shared" si="43"/>
        <v>40766.8590625</v>
      </c>
      <c r="S909" s="15">
        <f t="shared" si="44"/>
        <v>40796.8590625</v>
      </c>
    </row>
    <row r="910" spans="1:19" ht="43.5" x14ac:dyDescent="0.3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2">
        <f t="shared" si="42"/>
        <v>0</v>
      </c>
      <c r="P910" s="6" t="s">
        <v>8324</v>
      </c>
      <c r="Q910" s="6" t="s">
        <v>8327</v>
      </c>
      <c r="R910" s="15">
        <f t="shared" si="43"/>
        <v>40340.468229166661</v>
      </c>
      <c r="S910" s="15">
        <f t="shared" si="44"/>
        <v>40385.874305555553</v>
      </c>
    </row>
    <row r="911" spans="1:19" ht="58" x14ac:dyDescent="0.3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2">
        <f t="shared" si="42"/>
        <v>3.2500000000000001E-2</v>
      </c>
      <c r="P911" s="6" t="s">
        <v>8324</v>
      </c>
      <c r="Q911" s="6" t="s">
        <v>8327</v>
      </c>
      <c r="R911" s="15">
        <f t="shared" si="43"/>
        <v>41081.356944444444</v>
      </c>
      <c r="S911" s="15">
        <f t="shared" si="44"/>
        <v>41112.833333333328</v>
      </c>
    </row>
    <row r="912" spans="1:19" ht="43.5" x14ac:dyDescent="0.3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2">
        <f t="shared" si="42"/>
        <v>0.22363636363636363</v>
      </c>
      <c r="P912" s="6" t="s">
        <v>8324</v>
      </c>
      <c r="Q912" s="6" t="s">
        <v>8327</v>
      </c>
      <c r="R912" s="15">
        <f t="shared" si="43"/>
        <v>42737.212025462963</v>
      </c>
      <c r="S912" s="15">
        <f t="shared" si="44"/>
        <v>42797.212025462963</v>
      </c>
    </row>
    <row r="913" spans="1:19" ht="43.5" x14ac:dyDescent="0.3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2">
        <f t="shared" si="42"/>
        <v>0</v>
      </c>
      <c r="P913" s="6" t="s">
        <v>8324</v>
      </c>
      <c r="Q913" s="6" t="s">
        <v>8327</v>
      </c>
      <c r="R913" s="15">
        <f t="shared" si="43"/>
        <v>41641.671817129631</v>
      </c>
      <c r="S913" s="15">
        <f t="shared" si="44"/>
        <v>41662.671817129631</v>
      </c>
    </row>
    <row r="914" spans="1:19" ht="43.5" x14ac:dyDescent="0.3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2">
        <f t="shared" si="42"/>
        <v>8.5714285714285719E-3</v>
      </c>
      <c r="P914" s="6" t="s">
        <v>8324</v>
      </c>
      <c r="Q914" s="6" t="s">
        <v>8327</v>
      </c>
      <c r="R914" s="15">
        <f t="shared" si="43"/>
        <v>41193.776006944441</v>
      </c>
      <c r="S914" s="15">
        <f t="shared" si="44"/>
        <v>41253.817673611113</v>
      </c>
    </row>
    <row r="915" spans="1:19" ht="43.5" x14ac:dyDescent="0.3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2">
        <f t="shared" si="42"/>
        <v>6.6066666666666662E-2</v>
      </c>
      <c r="P915" s="6" t="s">
        <v>8324</v>
      </c>
      <c r="Q915" s="6" t="s">
        <v>8327</v>
      </c>
      <c r="R915" s="15">
        <f t="shared" si="43"/>
        <v>41003.805775462963</v>
      </c>
      <c r="S915" s="15">
        <f t="shared" si="44"/>
        <v>41033.805775462963</v>
      </c>
    </row>
    <row r="916" spans="1:19" ht="43.5" x14ac:dyDescent="0.3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2">
        <f t="shared" si="42"/>
        <v>0</v>
      </c>
      <c r="P916" s="6" t="s">
        <v>8324</v>
      </c>
      <c r="Q916" s="6" t="s">
        <v>8327</v>
      </c>
      <c r="R916" s="15">
        <f t="shared" si="43"/>
        <v>41116.429942129624</v>
      </c>
      <c r="S916" s="15">
        <f t="shared" si="44"/>
        <v>41146.429942129624</v>
      </c>
    </row>
    <row r="917" spans="1:19" ht="43.5" x14ac:dyDescent="0.3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2">
        <f t="shared" si="42"/>
        <v>5.7692307692307696E-2</v>
      </c>
      <c r="P917" s="6" t="s">
        <v>8324</v>
      </c>
      <c r="Q917" s="6" t="s">
        <v>8327</v>
      </c>
      <c r="R917" s="15">
        <f t="shared" si="43"/>
        <v>40937.346226851849</v>
      </c>
      <c r="S917" s="15">
        <f t="shared" si="44"/>
        <v>40968.874305555553</v>
      </c>
    </row>
    <row r="918" spans="1:19" ht="43.5" x14ac:dyDescent="0.3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2">
        <f t="shared" si="42"/>
        <v>0</v>
      </c>
      <c r="P918" s="6" t="s">
        <v>8324</v>
      </c>
      <c r="Q918" s="6" t="s">
        <v>8327</v>
      </c>
      <c r="R918" s="15">
        <f t="shared" si="43"/>
        <v>40434.520069444443</v>
      </c>
      <c r="S918" s="15">
        <f t="shared" si="44"/>
        <v>40472.875</v>
      </c>
    </row>
    <row r="919" spans="1:19" ht="58" x14ac:dyDescent="0.3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2">
        <f t="shared" si="42"/>
        <v>6.0000000000000001E-3</v>
      </c>
      <c r="P919" s="6" t="s">
        <v>8324</v>
      </c>
      <c r="Q919" s="6" t="s">
        <v>8327</v>
      </c>
      <c r="R919" s="15">
        <f t="shared" si="43"/>
        <v>41802.610300925924</v>
      </c>
      <c r="S919" s="15">
        <f t="shared" si="44"/>
        <v>41833.770833333328</v>
      </c>
    </row>
    <row r="920" spans="1:19" ht="58" x14ac:dyDescent="0.3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2">
        <f t="shared" si="42"/>
        <v>5.0256410256410255E-2</v>
      </c>
      <c r="P920" s="6" t="s">
        <v>8324</v>
      </c>
      <c r="Q920" s="6" t="s">
        <v>8327</v>
      </c>
      <c r="R920" s="15">
        <f t="shared" si="43"/>
        <v>41944.582881944443</v>
      </c>
      <c r="S920" s="15">
        <f t="shared" si="44"/>
        <v>41974.624548611107</v>
      </c>
    </row>
    <row r="921" spans="1:19" x14ac:dyDescent="0.3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2">
        <f t="shared" si="42"/>
        <v>5.0000000000000001E-3</v>
      </c>
      <c r="P921" s="6" t="s">
        <v>8324</v>
      </c>
      <c r="Q921" s="6" t="s">
        <v>8327</v>
      </c>
      <c r="R921" s="15">
        <f t="shared" si="43"/>
        <v>41227.308391203704</v>
      </c>
      <c r="S921" s="15">
        <f t="shared" si="44"/>
        <v>41262.308391203704</v>
      </c>
    </row>
    <row r="922" spans="1:19" ht="43.5" x14ac:dyDescent="0.3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2">
        <f t="shared" si="42"/>
        <v>0</v>
      </c>
      <c r="P922" s="6" t="s">
        <v>8324</v>
      </c>
      <c r="Q922" s="6" t="s">
        <v>8327</v>
      </c>
      <c r="R922" s="15">
        <f t="shared" si="43"/>
        <v>41562.338217592587</v>
      </c>
      <c r="S922" s="15">
        <f t="shared" si="44"/>
        <v>41592.379884259259</v>
      </c>
    </row>
    <row r="923" spans="1:19" ht="58" x14ac:dyDescent="0.3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2">
        <f t="shared" si="42"/>
        <v>0.309</v>
      </c>
      <c r="P923" s="6" t="s">
        <v>8324</v>
      </c>
      <c r="Q923" s="6" t="s">
        <v>8327</v>
      </c>
      <c r="R923" s="15">
        <f t="shared" si="43"/>
        <v>40846.837685185186</v>
      </c>
      <c r="S923" s="15">
        <f t="shared" si="44"/>
        <v>40888.879351851851</v>
      </c>
    </row>
    <row r="924" spans="1:19" ht="43.5" x14ac:dyDescent="0.3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2">
        <f t="shared" si="42"/>
        <v>0.21037037037037037</v>
      </c>
      <c r="P924" s="6" t="s">
        <v>8324</v>
      </c>
      <c r="Q924" s="6" t="s">
        <v>8327</v>
      </c>
      <c r="R924" s="15">
        <f t="shared" si="43"/>
        <v>41878.19667824074</v>
      </c>
      <c r="S924" s="15">
        <f t="shared" si="44"/>
        <v>41913.19667824074</v>
      </c>
    </row>
    <row r="925" spans="1:19" ht="43.5" x14ac:dyDescent="0.3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2">
        <f t="shared" si="42"/>
        <v>2.1999999999999999E-2</v>
      </c>
      <c r="P925" s="6" t="s">
        <v>8324</v>
      </c>
      <c r="Q925" s="6" t="s">
        <v>8327</v>
      </c>
      <c r="R925" s="15">
        <f t="shared" si="43"/>
        <v>41934.626423611109</v>
      </c>
      <c r="S925" s="15">
        <f t="shared" si="44"/>
        <v>41964.668090277781</v>
      </c>
    </row>
    <row r="926" spans="1:19" ht="58" x14ac:dyDescent="0.3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2">
        <f t="shared" si="42"/>
        <v>0.109</v>
      </c>
      <c r="P926" s="6" t="s">
        <v>8324</v>
      </c>
      <c r="Q926" s="6" t="s">
        <v>8327</v>
      </c>
      <c r="R926" s="15">
        <f t="shared" si="43"/>
        <v>41288.609594907401</v>
      </c>
      <c r="S926" s="15">
        <f t="shared" si="44"/>
        <v>41318.609594907401</v>
      </c>
    </row>
    <row r="927" spans="1:19" ht="43.5" x14ac:dyDescent="0.3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2">
        <f t="shared" si="42"/>
        <v>2.6666666666666668E-2</v>
      </c>
      <c r="P927" s="6" t="s">
        <v>8324</v>
      </c>
      <c r="Q927" s="6" t="s">
        <v>8327</v>
      </c>
      <c r="R927" s="15">
        <f t="shared" si="43"/>
        <v>41575.547581018516</v>
      </c>
      <c r="S927" s="15">
        <f t="shared" si="44"/>
        <v>41605.58924768518</v>
      </c>
    </row>
    <row r="928" spans="1:19" ht="58" x14ac:dyDescent="0.3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2">
        <f t="shared" si="42"/>
        <v>0</v>
      </c>
      <c r="P928" s="6" t="s">
        <v>8324</v>
      </c>
      <c r="Q928" s="6" t="s">
        <v>8327</v>
      </c>
      <c r="R928" s="15">
        <f t="shared" si="43"/>
        <v>40337.686689814815</v>
      </c>
      <c r="S928" s="15">
        <f t="shared" si="44"/>
        <v>40367.611111111109</v>
      </c>
    </row>
    <row r="929" spans="1:19" ht="29" x14ac:dyDescent="0.3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2">
        <f t="shared" si="42"/>
        <v>0</v>
      </c>
      <c r="P929" s="6" t="s">
        <v>8324</v>
      </c>
      <c r="Q929" s="6" t="s">
        <v>8327</v>
      </c>
      <c r="R929" s="15">
        <f t="shared" si="43"/>
        <v>41013.489525462959</v>
      </c>
      <c r="S929" s="15">
        <f t="shared" si="44"/>
        <v>41043.489525462959</v>
      </c>
    </row>
    <row r="930" spans="1:19" ht="43.5" x14ac:dyDescent="0.3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2">
        <f t="shared" si="42"/>
        <v>0.10862068965517241</v>
      </c>
      <c r="P930" s="6" t="s">
        <v>8324</v>
      </c>
      <c r="Q930" s="6" t="s">
        <v>8327</v>
      </c>
      <c r="R930" s="15">
        <f t="shared" si="43"/>
        <v>41180.529085648144</v>
      </c>
      <c r="S930" s="15">
        <f t="shared" si="44"/>
        <v>41230.666666666664</v>
      </c>
    </row>
    <row r="931" spans="1:19" ht="43.5" x14ac:dyDescent="0.3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2">
        <f t="shared" si="42"/>
        <v>0</v>
      </c>
      <c r="P931" s="6" t="s">
        <v>8324</v>
      </c>
      <c r="Q931" s="6" t="s">
        <v>8327</v>
      </c>
      <c r="R931" s="15">
        <f t="shared" si="43"/>
        <v>40977.904733796291</v>
      </c>
      <c r="S931" s="15">
        <f t="shared" si="44"/>
        <v>41007.863067129627</v>
      </c>
    </row>
    <row r="932" spans="1:19" ht="58" x14ac:dyDescent="0.3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2">
        <f t="shared" si="42"/>
        <v>0.38333333333333336</v>
      </c>
      <c r="P932" s="6" t="s">
        <v>8324</v>
      </c>
      <c r="Q932" s="6" t="s">
        <v>8327</v>
      </c>
      <c r="R932" s="15">
        <f t="shared" si="43"/>
        <v>40312.582245370366</v>
      </c>
      <c r="S932" s="15">
        <f t="shared" si="44"/>
        <v>40354.563888888886</v>
      </c>
    </row>
    <row r="933" spans="1:19" ht="43.5" x14ac:dyDescent="0.3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2">
        <f t="shared" si="42"/>
        <v>6.5500000000000003E-2</v>
      </c>
      <c r="P933" s="6" t="s">
        <v>8324</v>
      </c>
      <c r="Q933" s="6" t="s">
        <v>8327</v>
      </c>
      <c r="R933" s="15">
        <f t="shared" si="43"/>
        <v>41680.026643518519</v>
      </c>
      <c r="S933" s="15">
        <f t="shared" si="44"/>
        <v>41714.583333333328</v>
      </c>
    </row>
    <row r="934" spans="1:19" ht="29" x14ac:dyDescent="0.3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2">
        <f t="shared" si="42"/>
        <v>0.14536842105263159</v>
      </c>
      <c r="P934" s="6" t="s">
        <v>8324</v>
      </c>
      <c r="Q934" s="6" t="s">
        <v>8327</v>
      </c>
      <c r="R934" s="15">
        <f t="shared" si="43"/>
        <v>41310.635937499996</v>
      </c>
      <c r="S934" s="15">
        <f t="shared" si="44"/>
        <v>41355.594270833331</v>
      </c>
    </row>
    <row r="935" spans="1:19" ht="43.5" x14ac:dyDescent="0.3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2">
        <f t="shared" si="42"/>
        <v>0.06</v>
      </c>
      <c r="P935" s="6" t="s">
        <v>8324</v>
      </c>
      <c r="Q935" s="6" t="s">
        <v>8327</v>
      </c>
      <c r="R935" s="15">
        <f t="shared" si="43"/>
        <v>41710.835752314808</v>
      </c>
      <c r="S935" s="15">
        <f t="shared" si="44"/>
        <v>41770.835752314808</v>
      </c>
    </row>
    <row r="936" spans="1:19" ht="43.5" x14ac:dyDescent="0.3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2">
        <f t="shared" si="42"/>
        <v>0.30399999999999999</v>
      </c>
      <c r="P936" s="6" t="s">
        <v>8324</v>
      </c>
      <c r="Q936" s="6" t="s">
        <v>8327</v>
      </c>
      <c r="R936" s="15">
        <f t="shared" si="43"/>
        <v>41733.403749999998</v>
      </c>
      <c r="S936" s="15">
        <f t="shared" si="44"/>
        <v>41762.916666666664</v>
      </c>
    </row>
    <row r="937" spans="1:19" ht="43.5" x14ac:dyDescent="0.3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2">
        <f t="shared" si="42"/>
        <v>1.4285714285714285E-2</v>
      </c>
      <c r="P937" s="6" t="s">
        <v>8324</v>
      </c>
      <c r="Q937" s="6" t="s">
        <v>8327</v>
      </c>
      <c r="R937" s="15">
        <f t="shared" si="43"/>
        <v>42368.000335648147</v>
      </c>
      <c r="S937" s="15">
        <f t="shared" si="44"/>
        <v>42398.000335648147</v>
      </c>
    </row>
    <row r="938" spans="1:19" ht="43.5" x14ac:dyDescent="0.3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2">
        <f t="shared" si="42"/>
        <v>0</v>
      </c>
      <c r="P938" s="6" t="s">
        <v>8324</v>
      </c>
      <c r="Q938" s="6" t="s">
        <v>8327</v>
      </c>
      <c r="R938" s="15">
        <f t="shared" si="43"/>
        <v>40882.690844907404</v>
      </c>
      <c r="S938" s="15">
        <f t="shared" si="44"/>
        <v>40926.5</v>
      </c>
    </row>
    <row r="939" spans="1:19" ht="43.5" x14ac:dyDescent="0.3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2">
        <f t="shared" si="42"/>
        <v>1.1428571428571429E-2</v>
      </c>
      <c r="P939" s="6" t="s">
        <v>8324</v>
      </c>
      <c r="Q939" s="6" t="s">
        <v>8327</v>
      </c>
      <c r="R939" s="15">
        <f t="shared" si="43"/>
        <v>41551.464780092589</v>
      </c>
      <c r="S939" s="15">
        <f t="shared" si="44"/>
        <v>41581.506446759253</v>
      </c>
    </row>
    <row r="940" spans="1:19" ht="43.5" x14ac:dyDescent="0.3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2">
        <f t="shared" si="42"/>
        <v>3.5714285714285713E-3</v>
      </c>
      <c r="P940" s="6" t="s">
        <v>8324</v>
      </c>
      <c r="Q940" s="6" t="s">
        <v>8327</v>
      </c>
      <c r="R940" s="15">
        <f t="shared" si="43"/>
        <v>41124.14638888889</v>
      </c>
      <c r="S940" s="15">
        <f t="shared" si="44"/>
        <v>41154.14638888889</v>
      </c>
    </row>
    <row r="941" spans="1:19" ht="43.5" x14ac:dyDescent="0.3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2">
        <f t="shared" si="42"/>
        <v>1.4545454545454545E-2</v>
      </c>
      <c r="P941" s="6" t="s">
        <v>8324</v>
      </c>
      <c r="Q941" s="6" t="s">
        <v>8327</v>
      </c>
      <c r="R941" s="15">
        <f t="shared" si="43"/>
        <v>41416.429837962962</v>
      </c>
      <c r="S941" s="15">
        <f t="shared" si="44"/>
        <v>41455.498611111107</v>
      </c>
    </row>
    <row r="942" spans="1:19" ht="43.5" x14ac:dyDescent="0.3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2">
        <f t="shared" si="42"/>
        <v>0.17155555555555554</v>
      </c>
      <c r="P942" s="6" t="s">
        <v>8318</v>
      </c>
      <c r="Q942" s="6" t="s">
        <v>8320</v>
      </c>
      <c r="R942" s="15">
        <f t="shared" si="43"/>
        <v>42181.675069444442</v>
      </c>
      <c r="S942" s="15">
        <f t="shared" si="44"/>
        <v>42226.675069444442</v>
      </c>
    </row>
    <row r="943" spans="1:19" ht="58" x14ac:dyDescent="0.3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2">
        <f t="shared" si="42"/>
        <v>2.3220000000000001E-2</v>
      </c>
      <c r="P943" s="6" t="s">
        <v>8318</v>
      </c>
      <c r="Q943" s="6" t="s">
        <v>8320</v>
      </c>
      <c r="R943" s="15">
        <f t="shared" si="43"/>
        <v>42745.763252314813</v>
      </c>
      <c r="S943" s="15">
        <f t="shared" si="44"/>
        <v>42775.763252314813</v>
      </c>
    </row>
    <row r="944" spans="1:19" ht="58" x14ac:dyDescent="0.3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2">
        <f t="shared" si="42"/>
        <v>8.9066666666666669E-2</v>
      </c>
      <c r="P944" s="6" t="s">
        <v>8318</v>
      </c>
      <c r="Q944" s="6" t="s">
        <v>8320</v>
      </c>
      <c r="R944" s="15">
        <f t="shared" si="43"/>
        <v>42382.509953703702</v>
      </c>
      <c r="S944" s="15">
        <f t="shared" si="44"/>
        <v>42418.509953703702</v>
      </c>
    </row>
    <row r="945" spans="1:19" ht="29" x14ac:dyDescent="0.3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2">
        <f t="shared" si="42"/>
        <v>9.633333333333334E-2</v>
      </c>
      <c r="P945" s="6" t="s">
        <v>8318</v>
      </c>
      <c r="Q945" s="6" t="s">
        <v>8320</v>
      </c>
      <c r="R945" s="15">
        <f t="shared" si="43"/>
        <v>42673.334548611114</v>
      </c>
      <c r="S945" s="15">
        <f t="shared" si="44"/>
        <v>42703.376215277771</v>
      </c>
    </row>
    <row r="946" spans="1:19" ht="43.5" x14ac:dyDescent="0.3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2">
        <f t="shared" si="42"/>
        <v>0.13325999999999999</v>
      </c>
      <c r="P946" s="6" t="s">
        <v>8318</v>
      </c>
      <c r="Q946" s="6" t="s">
        <v>8320</v>
      </c>
      <c r="R946" s="15">
        <f t="shared" si="43"/>
        <v>42444.250578703701</v>
      </c>
      <c r="S946" s="15">
        <f t="shared" si="44"/>
        <v>42478.249999999993</v>
      </c>
    </row>
    <row r="947" spans="1:19" ht="43.5" x14ac:dyDescent="0.3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2">
        <f t="shared" si="42"/>
        <v>2.4840000000000001E-2</v>
      </c>
      <c r="P947" s="6" t="s">
        <v>8318</v>
      </c>
      <c r="Q947" s="6" t="s">
        <v>8320</v>
      </c>
      <c r="R947" s="15">
        <f t="shared" si="43"/>
        <v>42732.53965277777</v>
      </c>
      <c r="S947" s="15">
        <f t="shared" si="44"/>
        <v>42784.665972222218</v>
      </c>
    </row>
    <row r="948" spans="1:19" ht="43.5" x14ac:dyDescent="0.3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2">
        <f t="shared" si="42"/>
        <v>1.9066666666666666E-2</v>
      </c>
      <c r="P948" s="6" t="s">
        <v>8318</v>
      </c>
      <c r="Q948" s="6" t="s">
        <v>8320</v>
      </c>
      <c r="R948" s="15">
        <f t="shared" si="43"/>
        <v>42592.417222222219</v>
      </c>
      <c r="S948" s="15">
        <f t="shared" si="44"/>
        <v>42622.417222222219</v>
      </c>
    </row>
    <row r="949" spans="1:19" ht="58" x14ac:dyDescent="0.3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2">
        <f t="shared" si="42"/>
        <v>0</v>
      </c>
      <c r="P949" s="6" t="s">
        <v>8318</v>
      </c>
      <c r="Q949" s="6" t="s">
        <v>8320</v>
      </c>
      <c r="R949" s="15">
        <f t="shared" si="43"/>
        <v>42491.44798611111</v>
      </c>
      <c r="S949" s="15">
        <f t="shared" si="44"/>
        <v>42551.44798611111</v>
      </c>
    </row>
    <row r="950" spans="1:19" ht="58" x14ac:dyDescent="0.3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2">
        <f t="shared" si="42"/>
        <v>0.12</v>
      </c>
      <c r="P950" s="6" t="s">
        <v>8318</v>
      </c>
      <c r="Q950" s="6" t="s">
        <v>8320</v>
      </c>
      <c r="R950" s="15">
        <f t="shared" si="43"/>
        <v>42411.494953703703</v>
      </c>
      <c r="S950" s="15">
        <f t="shared" si="44"/>
        <v>42441.494953703703</v>
      </c>
    </row>
    <row r="951" spans="1:19" ht="43.5" x14ac:dyDescent="0.3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2">
        <f t="shared" si="42"/>
        <v>1.3650000000000001E-2</v>
      </c>
      <c r="P951" s="6" t="s">
        <v>8318</v>
      </c>
      <c r="Q951" s="6" t="s">
        <v>8320</v>
      </c>
      <c r="R951" s="15">
        <f t="shared" si="43"/>
        <v>42360.710370370369</v>
      </c>
      <c r="S951" s="15">
        <f t="shared" si="44"/>
        <v>42420.710370370369</v>
      </c>
    </row>
    <row r="952" spans="1:19" ht="43.5" x14ac:dyDescent="0.3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2">
        <f t="shared" si="42"/>
        <v>0.28039999999999998</v>
      </c>
      <c r="P952" s="6" t="s">
        <v>8318</v>
      </c>
      <c r="Q952" s="6" t="s">
        <v>8320</v>
      </c>
      <c r="R952" s="15">
        <f t="shared" si="43"/>
        <v>42356.41737268518</v>
      </c>
      <c r="S952" s="15">
        <f t="shared" si="44"/>
        <v>42386.41737268518</v>
      </c>
    </row>
    <row r="953" spans="1:19" x14ac:dyDescent="0.3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2">
        <f t="shared" si="42"/>
        <v>0.38390000000000002</v>
      </c>
      <c r="P953" s="6" t="s">
        <v>8318</v>
      </c>
      <c r="Q953" s="6" t="s">
        <v>8320</v>
      </c>
      <c r="R953" s="15">
        <f t="shared" si="43"/>
        <v>42480.320277777777</v>
      </c>
      <c r="S953" s="15">
        <f t="shared" si="44"/>
        <v>42525.320277777777</v>
      </c>
    </row>
    <row r="954" spans="1:19" ht="29" x14ac:dyDescent="0.3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2">
        <f t="shared" si="42"/>
        <v>0.39942857142857141</v>
      </c>
      <c r="P954" s="6" t="s">
        <v>8318</v>
      </c>
      <c r="Q954" s="6" t="s">
        <v>8320</v>
      </c>
      <c r="R954" s="15">
        <f t="shared" si="43"/>
        <v>42662.280231481483</v>
      </c>
      <c r="S954" s="15">
        <f t="shared" si="44"/>
        <v>42692.32189814814</v>
      </c>
    </row>
    <row r="955" spans="1:19" ht="43.5" x14ac:dyDescent="0.3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2">
        <f t="shared" si="42"/>
        <v>8.3999999999999995E-3</v>
      </c>
      <c r="P955" s="6" t="s">
        <v>8318</v>
      </c>
      <c r="Q955" s="6" t="s">
        <v>8320</v>
      </c>
      <c r="R955" s="15">
        <f t="shared" si="43"/>
        <v>41998.831006944441</v>
      </c>
      <c r="S955" s="15">
        <f t="shared" si="44"/>
        <v>42028.831006944441</v>
      </c>
    </row>
    <row r="956" spans="1:19" ht="43.5" x14ac:dyDescent="0.3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2">
        <f t="shared" si="42"/>
        <v>0.43406666666666666</v>
      </c>
      <c r="P956" s="6" t="s">
        <v>8318</v>
      </c>
      <c r="Q956" s="6" t="s">
        <v>8320</v>
      </c>
      <c r="R956" s="15">
        <f t="shared" si="43"/>
        <v>42194.500451388885</v>
      </c>
      <c r="S956" s="15">
        <f t="shared" si="44"/>
        <v>42236.500451388885</v>
      </c>
    </row>
    <row r="957" spans="1:19" ht="43.5" x14ac:dyDescent="0.3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2">
        <f t="shared" si="42"/>
        <v>5.6613333333333335E-2</v>
      </c>
      <c r="P957" s="6" t="s">
        <v>8318</v>
      </c>
      <c r="Q957" s="6" t="s">
        <v>8320</v>
      </c>
      <c r="R957" s="15">
        <f t="shared" si="43"/>
        <v>42585.961805555555</v>
      </c>
      <c r="S957" s="15">
        <f t="shared" si="44"/>
        <v>42625.961805555555</v>
      </c>
    </row>
    <row r="958" spans="1:19" ht="58" x14ac:dyDescent="0.3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2">
        <f t="shared" si="42"/>
        <v>1.7219999999999999E-2</v>
      </c>
      <c r="P958" s="6" t="s">
        <v>8318</v>
      </c>
      <c r="Q958" s="6" t="s">
        <v>8320</v>
      </c>
      <c r="R958" s="15">
        <f t="shared" si="43"/>
        <v>42060.580543981479</v>
      </c>
      <c r="S958" s="15">
        <f t="shared" si="44"/>
        <v>42120.538877314808</v>
      </c>
    </row>
    <row r="959" spans="1:19" ht="29" x14ac:dyDescent="0.3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2">
        <f t="shared" si="42"/>
        <v>1.9416666666666665E-2</v>
      </c>
      <c r="P959" s="6" t="s">
        <v>8318</v>
      </c>
      <c r="Q959" s="6" t="s">
        <v>8320</v>
      </c>
      <c r="R959" s="15">
        <f t="shared" si="43"/>
        <v>42660.219131944446</v>
      </c>
      <c r="S959" s="15">
        <f t="shared" si="44"/>
        <v>42691.260798611103</v>
      </c>
    </row>
    <row r="960" spans="1:19" ht="58" x14ac:dyDescent="0.3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2">
        <f t="shared" si="42"/>
        <v>0.11328275684711328</v>
      </c>
      <c r="P960" s="6" t="s">
        <v>8318</v>
      </c>
      <c r="Q960" s="6" t="s">
        <v>8320</v>
      </c>
      <c r="R960" s="15">
        <f t="shared" si="43"/>
        <v>42082.469479166662</v>
      </c>
      <c r="S960" s="15">
        <f t="shared" si="44"/>
        <v>42103.874305555553</v>
      </c>
    </row>
    <row r="961" spans="1:19" ht="43.5" x14ac:dyDescent="0.3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2">
        <f t="shared" si="42"/>
        <v>0.3886</v>
      </c>
      <c r="P961" s="6" t="s">
        <v>8318</v>
      </c>
      <c r="Q961" s="6" t="s">
        <v>8320</v>
      </c>
      <c r="R961" s="15">
        <f t="shared" si="43"/>
        <v>41992.84103009259</v>
      </c>
      <c r="S961" s="15">
        <f t="shared" si="44"/>
        <v>42022.84103009259</v>
      </c>
    </row>
    <row r="962" spans="1:19" ht="43.5" x14ac:dyDescent="0.3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2">
        <f t="shared" si="42"/>
        <v>0.46100628930817611</v>
      </c>
      <c r="P962" s="6" t="s">
        <v>8318</v>
      </c>
      <c r="Q962" s="6" t="s">
        <v>8320</v>
      </c>
      <c r="R962" s="15">
        <f t="shared" si="43"/>
        <v>42766.29346064815</v>
      </c>
      <c r="S962" s="15">
        <f t="shared" si="44"/>
        <v>42808.251793981479</v>
      </c>
    </row>
    <row r="963" spans="1:19" ht="43.5" x14ac:dyDescent="0.3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2">
        <f t="shared" ref="O963:O1026" si="45">(E963/D963)</f>
        <v>0.42188421052631581</v>
      </c>
      <c r="P963" s="6" t="s">
        <v>8318</v>
      </c>
      <c r="Q963" s="6" t="s">
        <v>8320</v>
      </c>
      <c r="R963" s="15">
        <f t="shared" ref="R963:R1026" si="46">(J963/86400)+25569+(-8/24)</f>
        <v>42740.360358796293</v>
      </c>
      <c r="S963" s="15">
        <f t="shared" ref="S963:S1026" si="47">(I963/86400)+25569+(-8/24)</f>
        <v>42786.458333333336</v>
      </c>
    </row>
    <row r="964" spans="1:19" ht="43.5" x14ac:dyDescent="0.3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2">
        <f t="shared" si="45"/>
        <v>0.2848</v>
      </c>
      <c r="P964" s="6" t="s">
        <v>8318</v>
      </c>
      <c r="Q964" s="6" t="s">
        <v>8320</v>
      </c>
      <c r="R964" s="15">
        <f t="shared" si="46"/>
        <v>42373.379085648143</v>
      </c>
      <c r="S964" s="15">
        <f t="shared" si="47"/>
        <v>42411.379085648143</v>
      </c>
    </row>
    <row r="965" spans="1:19" ht="29" x14ac:dyDescent="0.3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2">
        <f t="shared" si="45"/>
        <v>1.0771428571428571E-2</v>
      </c>
      <c r="P965" s="6" t="s">
        <v>8318</v>
      </c>
      <c r="Q965" s="6" t="s">
        <v>8320</v>
      </c>
      <c r="R965" s="15">
        <f t="shared" si="46"/>
        <v>42625.302303240744</v>
      </c>
      <c r="S965" s="15">
        <f t="shared" si="47"/>
        <v>42660.302303240744</v>
      </c>
    </row>
    <row r="966" spans="1:19" ht="58" x14ac:dyDescent="0.3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2">
        <f t="shared" si="45"/>
        <v>7.9909090909090902E-3</v>
      </c>
      <c r="P966" s="6" t="s">
        <v>8318</v>
      </c>
      <c r="Q966" s="6" t="s">
        <v>8320</v>
      </c>
      <c r="R966" s="15">
        <f t="shared" si="46"/>
        <v>42208.295358796291</v>
      </c>
      <c r="S966" s="15">
        <f t="shared" si="47"/>
        <v>42248.295358796291</v>
      </c>
    </row>
    <row r="967" spans="1:19" ht="43.5" x14ac:dyDescent="0.3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2">
        <f t="shared" si="45"/>
        <v>1.192E-2</v>
      </c>
      <c r="P967" s="6" t="s">
        <v>8318</v>
      </c>
      <c r="Q967" s="6" t="s">
        <v>8320</v>
      </c>
      <c r="R967" s="15">
        <f t="shared" si="46"/>
        <v>42636.683402777773</v>
      </c>
      <c r="S967" s="15">
        <f t="shared" si="47"/>
        <v>42668.832638888889</v>
      </c>
    </row>
    <row r="968" spans="1:19" ht="43.5" x14ac:dyDescent="0.3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2">
        <f t="shared" si="45"/>
        <v>0.14799999999999999</v>
      </c>
      <c r="P968" s="6" t="s">
        <v>8318</v>
      </c>
      <c r="Q968" s="6" t="s">
        <v>8320</v>
      </c>
      <c r="R968" s="15">
        <f t="shared" si="46"/>
        <v>42619.302453703705</v>
      </c>
      <c r="S968" s="15">
        <f t="shared" si="47"/>
        <v>42649.302453703705</v>
      </c>
    </row>
    <row r="969" spans="1:19" ht="43.5" x14ac:dyDescent="0.3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2">
        <f t="shared" si="45"/>
        <v>0.17810000000000001</v>
      </c>
      <c r="P969" s="6" t="s">
        <v>8318</v>
      </c>
      <c r="Q969" s="6" t="s">
        <v>8320</v>
      </c>
      <c r="R969" s="15">
        <f t="shared" si="46"/>
        <v>42421.920995370368</v>
      </c>
      <c r="S969" s="15">
        <f t="shared" si="47"/>
        <v>42481.879328703704</v>
      </c>
    </row>
    <row r="970" spans="1:19" ht="43.5" x14ac:dyDescent="0.3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2">
        <f t="shared" si="45"/>
        <v>1.325E-2</v>
      </c>
      <c r="P970" s="6" t="s">
        <v>8318</v>
      </c>
      <c r="Q970" s="6" t="s">
        <v>8320</v>
      </c>
      <c r="R970" s="15">
        <f t="shared" si="46"/>
        <v>41836.514282407406</v>
      </c>
      <c r="S970" s="15">
        <f t="shared" si="47"/>
        <v>41866.514282407406</v>
      </c>
    </row>
    <row r="971" spans="1:19" ht="29" x14ac:dyDescent="0.3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2">
        <f t="shared" si="45"/>
        <v>0.46666666666666667</v>
      </c>
      <c r="P971" s="6" t="s">
        <v>8318</v>
      </c>
      <c r="Q971" s="6" t="s">
        <v>8320</v>
      </c>
      <c r="R971" s="15">
        <f t="shared" si="46"/>
        <v>42741.969988425924</v>
      </c>
      <c r="S971" s="15">
        <f t="shared" si="47"/>
        <v>42774.969988425924</v>
      </c>
    </row>
    <row r="972" spans="1:19" ht="58" x14ac:dyDescent="0.3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2">
        <f t="shared" si="45"/>
        <v>0.4592</v>
      </c>
      <c r="P972" s="6" t="s">
        <v>8318</v>
      </c>
      <c r="Q972" s="6" t="s">
        <v>8320</v>
      </c>
      <c r="R972" s="15">
        <f t="shared" si="46"/>
        <v>42720.887187499997</v>
      </c>
      <c r="S972" s="15">
        <f t="shared" si="47"/>
        <v>42757.874305555553</v>
      </c>
    </row>
    <row r="973" spans="1:19" ht="43.5" x14ac:dyDescent="0.3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2">
        <f t="shared" si="45"/>
        <v>2.2599999999999999E-3</v>
      </c>
      <c r="P973" s="6" t="s">
        <v>8318</v>
      </c>
      <c r="Q973" s="6" t="s">
        <v>8320</v>
      </c>
      <c r="R973" s="15">
        <f t="shared" si="46"/>
        <v>42111.375694444439</v>
      </c>
      <c r="S973" s="15">
        <f t="shared" si="47"/>
        <v>42156.375694444439</v>
      </c>
    </row>
    <row r="974" spans="1:19" ht="43.5" x14ac:dyDescent="0.3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2">
        <f t="shared" si="45"/>
        <v>0.34625</v>
      </c>
      <c r="P974" s="6" t="s">
        <v>8318</v>
      </c>
      <c r="Q974" s="6" t="s">
        <v>8320</v>
      </c>
      <c r="R974" s="15">
        <f t="shared" si="46"/>
        <v>41856.532384259255</v>
      </c>
      <c r="S974" s="15">
        <f t="shared" si="47"/>
        <v>41885.957638888889</v>
      </c>
    </row>
    <row r="975" spans="1:19" ht="58" x14ac:dyDescent="0.3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2">
        <f t="shared" si="45"/>
        <v>2.0549999999999999E-2</v>
      </c>
      <c r="P975" s="6" t="s">
        <v>8318</v>
      </c>
      <c r="Q975" s="6" t="s">
        <v>8320</v>
      </c>
      <c r="R975" s="15">
        <f t="shared" si="46"/>
        <v>42256.681631944441</v>
      </c>
      <c r="S975" s="15">
        <f t="shared" si="47"/>
        <v>42316.723298611112</v>
      </c>
    </row>
    <row r="976" spans="1:19" ht="43.5" x14ac:dyDescent="0.3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2">
        <f t="shared" si="45"/>
        <v>5.5999999999999999E-3</v>
      </c>
      <c r="P976" s="6" t="s">
        <v>8318</v>
      </c>
      <c r="Q976" s="6" t="s">
        <v>8320</v>
      </c>
      <c r="R976" s="15">
        <f t="shared" si="46"/>
        <v>42424.416157407402</v>
      </c>
      <c r="S976" s="15">
        <f t="shared" si="47"/>
        <v>42454.374490740738</v>
      </c>
    </row>
    <row r="977" spans="1:19" ht="43.5" x14ac:dyDescent="0.3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2">
        <f t="shared" si="45"/>
        <v>2.6069999999999999E-2</v>
      </c>
      <c r="P977" s="6" t="s">
        <v>8318</v>
      </c>
      <c r="Q977" s="6" t="s">
        <v>8320</v>
      </c>
      <c r="R977" s="15">
        <f t="shared" si="46"/>
        <v>42489.363252314812</v>
      </c>
      <c r="S977" s="15">
        <f t="shared" si="47"/>
        <v>42549.363252314812</v>
      </c>
    </row>
    <row r="978" spans="1:19" ht="43.5" x14ac:dyDescent="0.3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2">
        <f t="shared" si="45"/>
        <v>1.9259999999999999E-2</v>
      </c>
      <c r="P978" s="6" t="s">
        <v>8318</v>
      </c>
      <c r="Q978" s="6" t="s">
        <v>8320</v>
      </c>
      <c r="R978" s="15">
        <f t="shared" si="46"/>
        <v>42184.725659722222</v>
      </c>
      <c r="S978" s="15">
        <f t="shared" si="47"/>
        <v>42229.725659722222</v>
      </c>
    </row>
    <row r="979" spans="1:19" ht="43.5" x14ac:dyDescent="0.3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2">
        <f t="shared" si="45"/>
        <v>0.33666666666666667</v>
      </c>
      <c r="P979" s="6" t="s">
        <v>8318</v>
      </c>
      <c r="Q979" s="6" t="s">
        <v>8320</v>
      </c>
      <c r="R979" s="15">
        <f t="shared" si="46"/>
        <v>42391.608761574076</v>
      </c>
      <c r="S979" s="15">
        <f t="shared" si="47"/>
        <v>42421.608761574076</v>
      </c>
    </row>
    <row r="980" spans="1:19" ht="43.5" x14ac:dyDescent="0.3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2">
        <f t="shared" si="45"/>
        <v>0.5626326718299024</v>
      </c>
      <c r="P980" s="6" t="s">
        <v>8318</v>
      </c>
      <c r="Q980" s="6" t="s">
        <v>8320</v>
      </c>
      <c r="R980" s="15">
        <f t="shared" si="46"/>
        <v>42394.975706018515</v>
      </c>
      <c r="S980" s="15">
        <f t="shared" si="47"/>
        <v>42424.975706018515</v>
      </c>
    </row>
    <row r="981" spans="1:19" ht="58" x14ac:dyDescent="0.3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2">
        <f t="shared" si="45"/>
        <v>0.82817600000000002</v>
      </c>
      <c r="P981" s="6" t="s">
        <v>8318</v>
      </c>
      <c r="Q981" s="6" t="s">
        <v>8320</v>
      </c>
      <c r="R981" s="15">
        <f t="shared" si="46"/>
        <v>42506.083657407406</v>
      </c>
      <c r="S981" s="15">
        <f t="shared" si="47"/>
        <v>42541.457638888889</v>
      </c>
    </row>
    <row r="982" spans="1:19" ht="58" x14ac:dyDescent="0.3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2">
        <f t="shared" si="45"/>
        <v>0.14860000000000001</v>
      </c>
      <c r="P982" s="6" t="s">
        <v>8318</v>
      </c>
      <c r="Q982" s="6" t="s">
        <v>8320</v>
      </c>
      <c r="R982" s="15">
        <f t="shared" si="46"/>
        <v>41928.570856481478</v>
      </c>
      <c r="S982" s="15">
        <f t="shared" si="47"/>
        <v>41973.612523148149</v>
      </c>
    </row>
    <row r="983" spans="1:19" ht="58" x14ac:dyDescent="0.3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2">
        <f t="shared" si="45"/>
        <v>1.2375123751237513E-4</v>
      </c>
      <c r="P983" s="6" t="s">
        <v>8318</v>
      </c>
      <c r="Q983" s="6" t="s">
        <v>8320</v>
      </c>
      <c r="R983" s="15">
        <f t="shared" si="46"/>
        <v>41830.613680555551</v>
      </c>
      <c r="S983" s="15">
        <f t="shared" si="47"/>
        <v>41860.613680555551</v>
      </c>
    </row>
    <row r="984" spans="1:19" ht="29" x14ac:dyDescent="0.3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2">
        <f t="shared" si="45"/>
        <v>1.7142857142857143E-4</v>
      </c>
      <c r="P984" s="6" t="s">
        <v>8318</v>
      </c>
      <c r="Q984" s="6" t="s">
        <v>8320</v>
      </c>
      <c r="R984" s="15">
        <f t="shared" si="46"/>
        <v>42615.419976851852</v>
      </c>
      <c r="S984" s="15">
        <f t="shared" si="47"/>
        <v>42645.419976851852</v>
      </c>
    </row>
    <row r="985" spans="1:19" ht="58" x14ac:dyDescent="0.3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2">
        <f t="shared" si="45"/>
        <v>0.2950613611721471</v>
      </c>
      <c r="P985" s="6" t="s">
        <v>8318</v>
      </c>
      <c r="Q985" s="6" t="s">
        <v>8320</v>
      </c>
      <c r="R985" s="15">
        <f t="shared" si="46"/>
        <v>42574.334317129622</v>
      </c>
      <c r="S985" s="15">
        <f t="shared" si="47"/>
        <v>42605.537499999999</v>
      </c>
    </row>
    <row r="986" spans="1:19" ht="72.5" x14ac:dyDescent="0.3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2">
        <f t="shared" si="45"/>
        <v>1.06E-2</v>
      </c>
      <c r="P986" s="6" t="s">
        <v>8318</v>
      </c>
      <c r="Q986" s="6" t="s">
        <v>8320</v>
      </c>
      <c r="R986" s="15">
        <f t="shared" si="46"/>
        <v>42060.782499999994</v>
      </c>
      <c r="S986" s="15">
        <f t="shared" si="47"/>
        <v>42090.74083333333</v>
      </c>
    </row>
    <row r="987" spans="1:19" ht="43.5" x14ac:dyDescent="0.3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2">
        <f t="shared" si="45"/>
        <v>6.2933333333333327E-2</v>
      </c>
      <c r="P987" s="6" t="s">
        <v>8318</v>
      </c>
      <c r="Q987" s="6" t="s">
        <v>8320</v>
      </c>
      <c r="R987" s="15">
        <f t="shared" si="46"/>
        <v>42339.634375000001</v>
      </c>
      <c r="S987" s="15">
        <f t="shared" si="47"/>
        <v>42369.624999999993</v>
      </c>
    </row>
    <row r="988" spans="1:19" ht="58" x14ac:dyDescent="0.3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2">
        <f t="shared" si="45"/>
        <v>0.1275</v>
      </c>
      <c r="P988" s="6" t="s">
        <v>8318</v>
      </c>
      <c r="Q988" s="6" t="s">
        <v>8320</v>
      </c>
      <c r="R988" s="15">
        <f t="shared" si="46"/>
        <v>42324.434027777774</v>
      </c>
      <c r="S988" s="15">
        <f t="shared" si="47"/>
        <v>42378.666666666664</v>
      </c>
    </row>
    <row r="989" spans="1:19" ht="43.5" x14ac:dyDescent="0.3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2">
        <f t="shared" si="45"/>
        <v>0.13220000000000001</v>
      </c>
      <c r="P989" s="6" t="s">
        <v>8318</v>
      </c>
      <c r="Q989" s="6" t="s">
        <v>8320</v>
      </c>
      <c r="R989" s="15">
        <f t="shared" si="46"/>
        <v>41772.961226851847</v>
      </c>
      <c r="S989" s="15">
        <f t="shared" si="47"/>
        <v>41812.961226851847</v>
      </c>
    </row>
    <row r="990" spans="1:19" ht="58" x14ac:dyDescent="0.3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2">
        <f t="shared" si="45"/>
        <v>0</v>
      </c>
      <c r="P990" s="6" t="s">
        <v>8318</v>
      </c>
      <c r="Q990" s="6" t="s">
        <v>8320</v>
      </c>
      <c r="R990" s="15">
        <f t="shared" si="46"/>
        <v>42614.023437499993</v>
      </c>
      <c r="S990" s="15">
        <f t="shared" si="47"/>
        <v>42644.023437499993</v>
      </c>
    </row>
    <row r="991" spans="1:19" ht="29" x14ac:dyDescent="0.3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2">
        <f t="shared" si="45"/>
        <v>0.16769999999999999</v>
      </c>
      <c r="P991" s="6" t="s">
        <v>8318</v>
      </c>
      <c r="Q991" s="6" t="s">
        <v>8320</v>
      </c>
      <c r="R991" s="15">
        <f t="shared" si="46"/>
        <v>42611.600636574069</v>
      </c>
      <c r="S991" s="15">
        <f t="shared" si="47"/>
        <v>42641.600636574069</v>
      </c>
    </row>
    <row r="992" spans="1:19" ht="43.5" x14ac:dyDescent="0.3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2">
        <f t="shared" si="45"/>
        <v>1.0399999999999999E-3</v>
      </c>
      <c r="P992" s="6" t="s">
        <v>8318</v>
      </c>
      <c r="Q992" s="6" t="s">
        <v>8320</v>
      </c>
      <c r="R992" s="15">
        <f t="shared" si="46"/>
        <v>41855.450972222221</v>
      </c>
      <c r="S992" s="15">
        <f t="shared" si="47"/>
        <v>41885.450972222221</v>
      </c>
    </row>
    <row r="993" spans="1:19" ht="72.5" x14ac:dyDescent="0.3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2">
        <f t="shared" si="45"/>
        <v>4.24E-2</v>
      </c>
      <c r="P993" s="6" t="s">
        <v>8318</v>
      </c>
      <c r="Q993" s="6" t="s">
        <v>8320</v>
      </c>
      <c r="R993" s="15">
        <f t="shared" si="46"/>
        <v>42538.423472222225</v>
      </c>
      <c r="S993" s="15">
        <f t="shared" si="47"/>
        <v>42563.45208333333</v>
      </c>
    </row>
    <row r="994" spans="1:19" ht="43.5" x14ac:dyDescent="0.3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2">
        <f t="shared" si="45"/>
        <v>4.6699999999999997E-3</v>
      </c>
      <c r="P994" s="6" t="s">
        <v>8318</v>
      </c>
      <c r="Q994" s="6" t="s">
        <v>8320</v>
      </c>
      <c r="R994" s="15">
        <f t="shared" si="46"/>
        <v>42437.59165509259</v>
      </c>
      <c r="S994" s="15">
        <f t="shared" si="47"/>
        <v>42497.549988425926</v>
      </c>
    </row>
    <row r="995" spans="1:19" ht="43.5" x14ac:dyDescent="0.3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2">
        <f t="shared" si="45"/>
        <v>0.25087142857142858</v>
      </c>
      <c r="P995" s="6" t="s">
        <v>8318</v>
      </c>
      <c r="Q995" s="6" t="s">
        <v>8320</v>
      </c>
      <c r="R995" s="15">
        <f t="shared" si="46"/>
        <v>42652.631574074076</v>
      </c>
      <c r="S995" s="15">
        <f t="shared" si="47"/>
        <v>42685.874999999993</v>
      </c>
    </row>
    <row r="996" spans="1:19" ht="58" x14ac:dyDescent="0.3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2">
        <f t="shared" si="45"/>
        <v>2.3345000000000001E-2</v>
      </c>
      <c r="P996" s="6" t="s">
        <v>8318</v>
      </c>
      <c r="Q996" s="6" t="s">
        <v>8320</v>
      </c>
      <c r="R996" s="15">
        <f t="shared" si="46"/>
        <v>41920.929745370369</v>
      </c>
      <c r="S996" s="15">
        <f t="shared" si="47"/>
        <v>41973.624305555553</v>
      </c>
    </row>
    <row r="997" spans="1:19" ht="43.5" x14ac:dyDescent="0.3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2">
        <f t="shared" si="45"/>
        <v>7.2599999999999998E-2</v>
      </c>
      <c r="P997" s="6" t="s">
        <v>8318</v>
      </c>
      <c r="Q997" s="6" t="s">
        <v>8320</v>
      </c>
      <c r="R997" s="15">
        <f t="shared" si="46"/>
        <v>41947.607407407406</v>
      </c>
      <c r="S997" s="15">
        <f t="shared" si="47"/>
        <v>41972.333333333336</v>
      </c>
    </row>
    <row r="998" spans="1:19" ht="43.5" x14ac:dyDescent="0.3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2">
        <f t="shared" si="45"/>
        <v>1.6250000000000001E-2</v>
      </c>
      <c r="P998" s="6" t="s">
        <v>8318</v>
      </c>
      <c r="Q998" s="6" t="s">
        <v>8320</v>
      </c>
      <c r="R998" s="15">
        <f t="shared" si="46"/>
        <v>41817.533101851848</v>
      </c>
      <c r="S998" s="15">
        <f t="shared" si="47"/>
        <v>41847.310416666667</v>
      </c>
    </row>
    <row r="999" spans="1:19" ht="29" x14ac:dyDescent="0.3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2">
        <f t="shared" si="45"/>
        <v>1.2999999999999999E-2</v>
      </c>
      <c r="P999" s="6" t="s">
        <v>8318</v>
      </c>
      <c r="Q999" s="6" t="s">
        <v>8320</v>
      </c>
      <c r="R999" s="15">
        <f t="shared" si="46"/>
        <v>41940.769641203704</v>
      </c>
      <c r="S999" s="15">
        <f t="shared" si="47"/>
        <v>41970.811307870368</v>
      </c>
    </row>
    <row r="1000" spans="1:19" ht="43.5" x14ac:dyDescent="0.3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2">
        <f t="shared" si="45"/>
        <v>0.58558333333333334</v>
      </c>
      <c r="P1000" s="6" t="s">
        <v>8318</v>
      </c>
      <c r="Q1000" s="6" t="s">
        <v>8320</v>
      </c>
      <c r="R1000" s="15">
        <f t="shared" si="46"/>
        <v>42281.835659722223</v>
      </c>
      <c r="S1000" s="15">
        <f t="shared" si="47"/>
        <v>42326.877326388887</v>
      </c>
    </row>
    <row r="1001" spans="1:19" ht="43.5" x14ac:dyDescent="0.3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2">
        <f t="shared" si="45"/>
        <v>7.7886666666666673E-2</v>
      </c>
      <c r="P1001" s="6" t="s">
        <v>8318</v>
      </c>
      <c r="Q1001" s="6" t="s">
        <v>8320</v>
      </c>
      <c r="R1001" s="15">
        <f t="shared" si="46"/>
        <v>41925.966319444444</v>
      </c>
      <c r="S1001" s="15">
        <f t="shared" si="47"/>
        <v>41956.001388888886</v>
      </c>
    </row>
    <row r="1002" spans="1:19" ht="43.5" x14ac:dyDescent="0.3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2">
        <f t="shared" si="45"/>
        <v>2.2157147647256063E-2</v>
      </c>
      <c r="P1002" s="6" t="s">
        <v>8318</v>
      </c>
      <c r="Q1002" s="6" t="s">
        <v>8320</v>
      </c>
      <c r="R1002" s="15">
        <f t="shared" si="46"/>
        <v>42748.726388888885</v>
      </c>
      <c r="S1002" s="15">
        <f t="shared" si="47"/>
        <v>42808.68472222222</v>
      </c>
    </row>
    <row r="1003" spans="1:19" ht="58" x14ac:dyDescent="0.3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2">
        <f t="shared" si="45"/>
        <v>1.04</v>
      </c>
      <c r="P1003" s="6" t="s">
        <v>8318</v>
      </c>
      <c r="Q1003" s="6" t="s">
        <v>8320</v>
      </c>
      <c r="R1003" s="15">
        <f t="shared" si="46"/>
        <v>42720.386724537035</v>
      </c>
      <c r="S1003" s="15">
        <f t="shared" si="47"/>
        <v>42765.386724537035</v>
      </c>
    </row>
    <row r="1004" spans="1:19" ht="43.5" x14ac:dyDescent="0.3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2">
        <f t="shared" si="45"/>
        <v>0.29602960296029601</v>
      </c>
      <c r="P1004" s="6" t="s">
        <v>8318</v>
      </c>
      <c r="Q1004" s="6" t="s">
        <v>8320</v>
      </c>
      <c r="R1004" s="15">
        <f t="shared" si="46"/>
        <v>42325.350856481477</v>
      </c>
      <c r="S1004" s="15">
        <f t="shared" si="47"/>
        <v>42354.915972222218</v>
      </c>
    </row>
    <row r="1005" spans="1:19" ht="43.5" x14ac:dyDescent="0.3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2">
        <f t="shared" si="45"/>
        <v>0.16055</v>
      </c>
      <c r="P1005" s="6" t="s">
        <v>8318</v>
      </c>
      <c r="Q1005" s="6" t="s">
        <v>8320</v>
      </c>
      <c r="R1005" s="15">
        <f t="shared" si="46"/>
        <v>42780.375706018516</v>
      </c>
      <c r="S1005" s="15">
        <f t="shared" si="47"/>
        <v>42810.334039351852</v>
      </c>
    </row>
    <row r="1006" spans="1:19" ht="29" x14ac:dyDescent="0.3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2">
        <f t="shared" si="45"/>
        <v>0.82208000000000003</v>
      </c>
      <c r="P1006" s="6" t="s">
        <v>8318</v>
      </c>
      <c r="Q1006" s="6" t="s">
        <v>8320</v>
      </c>
      <c r="R1006" s="15">
        <f t="shared" si="46"/>
        <v>42388.3753125</v>
      </c>
      <c r="S1006" s="15">
        <f t="shared" si="47"/>
        <v>42418.3753125</v>
      </c>
    </row>
    <row r="1007" spans="1:19" ht="43.5" x14ac:dyDescent="0.3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2">
        <f t="shared" si="45"/>
        <v>0.75051000000000001</v>
      </c>
      <c r="P1007" s="6" t="s">
        <v>8318</v>
      </c>
      <c r="Q1007" s="6" t="s">
        <v>8320</v>
      </c>
      <c r="R1007" s="15">
        <f t="shared" si="46"/>
        <v>42276.29146990741</v>
      </c>
      <c r="S1007" s="15">
        <f t="shared" si="47"/>
        <v>42307.29146990741</v>
      </c>
    </row>
    <row r="1008" spans="1:19" ht="43.5" x14ac:dyDescent="0.3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2">
        <f t="shared" si="45"/>
        <v>5.8500000000000003E-2</v>
      </c>
      <c r="P1008" s="6" t="s">
        <v>8318</v>
      </c>
      <c r="Q1008" s="6" t="s">
        <v>8320</v>
      </c>
      <c r="R1008" s="15">
        <f t="shared" si="46"/>
        <v>41976.70685185185</v>
      </c>
      <c r="S1008" s="15">
        <f t="shared" si="47"/>
        <v>41984.96597222222</v>
      </c>
    </row>
    <row r="1009" spans="1:19" ht="43.5" x14ac:dyDescent="0.3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2">
        <f t="shared" si="45"/>
        <v>0.44319999999999998</v>
      </c>
      <c r="P1009" s="6" t="s">
        <v>8318</v>
      </c>
      <c r="Q1009" s="6" t="s">
        <v>8320</v>
      </c>
      <c r="R1009" s="15">
        <f t="shared" si="46"/>
        <v>42676.2502662037</v>
      </c>
      <c r="S1009" s="15">
        <f t="shared" si="47"/>
        <v>42718.291932870365</v>
      </c>
    </row>
    <row r="1010" spans="1:19" ht="43.5" x14ac:dyDescent="0.3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2">
        <f t="shared" si="45"/>
        <v>2.6737967914438501E-3</v>
      </c>
      <c r="P1010" s="6" t="s">
        <v>8318</v>
      </c>
      <c r="Q1010" s="6" t="s">
        <v>8320</v>
      </c>
      <c r="R1010" s="15">
        <f t="shared" si="46"/>
        <v>42702.475868055553</v>
      </c>
      <c r="S1010" s="15">
        <f t="shared" si="47"/>
        <v>42732.475868055553</v>
      </c>
    </row>
    <row r="1011" spans="1:19" ht="58" x14ac:dyDescent="0.3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2">
        <f t="shared" si="45"/>
        <v>0.1313</v>
      </c>
      <c r="P1011" s="6" t="s">
        <v>8318</v>
      </c>
      <c r="Q1011" s="6" t="s">
        <v>8320</v>
      </c>
      <c r="R1011" s="15">
        <f t="shared" si="46"/>
        <v>42510.271365740737</v>
      </c>
      <c r="S1011" s="15">
        <f t="shared" si="47"/>
        <v>42540.271365740737</v>
      </c>
    </row>
    <row r="1012" spans="1:19" ht="43.5" x14ac:dyDescent="0.3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2">
        <f t="shared" si="45"/>
        <v>1.9088937093275488E-3</v>
      </c>
      <c r="P1012" s="6" t="s">
        <v>8318</v>
      </c>
      <c r="Q1012" s="6" t="s">
        <v>8320</v>
      </c>
      <c r="R1012" s="15">
        <f t="shared" si="46"/>
        <v>42561.496087962958</v>
      </c>
      <c r="S1012" s="15">
        <f t="shared" si="47"/>
        <v>42617.790972222218</v>
      </c>
    </row>
    <row r="1013" spans="1:19" ht="43.5" x14ac:dyDescent="0.3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2">
        <f t="shared" si="45"/>
        <v>3.7499999999999999E-3</v>
      </c>
      <c r="P1013" s="6" t="s">
        <v>8318</v>
      </c>
      <c r="Q1013" s="6" t="s">
        <v>8320</v>
      </c>
      <c r="R1013" s="15">
        <f t="shared" si="46"/>
        <v>41946.564756944441</v>
      </c>
      <c r="S1013" s="15">
        <f t="shared" si="47"/>
        <v>41991.564756944441</v>
      </c>
    </row>
    <row r="1014" spans="1:19" ht="58" x14ac:dyDescent="0.3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2">
        <f t="shared" si="45"/>
        <v>215.35021</v>
      </c>
      <c r="P1014" s="6" t="s">
        <v>8318</v>
      </c>
      <c r="Q1014" s="6" t="s">
        <v>8320</v>
      </c>
      <c r="R1014" s="15">
        <f t="shared" si="46"/>
        <v>42714.107083333329</v>
      </c>
      <c r="S1014" s="15">
        <f t="shared" si="47"/>
        <v>42759.107083333329</v>
      </c>
    </row>
    <row r="1015" spans="1:19" ht="43.5" x14ac:dyDescent="0.3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2">
        <f t="shared" si="45"/>
        <v>0.34527999999999998</v>
      </c>
      <c r="P1015" s="6" t="s">
        <v>8318</v>
      </c>
      <c r="Q1015" s="6" t="s">
        <v>8320</v>
      </c>
      <c r="R1015" s="15">
        <f t="shared" si="46"/>
        <v>42339.500648148147</v>
      </c>
      <c r="S1015" s="15">
        <f t="shared" si="47"/>
        <v>42367.499999999993</v>
      </c>
    </row>
    <row r="1016" spans="1:19" ht="29" x14ac:dyDescent="0.3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2">
        <f t="shared" si="45"/>
        <v>0.30599999999999999</v>
      </c>
      <c r="P1016" s="6" t="s">
        <v>8318</v>
      </c>
      <c r="Q1016" s="6" t="s">
        <v>8320</v>
      </c>
      <c r="R1016" s="15">
        <f t="shared" si="46"/>
        <v>41954.66915509259</v>
      </c>
      <c r="S1016" s="15">
        <f t="shared" si="47"/>
        <v>42004.66915509259</v>
      </c>
    </row>
    <row r="1017" spans="1:19" ht="29" x14ac:dyDescent="0.3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2">
        <f t="shared" si="45"/>
        <v>2.6666666666666668E-2</v>
      </c>
      <c r="P1017" s="6" t="s">
        <v>8318</v>
      </c>
      <c r="Q1017" s="6" t="s">
        <v>8320</v>
      </c>
      <c r="R1017" s="15">
        <f t="shared" si="46"/>
        <v>42303.545081018521</v>
      </c>
      <c r="S1017" s="15">
        <f t="shared" si="47"/>
        <v>42333.586747685178</v>
      </c>
    </row>
    <row r="1018" spans="1:19" ht="43.5" x14ac:dyDescent="0.3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2">
        <f t="shared" si="45"/>
        <v>2.8420000000000001E-2</v>
      </c>
      <c r="P1018" s="6" t="s">
        <v>8318</v>
      </c>
      <c r="Q1018" s="6" t="s">
        <v>8320</v>
      </c>
      <c r="R1018" s="15">
        <f t="shared" si="46"/>
        <v>42421.773796296293</v>
      </c>
      <c r="S1018" s="15">
        <f t="shared" si="47"/>
        <v>42466.732129629629</v>
      </c>
    </row>
    <row r="1019" spans="1:19" ht="58" x14ac:dyDescent="0.3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2">
        <f t="shared" si="45"/>
        <v>0.22878799999999999</v>
      </c>
      <c r="P1019" s="6" t="s">
        <v>8318</v>
      </c>
      <c r="Q1019" s="6" t="s">
        <v>8320</v>
      </c>
      <c r="R1019" s="15">
        <f t="shared" si="46"/>
        <v>42289.341840277775</v>
      </c>
      <c r="S1019" s="15">
        <f t="shared" si="47"/>
        <v>42329.383506944439</v>
      </c>
    </row>
    <row r="1020" spans="1:19" ht="43.5" x14ac:dyDescent="0.3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2">
        <f t="shared" si="45"/>
        <v>3.1050000000000001E-2</v>
      </c>
      <c r="P1020" s="6" t="s">
        <v>8318</v>
      </c>
      <c r="Q1020" s="6" t="s">
        <v>8320</v>
      </c>
      <c r="R1020" s="15">
        <f t="shared" si="46"/>
        <v>42535.158946759257</v>
      </c>
      <c r="S1020" s="15">
        <f t="shared" si="47"/>
        <v>42565.158946759257</v>
      </c>
    </row>
    <row r="1021" spans="1:19" ht="43.5" x14ac:dyDescent="0.3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2">
        <f t="shared" si="45"/>
        <v>0.47333333333333333</v>
      </c>
      <c r="P1021" s="6" t="s">
        <v>8318</v>
      </c>
      <c r="Q1021" s="6" t="s">
        <v>8320</v>
      </c>
      <c r="R1021" s="15">
        <f t="shared" si="46"/>
        <v>42009.640613425923</v>
      </c>
      <c r="S1021" s="15">
        <f t="shared" si="47"/>
        <v>42039.640613425923</v>
      </c>
    </row>
    <row r="1022" spans="1:19" ht="43.5" x14ac:dyDescent="0.3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2">
        <f t="shared" si="45"/>
        <v>2.0554838709677421</v>
      </c>
      <c r="P1022" s="6" t="s">
        <v>8324</v>
      </c>
      <c r="Q1022" s="6" t="s">
        <v>8329</v>
      </c>
      <c r="R1022" s="15">
        <f t="shared" si="46"/>
        <v>42126.736215277771</v>
      </c>
      <c r="S1022" s="15">
        <f t="shared" si="47"/>
        <v>42156.699305555558</v>
      </c>
    </row>
    <row r="1023" spans="1:19" ht="43.5" x14ac:dyDescent="0.3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2">
        <f t="shared" si="45"/>
        <v>3.5180366666666667</v>
      </c>
      <c r="P1023" s="6" t="s">
        <v>8324</v>
      </c>
      <c r="Q1023" s="6" t="s">
        <v>8329</v>
      </c>
      <c r="R1023" s="15">
        <f t="shared" si="46"/>
        <v>42270.918645833335</v>
      </c>
      <c r="S1023" s="15">
        <f t="shared" si="47"/>
        <v>42293.833333333336</v>
      </c>
    </row>
    <row r="1024" spans="1:19" ht="29" x14ac:dyDescent="0.3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2">
        <f t="shared" si="45"/>
        <v>1.149</v>
      </c>
      <c r="P1024" s="6" t="s">
        <v>8324</v>
      </c>
      <c r="Q1024" s="6" t="s">
        <v>8329</v>
      </c>
      <c r="R1024" s="15">
        <f t="shared" si="46"/>
        <v>42111.313391203701</v>
      </c>
      <c r="S1024" s="15">
        <f t="shared" si="47"/>
        <v>42141.313391203701</v>
      </c>
    </row>
    <row r="1025" spans="1:19" ht="43.5" x14ac:dyDescent="0.3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2">
        <f t="shared" si="45"/>
        <v>2.3715000000000002</v>
      </c>
      <c r="P1025" s="6" t="s">
        <v>8324</v>
      </c>
      <c r="Q1025" s="6" t="s">
        <v>8329</v>
      </c>
      <c r="R1025" s="15">
        <f t="shared" si="46"/>
        <v>42145.586354166669</v>
      </c>
      <c r="S1025" s="15">
        <f t="shared" si="47"/>
        <v>42175.586354166669</v>
      </c>
    </row>
    <row r="1026" spans="1:19" ht="43.5" x14ac:dyDescent="0.3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2">
        <f t="shared" si="45"/>
        <v>1.1863774999999999</v>
      </c>
      <c r="P1026" s="6" t="s">
        <v>8324</v>
      </c>
      <c r="Q1026" s="6" t="s">
        <v>8329</v>
      </c>
      <c r="R1026" s="15">
        <f t="shared" si="46"/>
        <v>42370.247256944444</v>
      </c>
      <c r="S1026" s="15">
        <f t="shared" si="47"/>
        <v>42400.247256944444</v>
      </c>
    </row>
    <row r="1027" spans="1:19" ht="29" x14ac:dyDescent="0.3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2">
        <f t="shared" ref="O1027:O1090" si="48">(E1027/D1027)</f>
        <v>1.099283142857143</v>
      </c>
      <c r="P1027" s="6" t="s">
        <v>8324</v>
      </c>
      <c r="Q1027" s="6" t="s">
        <v>8329</v>
      </c>
      <c r="R1027" s="15">
        <f t="shared" ref="R1027:R1090" si="49">(J1027/86400)+25569+(-8/24)</f>
        <v>42049.500428240739</v>
      </c>
      <c r="S1027" s="15">
        <f t="shared" ref="S1027:S1090" si="50">(I1027/86400)+25569+(-8/24)</f>
        <v>42079.458761574067</v>
      </c>
    </row>
    <row r="1028" spans="1:19" ht="58" x14ac:dyDescent="0.3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2">
        <f t="shared" si="48"/>
        <v>1.0000828571428571</v>
      </c>
      <c r="P1028" s="6" t="s">
        <v>8324</v>
      </c>
      <c r="Q1028" s="6" t="s">
        <v>8329</v>
      </c>
      <c r="R1028" s="15">
        <f t="shared" si="49"/>
        <v>42426.074259259258</v>
      </c>
      <c r="S1028" s="15">
        <f t="shared" si="50"/>
        <v>42460.032592592594</v>
      </c>
    </row>
    <row r="1029" spans="1:19" ht="43.5" x14ac:dyDescent="0.3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2">
        <f t="shared" si="48"/>
        <v>1.0309292094387414</v>
      </c>
      <c r="P1029" s="6" t="s">
        <v>8324</v>
      </c>
      <c r="Q1029" s="6" t="s">
        <v>8329</v>
      </c>
      <c r="R1029" s="15">
        <f t="shared" si="49"/>
        <v>41904.700775462959</v>
      </c>
      <c r="S1029" s="15">
        <f t="shared" si="50"/>
        <v>41934.700775462959</v>
      </c>
    </row>
    <row r="1030" spans="1:19" ht="43.5" x14ac:dyDescent="0.3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2">
        <f t="shared" si="48"/>
        <v>1.1727000000000001</v>
      </c>
      <c r="P1030" s="6" t="s">
        <v>8324</v>
      </c>
      <c r="Q1030" s="6" t="s">
        <v>8329</v>
      </c>
      <c r="R1030" s="15">
        <f t="shared" si="49"/>
        <v>42755.294039351851</v>
      </c>
      <c r="S1030" s="15">
        <f t="shared" si="50"/>
        <v>42800.499999999993</v>
      </c>
    </row>
    <row r="1031" spans="1:19" ht="29" x14ac:dyDescent="0.3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2">
        <f t="shared" si="48"/>
        <v>1.1175999999999999</v>
      </c>
      <c r="P1031" s="6" t="s">
        <v>8324</v>
      </c>
      <c r="Q1031" s="6" t="s">
        <v>8329</v>
      </c>
      <c r="R1031" s="15">
        <f t="shared" si="49"/>
        <v>42044.378553240742</v>
      </c>
      <c r="S1031" s="15">
        <f t="shared" si="50"/>
        <v>42098.582638888889</v>
      </c>
    </row>
    <row r="1032" spans="1:19" ht="29" x14ac:dyDescent="0.3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2">
        <f t="shared" si="48"/>
        <v>3.4209999999999998</v>
      </c>
      <c r="P1032" s="6" t="s">
        <v>8324</v>
      </c>
      <c r="Q1032" s="6" t="s">
        <v>8329</v>
      </c>
      <c r="R1032" s="15">
        <f t="shared" si="49"/>
        <v>42611.149872685179</v>
      </c>
      <c r="S1032" s="15">
        <f t="shared" si="50"/>
        <v>42625.149872685179</v>
      </c>
    </row>
    <row r="1033" spans="1:19" ht="58" x14ac:dyDescent="0.3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2">
        <f t="shared" si="48"/>
        <v>1.0740000000000001</v>
      </c>
      <c r="P1033" s="6" t="s">
        <v>8324</v>
      </c>
      <c r="Q1033" s="6" t="s">
        <v>8329</v>
      </c>
      <c r="R1033" s="15">
        <f t="shared" si="49"/>
        <v>42324.430671296293</v>
      </c>
      <c r="S1033" s="15">
        <f t="shared" si="50"/>
        <v>42354.430671296293</v>
      </c>
    </row>
    <row r="1034" spans="1:19" x14ac:dyDescent="0.3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2">
        <f t="shared" si="48"/>
        <v>1.0849703703703704</v>
      </c>
      <c r="P1034" s="6" t="s">
        <v>8324</v>
      </c>
      <c r="Q1034" s="6" t="s">
        <v>8329</v>
      </c>
      <c r="R1034" s="15">
        <f t="shared" si="49"/>
        <v>42514.333622685182</v>
      </c>
      <c r="S1034" s="15">
        <f t="shared" si="50"/>
        <v>42544.333622685182</v>
      </c>
    </row>
    <row r="1035" spans="1:19" ht="43.5" x14ac:dyDescent="0.3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2">
        <f t="shared" si="48"/>
        <v>1.0286144578313252</v>
      </c>
      <c r="P1035" s="6" t="s">
        <v>8324</v>
      </c>
      <c r="Q1035" s="6" t="s">
        <v>8329</v>
      </c>
      <c r="R1035" s="15">
        <f t="shared" si="49"/>
        <v>42688.39907407407</v>
      </c>
      <c r="S1035" s="15">
        <f t="shared" si="50"/>
        <v>42716.39907407407</v>
      </c>
    </row>
    <row r="1036" spans="1:19" ht="43.5" x14ac:dyDescent="0.3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2">
        <f t="shared" si="48"/>
        <v>1.3000180000000001</v>
      </c>
      <c r="P1036" s="6" t="s">
        <v>8324</v>
      </c>
      <c r="Q1036" s="6" t="s">
        <v>8329</v>
      </c>
      <c r="R1036" s="15">
        <f t="shared" si="49"/>
        <v>42554.833379629628</v>
      </c>
      <c r="S1036" s="15">
        <f t="shared" si="50"/>
        <v>42586.832638888889</v>
      </c>
    </row>
    <row r="1037" spans="1:19" ht="43.5" x14ac:dyDescent="0.3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2">
        <f t="shared" si="48"/>
        <v>1.0765217391304347</v>
      </c>
      <c r="P1037" s="6" t="s">
        <v>8324</v>
      </c>
      <c r="Q1037" s="6" t="s">
        <v>8329</v>
      </c>
      <c r="R1037" s="15">
        <f t="shared" si="49"/>
        <v>42016.30810185185</v>
      </c>
      <c r="S1037" s="15">
        <f t="shared" si="50"/>
        <v>42046.30810185185</v>
      </c>
    </row>
    <row r="1038" spans="1:19" ht="43.5" x14ac:dyDescent="0.3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2">
        <f t="shared" si="48"/>
        <v>1.1236044444444444</v>
      </c>
      <c r="P1038" s="6" t="s">
        <v>8324</v>
      </c>
      <c r="Q1038" s="6" t="s">
        <v>8329</v>
      </c>
      <c r="R1038" s="15">
        <f t="shared" si="49"/>
        <v>41249.115624999999</v>
      </c>
      <c r="S1038" s="15">
        <f t="shared" si="50"/>
        <v>41281</v>
      </c>
    </row>
    <row r="1039" spans="1:19" ht="58" x14ac:dyDescent="0.3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2">
        <f t="shared" si="48"/>
        <v>1.0209999999999999</v>
      </c>
      <c r="P1039" s="6" t="s">
        <v>8324</v>
      </c>
      <c r="Q1039" s="6" t="s">
        <v>8329</v>
      </c>
      <c r="R1039" s="15">
        <f t="shared" si="49"/>
        <v>42119.48914351852</v>
      </c>
      <c r="S1039" s="15">
        <f t="shared" si="50"/>
        <v>42141.874999999993</v>
      </c>
    </row>
    <row r="1040" spans="1:19" ht="43.5" x14ac:dyDescent="0.3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2">
        <f t="shared" si="48"/>
        <v>1.4533333333333334</v>
      </c>
      <c r="P1040" s="6" t="s">
        <v>8324</v>
      </c>
      <c r="Q1040" s="6" t="s">
        <v>8329</v>
      </c>
      <c r="R1040" s="15">
        <f t="shared" si="49"/>
        <v>42417.898414351854</v>
      </c>
      <c r="S1040" s="15">
        <f t="shared" si="50"/>
        <v>42447.856747685182</v>
      </c>
    </row>
    <row r="1041" spans="1:19" ht="58" x14ac:dyDescent="0.3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2">
        <f t="shared" si="48"/>
        <v>1.282</v>
      </c>
      <c r="P1041" s="6" t="s">
        <v>8324</v>
      </c>
      <c r="Q1041" s="6" t="s">
        <v>8329</v>
      </c>
      <c r="R1041" s="15">
        <f t="shared" si="49"/>
        <v>42691.775995370372</v>
      </c>
      <c r="S1041" s="15">
        <f t="shared" si="50"/>
        <v>42716.999305555553</v>
      </c>
    </row>
    <row r="1042" spans="1:19" ht="43.5" x14ac:dyDescent="0.3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2">
        <f t="shared" si="48"/>
        <v>2.9411764705882353E-3</v>
      </c>
      <c r="P1042" s="6" t="s">
        <v>8330</v>
      </c>
      <c r="Q1042" s="6" t="s">
        <v>8331</v>
      </c>
      <c r="R1042" s="15">
        <f t="shared" si="49"/>
        <v>42579.375104166662</v>
      </c>
      <c r="S1042" s="15">
        <f t="shared" si="50"/>
        <v>42609.375104166662</v>
      </c>
    </row>
    <row r="1043" spans="1:19" ht="43.5" x14ac:dyDescent="0.3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2">
        <f t="shared" si="48"/>
        <v>0</v>
      </c>
      <c r="P1043" s="6" t="s">
        <v>8330</v>
      </c>
      <c r="Q1043" s="6" t="s">
        <v>8331</v>
      </c>
      <c r="R1043" s="15">
        <f t="shared" si="49"/>
        <v>41830.726759259254</v>
      </c>
      <c r="S1043" s="15">
        <f t="shared" si="50"/>
        <v>41850.726759259254</v>
      </c>
    </row>
    <row r="1044" spans="1:19" ht="43.5" x14ac:dyDescent="0.3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2">
        <f t="shared" si="48"/>
        <v>1.5384615384615385E-2</v>
      </c>
      <c r="P1044" s="6" t="s">
        <v>8330</v>
      </c>
      <c r="Q1044" s="6" t="s">
        <v>8331</v>
      </c>
      <c r="R1044" s="15">
        <f t="shared" si="49"/>
        <v>41851.362824074073</v>
      </c>
      <c r="S1044" s="15">
        <f t="shared" si="50"/>
        <v>41894.083333333328</v>
      </c>
    </row>
    <row r="1045" spans="1:19" ht="43.5" x14ac:dyDescent="0.3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2">
        <f t="shared" si="48"/>
        <v>8.5370000000000001E-2</v>
      </c>
      <c r="P1045" s="6" t="s">
        <v>8330</v>
      </c>
      <c r="Q1045" s="6" t="s">
        <v>8331</v>
      </c>
      <c r="R1045" s="15">
        <f t="shared" si="49"/>
        <v>42113.919618055552</v>
      </c>
      <c r="S1045" s="15">
        <f t="shared" si="50"/>
        <v>42143.919618055552</v>
      </c>
    </row>
    <row r="1046" spans="1:19" ht="43.5" x14ac:dyDescent="0.3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2">
        <f t="shared" si="48"/>
        <v>8.571428571428571E-4</v>
      </c>
      <c r="P1046" s="6" t="s">
        <v>8330</v>
      </c>
      <c r="Q1046" s="6" t="s">
        <v>8331</v>
      </c>
      <c r="R1046" s="15">
        <f t="shared" si="49"/>
        <v>42011.592604166661</v>
      </c>
      <c r="S1046" s="15">
        <f t="shared" si="50"/>
        <v>42068.518749999996</v>
      </c>
    </row>
    <row r="1047" spans="1:19" ht="43.5" x14ac:dyDescent="0.3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2">
        <f t="shared" si="48"/>
        <v>2.6599999999999999E-2</v>
      </c>
      <c r="P1047" s="6" t="s">
        <v>8330</v>
      </c>
      <c r="Q1047" s="6" t="s">
        <v>8331</v>
      </c>
      <c r="R1047" s="15">
        <f t="shared" si="49"/>
        <v>41844.541087962956</v>
      </c>
      <c r="S1047" s="15">
        <f t="shared" si="50"/>
        <v>41874.541087962956</v>
      </c>
    </row>
    <row r="1048" spans="1:19" ht="43.5" x14ac:dyDescent="0.3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2">
        <f t="shared" si="48"/>
        <v>0</v>
      </c>
      <c r="P1048" s="6" t="s">
        <v>8330</v>
      </c>
      <c r="Q1048" s="6" t="s">
        <v>8331</v>
      </c>
      <c r="R1048" s="15">
        <f t="shared" si="49"/>
        <v>42319.518055555549</v>
      </c>
      <c r="S1048" s="15">
        <f t="shared" si="50"/>
        <v>42364.518055555549</v>
      </c>
    </row>
    <row r="1049" spans="1:19" ht="43.5" x14ac:dyDescent="0.3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2">
        <f t="shared" si="48"/>
        <v>5.0000000000000001E-4</v>
      </c>
      <c r="P1049" s="6" t="s">
        <v>8330</v>
      </c>
      <c r="Q1049" s="6" t="s">
        <v>8331</v>
      </c>
      <c r="R1049" s="15">
        <f t="shared" si="49"/>
        <v>41918.485127314816</v>
      </c>
      <c r="S1049" s="15">
        <f t="shared" si="50"/>
        <v>41948.52679398148</v>
      </c>
    </row>
    <row r="1050" spans="1:19" ht="43.5" x14ac:dyDescent="0.3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2">
        <f t="shared" si="48"/>
        <v>1.4133333333333333E-2</v>
      </c>
      <c r="P1050" s="6" t="s">
        <v>8330</v>
      </c>
      <c r="Q1050" s="6" t="s">
        <v>8331</v>
      </c>
      <c r="R1050" s="15">
        <f t="shared" si="49"/>
        <v>42597.719780092586</v>
      </c>
      <c r="S1050" s="15">
        <f t="shared" si="50"/>
        <v>42637.719780092586</v>
      </c>
    </row>
    <row r="1051" spans="1:19" x14ac:dyDescent="0.3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2">
        <f t="shared" si="48"/>
        <v>0</v>
      </c>
      <c r="P1051" s="6" t="s">
        <v>8330</v>
      </c>
      <c r="Q1051" s="6" t="s">
        <v>8331</v>
      </c>
      <c r="R1051" s="15">
        <f t="shared" si="49"/>
        <v>42382.097743055558</v>
      </c>
      <c r="S1051" s="15">
        <f t="shared" si="50"/>
        <v>42412.097743055558</v>
      </c>
    </row>
    <row r="1052" spans="1:19" ht="29" x14ac:dyDescent="0.3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2">
        <f t="shared" si="48"/>
        <v>0</v>
      </c>
      <c r="P1052" s="6" t="s">
        <v>8330</v>
      </c>
      <c r="Q1052" s="6" t="s">
        <v>8331</v>
      </c>
      <c r="R1052" s="15">
        <f t="shared" si="49"/>
        <v>42231.463854166665</v>
      </c>
      <c r="S1052" s="15">
        <f t="shared" si="50"/>
        <v>42261.463854166665</v>
      </c>
    </row>
    <row r="1053" spans="1:19" ht="43.5" x14ac:dyDescent="0.3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2">
        <f t="shared" si="48"/>
        <v>0</v>
      </c>
      <c r="P1053" s="6" t="s">
        <v>8330</v>
      </c>
      <c r="Q1053" s="6" t="s">
        <v>8331</v>
      </c>
      <c r="R1053" s="15">
        <f t="shared" si="49"/>
        <v>41849.680844907409</v>
      </c>
      <c r="S1053" s="15">
        <f t="shared" si="50"/>
        <v>41877.680844907409</v>
      </c>
    </row>
    <row r="1054" spans="1:19" ht="58" x14ac:dyDescent="0.3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2">
        <f t="shared" si="48"/>
        <v>0</v>
      </c>
      <c r="P1054" s="6" t="s">
        <v>8330</v>
      </c>
      <c r="Q1054" s="6" t="s">
        <v>8331</v>
      </c>
      <c r="R1054" s="15">
        <f t="shared" si="49"/>
        <v>42483.464062499996</v>
      </c>
      <c r="S1054" s="15">
        <f t="shared" si="50"/>
        <v>42527.506249999999</v>
      </c>
    </row>
    <row r="1055" spans="1:19" ht="43.5" x14ac:dyDescent="0.3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2">
        <f t="shared" si="48"/>
        <v>0.01</v>
      </c>
      <c r="P1055" s="6" t="s">
        <v>8330</v>
      </c>
      <c r="Q1055" s="6" t="s">
        <v>8331</v>
      </c>
      <c r="R1055" s="15">
        <f t="shared" si="49"/>
        <v>42774.839490740742</v>
      </c>
      <c r="S1055" s="15">
        <f t="shared" si="50"/>
        <v>42799.839490740742</v>
      </c>
    </row>
    <row r="1056" spans="1:19" ht="58" x14ac:dyDescent="0.3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2">
        <f t="shared" si="48"/>
        <v>0</v>
      </c>
      <c r="P1056" s="6" t="s">
        <v>8330</v>
      </c>
      <c r="Q1056" s="6" t="s">
        <v>8331</v>
      </c>
      <c r="R1056" s="15">
        <f t="shared" si="49"/>
        <v>41831.518506944441</v>
      </c>
      <c r="S1056" s="15">
        <f t="shared" si="50"/>
        <v>41861.583333333328</v>
      </c>
    </row>
    <row r="1057" spans="1:19" ht="43.5" x14ac:dyDescent="0.3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2">
        <f t="shared" si="48"/>
        <v>0</v>
      </c>
      <c r="P1057" s="6" t="s">
        <v>8330</v>
      </c>
      <c r="Q1057" s="6" t="s">
        <v>8331</v>
      </c>
      <c r="R1057" s="15">
        <f t="shared" si="49"/>
        <v>42406.659085648142</v>
      </c>
      <c r="S1057" s="15">
        <f t="shared" si="50"/>
        <v>42436.659085648142</v>
      </c>
    </row>
    <row r="1058" spans="1:19" ht="58" x14ac:dyDescent="0.3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2">
        <f t="shared" si="48"/>
        <v>0</v>
      </c>
      <c r="P1058" s="6" t="s">
        <v>8330</v>
      </c>
      <c r="Q1058" s="6" t="s">
        <v>8331</v>
      </c>
      <c r="R1058" s="15">
        <f t="shared" si="49"/>
        <v>42058.386307870365</v>
      </c>
      <c r="S1058" s="15">
        <f t="shared" si="50"/>
        <v>42118.344641203701</v>
      </c>
    </row>
    <row r="1059" spans="1:19" ht="43.5" x14ac:dyDescent="0.3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2">
        <f t="shared" si="48"/>
        <v>0</v>
      </c>
      <c r="P1059" s="6" t="s">
        <v>8330</v>
      </c>
      <c r="Q1059" s="6" t="s">
        <v>8331</v>
      </c>
      <c r="R1059" s="15">
        <f t="shared" si="49"/>
        <v>42678.537997685184</v>
      </c>
      <c r="S1059" s="15">
        <f t="shared" si="50"/>
        <v>42708.579664351848</v>
      </c>
    </row>
    <row r="1060" spans="1:19" ht="43.5" x14ac:dyDescent="0.3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2">
        <f t="shared" si="48"/>
        <v>0</v>
      </c>
      <c r="P1060" s="6" t="s">
        <v>8330</v>
      </c>
      <c r="Q1060" s="6" t="s">
        <v>8331</v>
      </c>
      <c r="R1060" s="15">
        <f t="shared" si="49"/>
        <v>42047.567627314813</v>
      </c>
      <c r="S1060" s="15">
        <f t="shared" si="50"/>
        <v>42088.666666666664</v>
      </c>
    </row>
    <row r="1061" spans="1:19" x14ac:dyDescent="0.3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2">
        <f t="shared" si="48"/>
        <v>0</v>
      </c>
      <c r="P1061" s="6" t="s">
        <v>8330</v>
      </c>
      <c r="Q1061" s="6" t="s">
        <v>8331</v>
      </c>
      <c r="R1061" s="15">
        <f t="shared" si="49"/>
        <v>42046.456666666665</v>
      </c>
      <c r="S1061" s="15">
        <f t="shared" si="50"/>
        <v>42076.415000000001</v>
      </c>
    </row>
    <row r="1062" spans="1:19" ht="43.5" x14ac:dyDescent="0.3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2">
        <f t="shared" si="48"/>
        <v>0.01</v>
      </c>
      <c r="P1062" s="6" t="s">
        <v>8330</v>
      </c>
      <c r="Q1062" s="6" t="s">
        <v>8331</v>
      </c>
      <c r="R1062" s="15">
        <f t="shared" si="49"/>
        <v>42079.579780092587</v>
      </c>
      <c r="S1062" s="15">
        <f t="shared" si="50"/>
        <v>42109.579780092587</v>
      </c>
    </row>
    <row r="1063" spans="1:19" ht="29" x14ac:dyDescent="0.3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2">
        <f t="shared" si="48"/>
        <v>0</v>
      </c>
      <c r="P1063" s="6" t="s">
        <v>8330</v>
      </c>
      <c r="Q1063" s="6" t="s">
        <v>8331</v>
      </c>
      <c r="R1063" s="15">
        <f t="shared" si="49"/>
        <v>42431.943379629629</v>
      </c>
      <c r="S1063" s="15">
        <f t="shared" si="50"/>
        <v>42491.708333333336</v>
      </c>
    </row>
    <row r="1064" spans="1:19" x14ac:dyDescent="0.3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2">
        <f t="shared" si="48"/>
        <v>0.95477386934673369</v>
      </c>
      <c r="P1064" s="6" t="s">
        <v>8330</v>
      </c>
      <c r="Q1064" s="6" t="s">
        <v>8331</v>
      </c>
      <c r="R1064" s="15">
        <f t="shared" si="49"/>
        <v>42556.473854166667</v>
      </c>
      <c r="S1064" s="15">
        <f t="shared" si="50"/>
        <v>42563.473854166667</v>
      </c>
    </row>
    <row r="1065" spans="1:19" ht="43.5" x14ac:dyDescent="0.3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2">
        <f t="shared" si="48"/>
        <v>0</v>
      </c>
      <c r="P1065" s="6" t="s">
        <v>8330</v>
      </c>
      <c r="Q1065" s="6" t="s">
        <v>8331</v>
      </c>
      <c r="R1065" s="15">
        <f t="shared" si="49"/>
        <v>42582.697476851848</v>
      </c>
      <c r="S1065" s="15">
        <f t="shared" si="50"/>
        <v>42612.697476851848</v>
      </c>
    </row>
    <row r="1066" spans="1:19" ht="43.5" x14ac:dyDescent="0.3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2">
        <f t="shared" si="48"/>
        <v>8.9744444444444446E-2</v>
      </c>
      <c r="P1066" s="6" t="s">
        <v>8332</v>
      </c>
      <c r="Q1066" s="6" t="s">
        <v>8333</v>
      </c>
      <c r="R1066" s="15">
        <f t="shared" si="49"/>
        <v>41416.894710648143</v>
      </c>
      <c r="S1066" s="15">
        <f t="shared" si="50"/>
        <v>41461.894710648143</v>
      </c>
    </row>
    <row r="1067" spans="1:19" ht="43.5" x14ac:dyDescent="0.3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2">
        <f t="shared" si="48"/>
        <v>2.7E-2</v>
      </c>
      <c r="P1067" s="6" t="s">
        <v>8332</v>
      </c>
      <c r="Q1067" s="6" t="s">
        <v>8333</v>
      </c>
      <c r="R1067" s="15">
        <f t="shared" si="49"/>
        <v>41661.047708333332</v>
      </c>
      <c r="S1067" s="15">
        <f t="shared" si="50"/>
        <v>41689.047708333332</v>
      </c>
    </row>
    <row r="1068" spans="1:19" ht="43.5" x14ac:dyDescent="0.3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2">
        <f t="shared" si="48"/>
        <v>3.3673333333333333E-2</v>
      </c>
      <c r="P1068" s="6" t="s">
        <v>8332</v>
      </c>
      <c r="Q1068" s="6" t="s">
        <v>8333</v>
      </c>
      <c r="R1068" s="15">
        <f t="shared" si="49"/>
        <v>41445.629421296289</v>
      </c>
      <c r="S1068" s="15">
        <f t="shared" si="50"/>
        <v>41490.629421296289</v>
      </c>
    </row>
    <row r="1069" spans="1:19" ht="43.5" x14ac:dyDescent="0.3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2">
        <f t="shared" si="48"/>
        <v>0.26</v>
      </c>
      <c r="P1069" s="6" t="s">
        <v>8332</v>
      </c>
      <c r="Q1069" s="6" t="s">
        <v>8333</v>
      </c>
      <c r="R1069" s="15">
        <f t="shared" si="49"/>
        <v>41599.522349537037</v>
      </c>
      <c r="S1069" s="15">
        <f t="shared" si="50"/>
        <v>41629.522349537037</v>
      </c>
    </row>
    <row r="1070" spans="1:19" ht="58" x14ac:dyDescent="0.3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2">
        <f t="shared" si="48"/>
        <v>1.5E-3</v>
      </c>
      <c r="P1070" s="6" t="s">
        <v>8332</v>
      </c>
      <c r="Q1070" s="6" t="s">
        <v>8333</v>
      </c>
      <c r="R1070" s="15">
        <f t="shared" si="49"/>
        <v>42440.037777777776</v>
      </c>
      <c r="S1070" s="15">
        <f t="shared" si="50"/>
        <v>42469.996111111112</v>
      </c>
    </row>
    <row r="1071" spans="1:19" ht="43.5" x14ac:dyDescent="0.3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2">
        <f t="shared" si="48"/>
        <v>0.38636363636363635</v>
      </c>
      <c r="P1071" s="6" t="s">
        <v>8332</v>
      </c>
      <c r="Q1071" s="6" t="s">
        <v>8333</v>
      </c>
      <c r="R1071" s="15">
        <f t="shared" si="49"/>
        <v>41571.896516203698</v>
      </c>
      <c r="S1071" s="15">
        <f t="shared" si="50"/>
        <v>41603.93818287037</v>
      </c>
    </row>
    <row r="1072" spans="1:19" ht="43.5" x14ac:dyDescent="0.3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2">
        <f t="shared" si="48"/>
        <v>7.0000000000000001E-3</v>
      </c>
      <c r="P1072" s="6" t="s">
        <v>8332</v>
      </c>
      <c r="Q1072" s="6" t="s">
        <v>8333</v>
      </c>
      <c r="R1072" s="15">
        <f t="shared" si="49"/>
        <v>41162.678495370368</v>
      </c>
      <c r="S1072" s="15">
        <f t="shared" si="50"/>
        <v>41182.678495370368</v>
      </c>
    </row>
    <row r="1073" spans="1:19" ht="43.5" x14ac:dyDescent="0.3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2">
        <f t="shared" si="48"/>
        <v>0</v>
      </c>
      <c r="P1073" s="6" t="s">
        <v>8332</v>
      </c>
      <c r="Q1073" s="6" t="s">
        <v>8333</v>
      </c>
      <c r="R1073" s="15">
        <f t="shared" si="49"/>
        <v>42295.420057870368</v>
      </c>
      <c r="S1073" s="15">
        <f t="shared" si="50"/>
        <v>42325.461724537039</v>
      </c>
    </row>
    <row r="1074" spans="1:19" ht="58" x14ac:dyDescent="0.3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2">
        <f t="shared" si="48"/>
        <v>6.8000000000000005E-4</v>
      </c>
      <c r="P1074" s="6" t="s">
        <v>8332</v>
      </c>
      <c r="Q1074" s="6" t="s">
        <v>8333</v>
      </c>
      <c r="R1074" s="15">
        <f t="shared" si="49"/>
        <v>41645.498807870368</v>
      </c>
      <c r="S1074" s="15">
        <f t="shared" si="50"/>
        <v>41675.498807870368</v>
      </c>
    </row>
    <row r="1075" spans="1:19" ht="29" x14ac:dyDescent="0.3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2">
        <f t="shared" si="48"/>
        <v>1.3333333333333334E-2</v>
      </c>
      <c r="P1075" s="6" t="s">
        <v>8332</v>
      </c>
      <c r="Q1075" s="6" t="s">
        <v>8333</v>
      </c>
      <c r="R1075" s="15">
        <f t="shared" si="49"/>
        <v>40802.631261574068</v>
      </c>
      <c r="S1075" s="15">
        <f t="shared" si="50"/>
        <v>40832.631261574068</v>
      </c>
    </row>
    <row r="1076" spans="1:19" ht="58" x14ac:dyDescent="0.3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2">
        <f t="shared" si="48"/>
        <v>6.3092592592592589E-2</v>
      </c>
      <c r="P1076" s="6" t="s">
        <v>8332</v>
      </c>
      <c r="Q1076" s="6" t="s">
        <v>8333</v>
      </c>
      <c r="R1076" s="15">
        <f t="shared" si="49"/>
        <v>41612.839641203704</v>
      </c>
      <c r="S1076" s="15">
        <f t="shared" si="50"/>
        <v>41642.839641203704</v>
      </c>
    </row>
    <row r="1077" spans="1:19" ht="29" x14ac:dyDescent="0.3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2">
        <f t="shared" si="48"/>
        <v>4.4999999999999998E-2</v>
      </c>
      <c r="P1077" s="6" t="s">
        <v>8332</v>
      </c>
      <c r="Q1077" s="6" t="s">
        <v>8333</v>
      </c>
      <c r="R1077" s="15">
        <f t="shared" si="49"/>
        <v>41005.570787037032</v>
      </c>
      <c r="S1077" s="15">
        <f t="shared" si="50"/>
        <v>41035.570787037032</v>
      </c>
    </row>
    <row r="1078" spans="1:19" ht="43.5" x14ac:dyDescent="0.3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2">
        <f t="shared" si="48"/>
        <v>0.62765333333333329</v>
      </c>
      <c r="P1078" s="6" t="s">
        <v>8332</v>
      </c>
      <c r="Q1078" s="6" t="s">
        <v>8333</v>
      </c>
      <c r="R1078" s="15">
        <f t="shared" si="49"/>
        <v>41838.044560185182</v>
      </c>
      <c r="S1078" s="15">
        <f t="shared" si="50"/>
        <v>41893.044560185182</v>
      </c>
    </row>
    <row r="1079" spans="1:19" ht="43.5" x14ac:dyDescent="0.3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2">
        <f t="shared" si="48"/>
        <v>0.29376000000000002</v>
      </c>
      <c r="P1079" s="6" t="s">
        <v>8332</v>
      </c>
      <c r="Q1079" s="6" t="s">
        <v>8333</v>
      </c>
      <c r="R1079" s="15">
        <f t="shared" si="49"/>
        <v>42352.833460648144</v>
      </c>
      <c r="S1079" s="15">
        <f t="shared" si="50"/>
        <v>42382.833460648144</v>
      </c>
    </row>
    <row r="1080" spans="1:19" ht="58" x14ac:dyDescent="0.3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2">
        <f t="shared" si="48"/>
        <v>7.4999999999999997E-2</v>
      </c>
      <c r="P1080" s="6" t="s">
        <v>8332</v>
      </c>
      <c r="Q1080" s="6" t="s">
        <v>8333</v>
      </c>
      <c r="R1080" s="15">
        <f t="shared" si="49"/>
        <v>40700.862511574072</v>
      </c>
      <c r="S1080" s="15">
        <f t="shared" si="50"/>
        <v>40745.862511574072</v>
      </c>
    </row>
    <row r="1081" spans="1:19" ht="43.5" x14ac:dyDescent="0.3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2">
        <f t="shared" si="48"/>
        <v>2.6076923076923077E-2</v>
      </c>
      <c r="P1081" s="6" t="s">
        <v>8332</v>
      </c>
      <c r="Q1081" s="6" t="s">
        <v>8333</v>
      </c>
      <c r="R1081" s="15">
        <f t="shared" si="49"/>
        <v>42479.233055555553</v>
      </c>
      <c r="S1081" s="15">
        <f t="shared" si="50"/>
        <v>42504.233055555553</v>
      </c>
    </row>
    <row r="1082" spans="1:19" ht="43.5" x14ac:dyDescent="0.3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2">
        <f t="shared" si="48"/>
        <v>9.1050000000000006E-2</v>
      </c>
      <c r="P1082" s="6" t="s">
        <v>8332</v>
      </c>
      <c r="Q1082" s="6" t="s">
        <v>8333</v>
      </c>
      <c r="R1082" s="15">
        <f t="shared" si="49"/>
        <v>41739.804780092592</v>
      </c>
      <c r="S1082" s="15">
        <f t="shared" si="50"/>
        <v>41769.804780092592</v>
      </c>
    </row>
    <row r="1083" spans="1:19" ht="43.5" x14ac:dyDescent="0.3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2">
        <f t="shared" si="48"/>
        <v>1.7647058823529413E-4</v>
      </c>
      <c r="P1083" s="6" t="s">
        <v>8332</v>
      </c>
      <c r="Q1083" s="6" t="s">
        <v>8333</v>
      </c>
      <c r="R1083" s="15">
        <f t="shared" si="49"/>
        <v>42002.593657407408</v>
      </c>
      <c r="S1083" s="15">
        <f t="shared" si="50"/>
        <v>42032.593657407408</v>
      </c>
    </row>
    <row r="1084" spans="1:19" ht="43.5" x14ac:dyDescent="0.3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2">
        <f t="shared" si="48"/>
        <v>5.5999999999999999E-3</v>
      </c>
      <c r="P1084" s="6" t="s">
        <v>8332</v>
      </c>
      <c r="Q1084" s="6" t="s">
        <v>8333</v>
      </c>
      <c r="R1084" s="15">
        <f t="shared" si="49"/>
        <v>41101.572777777772</v>
      </c>
      <c r="S1084" s="15">
        <f t="shared" si="50"/>
        <v>41131.572777777772</v>
      </c>
    </row>
    <row r="1085" spans="1:19" ht="58" x14ac:dyDescent="0.3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2">
        <f t="shared" si="48"/>
        <v>8.2000000000000007E-3</v>
      </c>
      <c r="P1085" s="6" t="s">
        <v>8332</v>
      </c>
      <c r="Q1085" s="6" t="s">
        <v>8333</v>
      </c>
      <c r="R1085" s="15">
        <f t="shared" si="49"/>
        <v>41793.326192129629</v>
      </c>
      <c r="S1085" s="15">
        <f t="shared" si="50"/>
        <v>41853.326192129629</v>
      </c>
    </row>
    <row r="1086" spans="1:19" x14ac:dyDescent="0.3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2">
        <f t="shared" si="48"/>
        <v>0</v>
      </c>
      <c r="P1086" s="6" t="s">
        <v>8332</v>
      </c>
      <c r="Q1086" s="6" t="s">
        <v>8333</v>
      </c>
      <c r="R1086" s="15">
        <f t="shared" si="49"/>
        <v>41829.578749999993</v>
      </c>
      <c r="S1086" s="15">
        <f t="shared" si="50"/>
        <v>41859.578749999993</v>
      </c>
    </row>
    <row r="1087" spans="1:19" ht="43.5" x14ac:dyDescent="0.3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2">
        <f t="shared" si="48"/>
        <v>3.4200000000000001E-2</v>
      </c>
      <c r="P1087" s="6" t="s">
        <v>8332</v>
      </c>
      <c r="Q1087" s="6" t="s">
        <v>8333</v>
      </c>
      <c r="R1087" s="15">
        <f t="shared" si="49"/>
        <v>42413.337673611109</v>
      </c>
      <c r="S1087" s="15">
        <f t="shared" si="50"/>
        <v>42443.296006944445</v>
      </c>
    </row>
    <row r="1088" spans="1:19" x14ac:dyDescent="0.3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2">
        <f t="shared" si="48"/>
        <v>8.3333333333333339E-4</v>
      </c>
      <c r="P1088" s="6" t="s">
        <v>8332</v>
      </c>
      <c r="Q1088" s="6" t="s">
        <v>8333</v>
      </c>
      <c r="R1088" s="15">
        <f t="shared" si="49"/>
        <v>41845.533460648148</v>
      </c>
      <c r="S1088" s="15">
        <f t="shared" si="50"/>
        <v>41875.533460648148</v>
      </c>
    </row>
    <row r="1089" spans="1:19" ht="43.5" x14ac:dyDescent="0.3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2">
        <f t="shared" si="48"/>
        <v>0</v>
      </c>
      <c r="P1089" s="6" t="s">
        <v>8332</v>
      </c>
      <c r="Q1089" s="6" t="s">
        <v>8333</v>
      </c>
      <c r="R1089" s="15">
        <f t="shared" si="49"/>
        <v>41775.380636574067</v>
      </c>
      <c r="S1089" s="15">
        <f t="shared" si="50"/>
        <v>41805.380636574067</v>
      </c>
    </row>
    <row r="1090" spans="1:19" ht="29" x14ac:dyDescent="0.3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2">
        <f t="shared" si="48"/>
        <v>0.14182977777777778</v>
      </c>
      <c r="P1090" s="6" t="s">
        <v>8332</v>
      </c>
      <c r="Q1090" s="6" t="s">
        <v>8333</v>
      </c>
      <c r="R1090" s="15">
        <f t="shared" si="49"/>
        <v>41723.466053240736</v>
      </c>
      <c r="S1090" s="15">
        <f t="shared" si="50"/>
        <v>41753.466053240736</v>
      </c>
    </row>
    <row r="1091" spans="1:19" ht="29" x14ac:dyDescent="0.3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2">
        <f t="shared" ref="O1091:O1154" si="51">(E1091/D1091)</f>
        <v>7.8266666666666665E-2</v>
      </c>
      <c r="P1091" s="6" t="s">
        <v>8332</v>
      </c>
      <c r="Q1091" s="6" t="s">
        <v>8333</v>
      </c>
      <c r="R1091" s="15">
        <f t="shared" ref="R1091:R1154" si="52">(J1091/86400)+25569+(-8/24)</f>
        <v>42150.856192129628</v>
      </c>
      <c r="S1091" s="15">
        <f t="shared" ref="S1091:S1154" si="53">(I1091/86400)+25569+(-8/24)</f>
        <v>42180.856192129628</v>
      </c>
    </row>
    <row r="1092" spans="1:19" ht="43.5" x14ac:dyDescent="0.3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2">
        <f t="shared" si="51"/>
        <v>3.8464497269020693E-4</v>
      </c>
      <c r="P1092" s="6" t="s">
        <v>8332</v>
      </c>
      <c r="Q1092" s="6" t="s">
        <v>8333</v>
      </c>
      <c r="R1092" s="15">
        <f t="shared" si="52"/>
        <v>42122.852465277778</v>
      </c>
      <c r="S1092" s="15">
        <f t="shared" si="53"/>
        <v>42152.852465277778</v>
      </c>
    </row>
    <row r="1093" spans="1:19" ht="43.5" x14ac:dyDescent="0.3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2">
        <f t="shared" si="51"/>
        <v>0.125</v>
      </c>
      <c r="P1093" s="6" t="s">
        <v>8332</v>
      </c>
      <c r="Q1093" s="6" t="s">
        <v>8333</v>
      </c>
      <c r="R1093" s="15">
        <f t="shared" si="52"/>
        <v>42440.486944444441</v>
      </c>
      <c r="S1093" s="15">
        <f t="shared" si="53"/>
        <v>42470.445277777777</v>
      </c>
    </row>
    <row r="1094" spans="1:19" ht="58" x14ac:dyDescent="0.3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2">
        <f t="shared" si="51"/>
        <v>1.0500000000000001E-2</v>
      </c>
      <c r="P1094" s="6" t="s">
        <v>8332</v>
      </c>
      <c r="Q1094" s="6" t="s">
        <v>8333</v>
      </c>
      <c r="R1094" s="15">
        <f t="shared" si="52"/>
        <v>41249.692569444444</v>
      </c>
      <c r="S1094" s="15">
        <f t="shared" si="53"/>
        <v>41279.692569444444</v>
      </c>
    </row>
    <row r="1095" spans="1:19" ht="43.5" x14ac:dyDescent="0.3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2">
        <f t="shared" si="51"/>
        <v>0.14083333333333334</v>
      </c>
      <c r="P1095" s="6" t="s">
        <v>8332</v>
      </c>
      <c r="Q1095" s="6" t="s">
        <v>8333</v>
      </c>
      <c r="R1095" s="15">
        <f t="shared" si="52"/>
        <v>42396.640474537031</v>
      </c>
      <c r="S1095" s="15">
        <f t="shared" si="53"/>
        <v>42411.640474537031</v>
      </c>
    </row>
    <row r="1096" spans="1:19" ht="43.5" x14ac:dyDescent="0.3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2">
        <f t="shared" si="51"/>
        <v>0.18300055555555556</v>
      </c>
      <c r="P1096" s="6" t="s">
        <v>8332</v>
      </c>
      <c r="Q1096" s="6" t="s">
        <v>8333</v>
      </c>
      <c r="R1096" s="15">
        <f t="shared" si="52"/>
        <v>40795.380011574074</v>
      </c>
      <c r="S1096" s="15">
        <f t="shared" si="53"/>
        <v>40825.380011574074</v>
      </c>
    </row>
    <row r="1097" spans="1:19" ht="43.5" x14ac:dyDescent="0.3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2">
        <f t="shared" si="51"/>
        <v>5.0347999999999997E-2</v>
      </c>
      <c r="P1097" s="6" t="s">
        <v>8332</v>
      </c>
      <c r="Q1097" s="6" t="s">
        <v>8333</v>
      </c>
      <c r="R1097" s="15">
        <f t="shared" si="52"/>
        <v>41486.203935185185</v>
      </c>
      <c r="S1097" s="15">
        <f t="shared" si="53"/>
        <v>41516.203935185185</v>
      </c>
    </row>
    <row r="1098" spans="1:19" ht="43.5" x14ac:dyDescent="0.3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2">
        <f t="shared" si="51"/>
        <v>0.17933333333333334</v>
      </c>
      <c r="P1098" s="6" t="s">
        <v>8332</v>
      </c>
      <c r="Q1098" s="6" t="s">
        <v>8333</v>
      </c>
      <c r="R1098" s="15">
        <f t="shared" si="52"/>
        <v>41885.184652777774</v>
      </c>
      <c r="S1098" s="15">
        <f t="shared" si="53"/>
        <v>41915.8125</v>
      </c>
    </row>
    <row r="1099" spans="1:19" ht="43.5" x14ac:dyDescent="0.3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2">
        <f t="shared" si="51"/>
        <v>4.6999999999999999E-4</v>
      </c>
      <c r="P1099" s="6" t="s">
        <v>8332</v>
      </c>
      <c r="Q1099" s="6" t="s">
        <v>8333</v>
      </c>
      <c r="R1099" s="15">
        <f t="shared" si="52"/>
        <v>41660.459224537037</v>
      </c>
      <c r="S1099" s="15">
        <f t="shared" si="53"/>
        <v>41700.459224537037</v>
      </c>
    </row>
    <row r="1100" spans="1:19" ht="29" x14ac:dyDescent="0.3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2">
        <f t="shared" si="51"/>
        <v>7.2120000000000004E-2</v>
      </c>
      <c r="P1100" s="6" t="s">
        <v>8332</v>
      </c>
      <c r="Q1100" s="6" t="s">
        <v>8333</v>
      </c>
      <c r="R1100" s="15">
        <f t="shared" si="52"/>
        <v>41712.429340277777</v>
      </c>
      <c r="S1100" s="15">
        <f t="shared" si="53"/>
        <v>41742.429340277777</v>
      </c>
    </row>
    <row r="1101" spans="1:19" ht="58" x14ac:dyDescent="0.3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2">
        <f t="shared" si="51"/>
        <v>5.0000000000000001E-3</v>
      </c>
      <c r="P1101" s="6" t="s">
        <v>8332</v>
      </c>
      <c r="Q1101" s="6" t="s">
        <v>8333</v>
      </c>
      <c r="R1101" s="15">
        <f t="shared" si="52"/>
        <v>42107.503101851849</v>
      </c>
      <c r="S1101" s="15">
        <f t="shared" si="53"/>
        <v>42137.503101851849</v>
      </c>
    </row>
    <row r="1102" spans="1:19" ht="43.5" x14ac:dyDescent="0.3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2">
        <f t="shared" si="51"/>
        <v>2.5000000000000001E-2</v>
      </c>
      <c r="P1102" s="6" t="s">
        <v>8332</v>
      </c>
      <c r="Q1102" s="6" t="s">
        <v>8333</v>
      </c>
      <c r="R1102" s="15">
        <f t="shared" si="52"/>
        <v>42383.777442129627</v>
      </c>
      <c r="S1102" s="15">
        <f t="shared" si="53"/>
        <v>42413.777442129627</v>
      </c>
    </row>
    <row r="1103" spans="1:19" ht="29" x14ac:dyDescent="0.3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2">
        <f t="shared" si="51"/>
        <v>4.0999999999999999E-4</v>
      </c>
      <c r="P1103" s="6" t="s">
        <v>8332</v>
      </c>
      <c r="Q1103" s="6" t="s">
        <v>8333</v>
      </c>
      <c r="R1103" s="15">
        <f t="shared" si="52"/>
        <v>42538.439097222225</v>
      </c>
      <c r="S1103" s="15">
        <f t="shared" si="53"/>
        <v>42565.424999999996</v>
      </c>
    </row>
    <row r="1104" spans="1:19" ht="58" x14ac:dyDescent="0.3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2">
        <f t="shared" si="51"/>
        <v>5.3124999999999999E-2</v>
      </c>
      <c r="P1104" s="6" t="s">
        <v>8332</v>
      </c>
      <c r="Q1104" s="6" t="s">
        <v>8333</v>
      </c>
      <c r="R1104" s="15">
        <f t="shared" si="52"/>
        <v>41576.712094907409</v>
      </c>
      <c r="S1104" s="15">
        <f t="shared" si="53"/>
        <v>41616.915972222218</v>
      </c>
    </row>
    <row r="1105" spans="1:19" ht="43.5" x14ac:dyDescent="0.3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2">
        <f t="shared" si="51"/>
        <v>1.6199999999999999E-2</v>
      </c>
      <c r="P1105" s="6" t="s">
        <v>8332</v>
      </c>
      <c r="Q1105" s="6" t="s">
        <v>8333</v>
      </c>
      <c r="R1105" s="15">
        <f t="shared" si="52"/>
        <v>42478.888773148145</v>
      </c>
      <c r="S1105" s="15">
        <f t="shared" si="53"/>
        <v>42538.888773148145</v>
      </c>
    </row>
    <row r="1106" spans="1:19" ht="43.5" x14ac:dyDescent="0.3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2">
        <f t="shared" si="51"/>
        <v>4.9516666666666667E-2</v>
      </c>
      <c r="P1106" s="6" t="s">
        <v>8332</v>
      </c>
      <c r="Q1106" s="6" t="s">
        <v>8333</v>
      </c>
      <c r="R1106" s="15">
        <f t="shared" si="52"/>
        <v>41771.076631944445</v>
      </c>
      <c r="S1106" s="15">
        <f t="shared" si="53"/>
        <v>41801.076631944445</v>
      </c>
    </row>
    <row r="1107" spans="1:19" ht="58" x14ac:dyDescent="0.3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2">
        <f t="shared" si="51"/>
        <v>1.5900000000000001E-3</v>
      </c>
      <c r="P1107" s="6" t="s">
        <v>8332</v>
      </c>
      <c r="Q1107" s="6" t="s">
        <v>8333</v>
      </c>
      <c r="R1107" s="15">
        <f t="shared" si="52"/>
        <v>41691.802395833329</v>
      </c>
      <c r="S1107" s="15">
        <f t="shared" si="53"/>
        <v>41721.760729166665</v>
      </c>
    </row>
    <row r="1108" spans="1:19" ht="43.5" x14ac:dyDescent="0.3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2">
        <f t="shared" si="51"/>
        <v>0.41249999999999998</v>
      </c>
      <c r="P1108" s="6" t="s">
        <v>8332</v>
      </c>
      <c r="Q1108" s="6" t="s">
        <v>8333</v>
      </c>
      <c r="R1108" s="15">
        <f t="shared" si="52"/>
        <v>40973.407118055555</v>
      </c>
      <c r="S1108" s="15">
        <f t="shared" si="53"/>
        <v>41003.365451388883</v>
      </c>
    </row>
    <row r="1109" spans="1:19" ht="58" x14ac:dyDescent="0.3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2">
        <f t="shared" si="51"/>
        <v>0</v>
      </c>
      <c r="P1109" s="6" t="s">
        <v>8332</v>
      </c>
      <c r="Q1109" s="6" t="s">
        <v>8333</v>
      </c>
      <c r="R1109" s="15">
        <f t="shared" si="52"/>
        <v>41813.528055555551</v>
      </c>
      <c r="S1109" s="15">
        <f t="shared" si="53"/>
        <v>41843.528055555551</v>
      </c>
    </row>
    <row r="1110" spans="1:19" ht="58" x14ac:dyDescent="0.3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2">
        <f t="shared" si="51"/>
        <v>2.93E-2</v>
      </c>
      <c r="P1110" s="6" t="s">
        <v>8332</v>
      </c>
      <c r="Q1110" s="6" t="s">
        <v>8333</v>
      </c>
      <c r="R1110" s="15">
        <f t="shared" si="52"/>
        <v>40952.30364583333</v>
      </c>
      <c r="S1110" s="15">
        <f t="shared" si="53"/>
        <v>41012.261979166666</v>
      </c>
    </row>
    <row r="1111" spans="1:19" ht="43.5" x14ac:dyDescent="0.3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2">
        <f t="shared" si="51"/>
        <v>4.4999999999999997E-3</v>
      </c>
      <c r="P1111" s="6" t="s">
        <v>8332</v>
      </c>
      <c r="Q1111" s="6" t="s">
        <v>8333</v>
      </c>
      <c r="R1111" s="15">
        <f t="shared" si="52"/>
        <v>42662.418865740743</v>
      </c>
      <c r="S1111" s="15">
        <f t="shared" si="53"/>
        <v>42692.4605324074</v>
      </c>
    </row>
    <row r="1112" spans="1:19" ht="43.5" x14ac:dyDescent="0.3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2">
        <f t="shared" si="51"/>
        <v>5.1000000000000004E-3</v>
      </c>
      <c r="P1112" s="6" t="s">
        <v>8332</v>
      </c>
      <c r="Q1112" s="6" t="s">
        <v>8333</v>
      </c>
      <c r="R1112" s="15">
        <f t="shared" si="52"/>
        <v>41220.59979166666</v>
      </c>
      <c r="S1112" s="15">
        <f t="shared" si="53"/>
        <v>41250.59979166666</v>
      </c>
    </row>
    <row r="1113" spans="1:19" ht="43.5" x14ac:dyDescent="0.3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2">
        <f t="shared" si="51"/>
        <v>4.0000000000000002E-4</v>
      </c>
      <c r="P1113" s="6" t="s">
        <v>8332</v>
      </c>
      <c r="Q1113" s="6" t="s">
        <v>8333</v>
      </c>
      <c r="R1113" s="15">
        <f t="shared" si="52"/>
        <v>42346.870254629626</v>
      </c>
      <c r="S1113" s="15">
        <f t="shared" si="53"/>
        <v>42376.870254629626</v>
      </c>
    </row>
    <row r="1114" spans="1:19" ht="43.5" x14ac:dyDescent="0.3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2">
        <f t="shared" si="51"/>
        <v>0.35537409090909089</v>
      </c>
      <c r="P1114" s="6" t="s">
        <v>8332</v>
      </c>
      <c r="Q1114" s="6" t="s">
        <v>8333</v>
      </c>
      <c r="R1114" s="15">
        <f t="shared" si="52"/>
        <v>41963.426053240742</v>
      </c>
      <c r="S1114" s="15">
        <f t="shared" si="53"/>
        <v>42023.020833333336</v>
      </c>
    </row>
    <row r="1115" spans="1:19" ht="43.5" x14ac:dyDescent="0.3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2">
        <f t="shared" si="51"/>
        <v>5.0000000000000001E-3</v>
      </c>
      <c r="P1115" s="6" t="s">
        <v>8332</v>
      </c>
      <c r="Q1115" s="6" t="s">
        <v>8333</v>
      </c>
      <c r="R1115" s="15">
        <f t="shared" si="52"/>
        <v>41835.643749999996</v>
      </c>
      <c r="S1115" s="15">
        <f t="shared" si="53"/>
        <v>41865.643749999996</v>
      </c>
    </row>
    <row r="1116" spans="1:19" ht="43.5" x14ac:dyDescent="0.3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2">
        <f t="shared" si="51"/>
        <v>1.6666666666666668E-3</v>
      </c>
      <c r="P1116" s="6" t="s">
        <v>8332</v>
      </c>
      <c r="Q1116" s="6" t="s">
        <v>8333</v>
      </c>
      <c r="R1116" s="15">
        <f t="shared" si="52"/>
        <v>41526.01258101852</v>
      </c>
      <c r="S1116" s="15">
        <f t="shared" si="53"/>
        <v>41556.01258101852</v>
      </c>
    </row>
    <row r="1117" spans="1:19" ht="58" x14ac:dyDescent="0.3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2">
        <f t="shared" si="51"/>
        <v>1.325E-3</v>
      </c>
      <c r="P1117" s="6" t="s">
        <v>8332</v>
      </c>
      <c r="Q1117" s="6" t="s">
        <v>8333</v>
      </c>
      <c r="R1117" s="15">
        <f t="shared" si="52"/>
        <v>42429.362210648142</v>
      </c>
      <c r="S1117" s="15">
        <f t="shared" si="53"/>
        <v>42459.320543981477</v>
      </c>
    </row>
    <row r="1118" spans="1:19" ht="43.5" x14ac:dyDescent="0.3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2">
        <f t="shared" si="51"/>
        <v>3.5704000000000004E-4</v>
      </c>
      <c r="P1118" s="6" t="s">
        <v>8332</v>
      </c>
      <c r="Q1118" s="6" t="s">
        <v>8333</v>
      </c>
      <c r="R1118" s="15">
        <f t="shared" si="52"/>
        <v>41009.513981481483</v>
      </c>
      <c r="S1118" s="15">
        <f t="shared" si="53"/>
        <v>41069.513981481483</v>
      </c>
    </row>
    <row r="1119" spans="1:19" ht="43.5" x14ac:dyDescent="0.3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2">
        <f t="shared" si="51"/>
        <v>8.3000000000000004E-2</v>
      </c>
      <c r="P1119" s="6" t="s">
        <v>8332</v>
      </c>
      <c r="Q1119" s="6" t="s">
        <v>8333</v>
      </c>
      <c r="R1119" s="15">
        <f t="shared" si="52"/>
        <v>42333.265196759261</v>
      </c>
      <c r="S1119" s="15">
        <f t="shared" si="53"/>
        <v>42363.265196759261</v>
      </c>
    </row>
    <row r="1120" spans="1:19" ht="43.5" x14ac:dyDescent="0.3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2">
        <f t="shared" si="51"/>
        <v>2.4222222222222221E-2</v>
      </c>
      <c r="P1120" s="6" t="s">
        <v>8332</v>
      </c>
      <c r="Q1120" s="6" t="s">
        <v>8333</v>
      </c>
      <c r="R1120" s="15">
        <f t="shared" si="52"/>
        <v>41703.833090277774</v>
      </c>
      <c r="S1120" s="15">
        <f t="shared" si="53"/>
        <v>41733.79142361111</v>
      </c>
    </row>
    <row r="1121" spans="1:19" ht="58" x14ac:dyDescent="0.3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2">
        <f t="shared" si="51"/>
        <v>2.3809523809523812E-3</v>
      </c>
      <c r="P1121" s="6" t="s">
        <v>8332</v>
      </c>
      <c r="Q1121" s="6" t="s">
        <v>8333</v>
      </c>
      <c r="R1121" s="15">
        <f t="shared" si="52"/>
        <v>41722.459074074075</v>
      </c>
      <c r="S1121" s="15">
        <f t="shared" si="53"/>
        <v>41735.459074074075</v>
      </c>
    </row>
    <row r="1122" spans="1:19" ht="43.5" x14ac:dyDescent="0.3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2">
        <f t="shared" si="51"/>
        <v>0</v>
      </c>
      <c r="P1122" s="6" t="s">
        <v>8332</v>
      </c>
      <c r="Q1122" s="6" t="s">
        <v>8333</v>
      </c>
      <c r="R1122" s="15">
        <f t="shared" si="52"/>
        <v>40799.539351851847</v>
      </c>
      <c r="S1122" s="15">
        <f t="shared" si="53"/>
        <v>40844.539351851847</v>
      </c>
    </row>
    <row r="1123" spans="1:19" ht="43.5" x14ac:dyDescent="0.3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2">
        <f t="shared" si="51"/>
        <v>1.16E-4</v>
      </c>
      <c r="P1123" s="6" t="s">
        <v>8332</v>
      </c>
      <c r="Q1123" s="6" t="s">
        <v>8333</v>
      </c>
      <c r="R1123" s="15">
        <f t="shared" si="52"/>
        <v>42412.60087962963</v>
      </c>
      <c r="S1123" s="15">
        <f t="shared" si="53"/>
        <v>42442.559212962959</v>
      </c>
    </row>
    <row r="1124" spans="1:19" ht="58" x14ac:dyDescent="0.3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2">
        <f t="shared" si="51"/>
        <v>0</v>
      </c>
      <c r="P1124" s="6" t="s">
        <v>8332</v>
      </c>
      <c r="Q1124" s="6" t="s">
        <v>8333</v>
      </c>
      <c r="R1124" s="15">
        <f t="shared" si="52"/>
        <v>41410.370659722219</v>
      </c>
      <c r="S1124" s="15">
        <f t="shared" si="53"/>
        <v>41424.370659722219</v>
      </c>
    </row>
    <row r="1125" spans="1:19" ht="43.5" x14ac:dyDescent="0.3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2">
        <f t="shared" si="51"/>
        <v>2.2000000000000001E-3</v>
      </c>
      <c r="P1125" s="6" t="s">
        <v>8332</v>
      </c>
      <c r="Q1125" s="6" t="s">
        <v>8333</v>
      </c>
      <c r="R1125" s="15">
        <f t="shared" si="52"/>
        <v>41718.190370370365</v>
      </c>
      <c r="S1125" s="15">
        <f t="shared" si="53"/>
        <v>41748.190370370365</v>
      </c>
    </row>
    <row r="1126" spans="1:19" ht="43.5" x14ac:dyDescent="0.3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2">
        <f t="shared" si="51"/>
        <v>4.7222222222222223E-3</v>
      </c>
      <c r="P1126" s="6" t="s">
        <v>8332</v>
      </c>
      <c r="Q1126" s="6" t="s">
        <v>8334</v>
      </c>
      <c r="R1126" s="15">
        <f t="shared" si="52"/>
        <v>42094.333923611113</v>
      </c>
      <c r="S1126" s="15">
        <f t="shared" si="53"/>
        <v>42124.333923611113</v>
      </c>
    </row>
    <row r="1127" spans="1:19" ht="58" x14ac:dyDescent="0.3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2">
        <f t="shared" si="51"/>
        <v>0</v>
      </c>
      <c r="P1127" s="6" t="s">
        <v>8332</v>
      </c>
      <c r="Q1127" s="6" t="s">
        <v>8334</v>
      </c>
      <c r="R1127" s="15">
        <f t="shared" si="52"/>
        <v>42212.290856481479</v>
      </c>
      <c r="S1127" s="15">
        <f t="shared" si="53"/>
        <v>42272.290856481479</v>
      </c>
    </row>
    <row r="1128" spans="1:19" ht="43.5" x14ac:dyDescent="0.3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2">
        <f t="shared" si="51"/>
        <v>5.0000000000000001E-3</v>
      </c>
      <c r="P1128" s="6" t="s">
        <v>8332</v>
      </c>
      <c r="Q1128" s="6" t="s">
        <v>8334</v>
      </c>
      <c r="R1128" s="15">
        <f t="shared" si="52"/>
        <v>42534.994143518517</v>
      </c>
      <c r="S1128" s="15">
        <f t="shared" si="53"/>
        <v>42564.994143518517</v>
      </c>
    </row>
    <row r="1129" spans="1:19" ht="58" x14ac:dyDescent="0.3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2">
        <f t="shared" si="51"/>
        <v>1.6714285714285713E-2</v>
      </c>
      <c r="P1129" s="6" t="s">
        <v>8332</v>
      </c>
      <c r="Q1129" s="6" t="s">
        <v>8334</v>
      </c>
      <c r="R1129" s="15">
        <f t="shared" si="52"/>
        <v>41926.520833333328</v>
      </c>
      <c r="S1129" s="15">
        <f t="shared" si="53"/>
        <v>41957.562499999993</v>
      </c>
    </row>
    <row r="1130" spans="1:19" x14ac:dyDescent="0.3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2">
        <f t="shared" si="51"/>
        <v>1E-3</v>
      </c>
      <c r="P1130" s="6" t="s">
        <v>8332</v>
      </c>
      <c r="Q1130" s="6" t="s">
        <v>8334</v>
      </c>
      <c r="R1130" s="15">
        <f t="shared" si="52"/>
        <v>41828.316168981481</v>
      </c>
      <c r="S1130" s="15">
        <f t="shared" si="53"/>
        <v>41858.316168981481</v>
      </c>
    </row>
    <row r="1131" spans="1:19" ht="43.5" x14ac:dyDescent="0.3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2">
        <f t="shared" si="51"/>
        <v>1.0499999999999999E-3</v>
      </c>
      <c r="P1131" s="6" t="s">
        <v>8332</v>
      </c>
      <c r="Q1131" s="6" t="s">
        <v>8334</v>
      </c>
      <c r="R1131" s="15">
        <f t="shared" si="52"/>
        <v>42495.931631944441</v>
      </c>
      <c r="S1131" s="15">
        <f t="shared" si="53"/>
        <v>42525.931631944441</v>
      </c>
    </row>
    <row r="1132" spans="1:19" ht="43.5" x14ac:dyDescent="0.3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2">
        <f t="shared" si="51"/>
        <v>2.2000000000000001E-3</v>
      </c>
      <c r="P1132" s="6" t="s">
        <v>8332</v>
      </c>
      <c r="Q1132" s="6" t="s">
        <v>8334</v>
      </c>
      <c r="R1132" s="15">
        <f t="shared" si="52"/>
        <v>41908.663194444445</v>
      </c>
      <c r="S1132" s="15">
        <f t="shared" si="53"/>
        <v>41968.704861111109</v>
      </c>
    </row>
    <row r="1133" spans="1:19" ht="43.5" x14ac:dyDescent="0.3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2">
        <f t="shared" si="51"/>
        <v>0</v>
      </c>
      <c r="P1133" s="6" t="s">
        <v>8332</v>
      </c>
      <c r="Q1133" s="6" t="s">
        <v>8334</v>
      </c>
      <c r="R1133" s="15">
        <f t="shared" si="52"/>
        <v>42332.574861111112</v>
      </c>
      <c r="S1133" s="15">
        <f t="shared" si="53"/>
        <v>42362.574861111112</v>
      </c>
    </row>
    <row r="1134" spans="1:19" ht="43.5" x14ac:dyDescent="0.3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2">
        <f t="shared" si="51"/>
        <v>0.14380000000000001</v>
      </c>
      <c r="P1134" s="6" t="s">
        <v>8332</v>
      </c>
      <c r="Q1134" s="6" t="s">
        <v>8334</v>
      </c>
      <c r="R1134" s="15">
        <f t="shared" si="52"/>
        <v>42705.782071759262</v>
      </c>
      <c r="S1134" s="15">
        <f t="shared" si="53"/>
        <v>42735.782071759262</v>
      </c>
    </row>
    <row r="1135" spans="1:19" ht="43.5" x14ac:dyDescent="0.3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2">
        <f t="shared" si="51"/>
        <v>6.6666666666666671E-3</v>
      </c>
      <c r="P1135" s="6" t="s">
        <v>8332</v>
      </c>
      <c r="Q1135" s="6" t="s">
        <v>8334</v>
      </c>
      <c r="R1135" s="15">
        <f t="shared" si="52"/>
        <v>41821.073854166665</v>
      </c>
      <c r="S1135" s="15">
        <f t="shared" si="53"/>
        <v>41851.073854166665</v>
      </c>
    </row>
    <row r="1136" spans="1:19" ht="43.5" x14ac:dyDescent="0.3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2">
        <f t="shared" si="51"/>
        <v>4.0000000000000003E-5</v>
      </c>
      <c r="P1136" s="6" t="s">
        <v>8332</v>
      </c>
      <c r="Q1136" s="6" t="s">
        <v>8334</v>
      </c>
      <c r="R1136" s="15">
        <f t="shared" si="52"/>
        <v>41957.95171296296</v>
      </c>
      <c r="S1136" s="15">
        <f t="shared" si="53"/>
        <v>41971.856249999997</v>
      </c>
    </row>
    <row r="1137" spans="1:19" ht="58" x14ac:dyDescent="0.3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2">
        <f t="shared" si="51"/>
        <v>0.05</v>
      </c>
      <c r="P1137" s="6" t="s">
        <v>8332</v>
      </c>
      <c r="Q1137" s="6" t="s">
        <v>8334</v>
      </c>
      <c r="R1137" s="15">
        <f t="shared" si="52"/>
        <v>42558.656180555554</v>
      </c>
      <c r="S1137" s="15">
        <f t="shared" si="53"/>
        <v>42588.656180555554</v>
      </c>
    </row>
    <row r="1138" spans="1:19" ht="43.5" x14ac:dyDescent="0.3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2">
        <f t="shared" si="51"/>
        <v>6.4439140811455853E-2</v>
      </c>
      <c r="P1138" s="6" t="s">
        <v>8332</v>
      </c>
      <c r="Q1138" s="6" t="s">
        <v>8334</v>
      </c>
      <c r="R1138" s="15">
        <f t="shared" si="52"/>
        <v>42327.33829861111</v>
      </c>
      <c r="S1138" s="15">
        <f t="shared" si="53"/>
        <v>42357.33829861111</v>
      </c>
    </row>
    <row r="1139" spans="1:19" ht="43.5" x14ac:dyDescent="0.3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2">
        <f t="shared" si="51"/>
        <v>0.39500000000000002</v>
      </c>
      <c r="P1139" s="6" t="s">
        <v>8332</v>
      </c>
      <c r="Q1139" s="6" t="s">
        <v>8334</v>
      </c>
      <c r="R1139" s="15">
        <f t="shared" si="52"/>
        <v>42453.486354166664</v>
      </c>
      <c r="S1139" s="15">
        <f t="shared" si="53"/>
        <v>42483.486354166664</v>
      </c>
    </row>
    <row r="1140" spans="1:19" ht="43.5" x14ac:dyDescent="0.3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2">
        <f t="shared" si="51"/>
        <v>3.5714285714285713E-3</v>
      </c>
      <c r="P1140" s="6" t="s">
        <v>8332</v>
      </c>
      <c r="Q1140" s="6" t="s">
        <v>8334</v>
      </c>
      <c r="R1140" s="15">
        <f t="shared" si="52"/>
        <v>42736.573275462964</v>
      </c>
      <c r="S1140" s="15">
        <f t="shared" si="53"/>
        <v>42756.573275462964</v>
      </c>
    </row>
    <row r="1141" spans="1:19" ht="43.5" x14ac:dyDescent="0.3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2">
        <f t="shared" si="51"/>
        <v>6.2500000000000001E-4</v>
      </c>
      <c r="P1141" s="6" t="s">
        <v>8332</v>
      </c>
      <c r="Q1141" s="6" t="s">
        <v>8334</v>
      </c>
      <c r="R1141" s="15">
        <f t="shared" si="52"/>
        <v>41975.014189814814</v>
      </c>
      <c r="S1141" s="15">
        <f t="shared" si="53"/>
        <v>42005.014189814814</v>
      </c>
    </row>
    <row r="1142" spans="1:19" ht="43.5" x14ac:dyDescent="0.3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2">
        <f t="shared" si="51"/>
        <v>0</v>
      </c>
      <c r="P1142" s="6" t="s">
        <v>8332</v>
      </c>
      <c r="Q1142" s="6" t="s">
        <v>8334</v>
      </c>
      <c r="R1142" s="15">
        <f t="shared" si="52"/>
        <v>42192.128715277773</v>
      </c>
      <c r="S1142" s="15">
        <f t="shared" si="53"/>
        <v>42222.128715277773</v>
      </c>
    </row>
    <row r="1143" spans="1:19" x14ac:dyDescent="0.3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2">
        <f t="shared" si="51"/>
        <v>0</v>
      </c>
      <c r="P1143" s="6" t="s">
        <v>8332</v>
      </c>
      <c r="Q1143" s="6" t="s">
        <v>8334</v>
      </c>
      <c r="R1143" s="15">
        <f t="shared" si="52"/>
        <v>42164.366319444445</v>
      </c>
      <c r="S1143" s="15">
        <f t="shared" si="53"/>
        <v>42194.366319444445</v>
      </c>
    </row>
    <row r="1144" spans="1:19" ht="43.5" x14ac:dyDescent="0.3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2">
        <f t="shared" si="51"/>
        <v>0</v>
      </c>
      <c r="P1144" s="6" t="s">
        <v>8332</v>
      </c>
      <c r="Q1144" s="6" t="s">
        <v>8334</v>
      </c>
      <c r="R1144" s="15">
        <f t="shared" si="52"/>
        <v>42021.672766203701</v>
      </c>
      <c r="S1144" s="15">
        <f t="shared" si="53"/>
        <v>42051.672766203701</v>
      </c>
    </row>
    <row r="1145" spans="1:19" ht="43.5" x14ac:dyDescent="0.3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2">
        <f t="shared" si="51"/>
        <v>4.1333333333333335E-3</v>
      </c>
      <c r="P1145" s="6" t="s">
        <v>8332</v>
      </c>
      <c r="Q1145" s="6" t="s">
        <v>8334</v>
      </c>
      <c r="R1145" s="15">
        <f t="shared" si="52"/>
        <v>42324.860254629624</v>
      </c>
      <c r="S1145" s="15">
        <f t="shared" si="53"/>
        <v>42354.860254629624</v>
      </c>
    </row>
    <row r="1146" spans="1:19" ht="43.5" x14ac:dyDescent="0.3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2">
        <f t="shared" si="51"/>
        <v>0</v>
      </c>
      <c r="P1146" s="6" t="s">
        <v>8335</v>
      </c>
      <c r="Q1146" s="6" t="s">
        <v>8336</v>
      </c>
      <c r="R1146" s="15">
        <f t="shared" si="52"/>
        <v>42092.848611111105</v>
      </c>
      <c r="S1146" s="15">
        <f t="shared" si="53"/>
        <v>42122.848611111105</v>
      </c>
    </row>
    <row r="1147" spans="1:19" ht="43.5" x14ac:dyDescent="0.3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2">
        <f t="shared" si="51"/>
        <v>1.25E-3</v>
      </c>
      <c r="P1147" s="6" t="s">
        <v>8335</v>
      </c>
      <c r="Q1147" s="6" t="s">
        <v>8336</v>
      </c>
      <c r="R1147" s="15">
        <f t="shared" si="52"/>
        <v>41854.414259259254</v>
      </c>
      <c r="S1147" s="15">
        <f t="shared" si="53"/>
        <v>41914.414259259254</v>
      </c>
    </row>
    <row r="1148" spans="1:19" ht="43.5" x14ac:dyDescent="0.3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2">
        <f t="shared" si="51"/>
        <v>8.8333333333333333E-2</v>
      </c>
      <c r="P1148" s="6" t="s">
        <v>8335</v>
      </c>
      <c r="Q1148" s="6" t="s">
        <v>8336</v>
      </c>
      <c r="R1148" s="15">
        <f t="shared" si="52"/>
        <v>41723.620057870365</v>
      </c>
      <c r="S1148" s="15">
        <f t="shared" si="53"/>
        <v>41761.620057870365</v>
      </c>
    </row>
    <row r="1149" spans="1:19" ht="43.5" x14ac:dyDescent="0.3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2">
        <f t="shared" si="51"/>
        <v>0</v>
      </c>
      <c r="P1149" s="6" t="s">
        <v>8335</v>
      </c>
      <c r="Q1149" s="6" t="s">
        <v>8336</v>
      </c>
      <c r="R1149" s="15">
        <f t="shared" si="52"/>
        <v>41871.638692129629</v>
      </c>
      <c r="S1149" s="15">
        <f t="shared" si="53"/>
        <v>41931.638692129629</v>
      </c>
    </row>
    <row r="1150" spans="1:19" ht="29" x14ac:dyDescent="0.3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2">
        <f t="shared" si="51"/>
        <v>4.8666666666666667E-3</v>
      </c>
      <c r="P1150" s="6" t="s">
        <v>8335</v>
      </c>
      <c r="Q1150" s="6" t="s">
        <v>8336</v>
      </c>
      <c r="R1150" s="15">
        <f t="shared" si="52"/>
        <v>42674.837743055548</v>
      </c>
      <c r="S1150" s="15">
        <f t="shared" si="53"/>
        <v>42704.87940972222</v>
      </c>
    </row>
    <row r="1151" spans="1:19" ht="29" x14ac:dyDescent="0.3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2">
        <f t="shared" si="51"/>
        <v>1.5E-3</v>
      </c>
      <c r="P1151" s="6" t="s">
        <v>8335</v>
      </c>
      <c r="Q1151" s="6" t="s">
        <v>8336</v>
      </c>
      <c r="R1151" s="15">
        <f t="shared" si="52"/>
        <v>42507.376921296294</v>
      </c>
      <c r="S1151" s="15">
        <f t="shared" si="53"/>
        <v>42537.376921296294</v>
      </c>
    </row>
    <row r="1152" spans="1:19" ht="29" x14ac:dyDescent="0.3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2">
        <f t="shared" si="51"/>
        <v>0.1008</v>
      </c>
      <c r="P1152" s="6" t="s">
        <v>8335</v>
      </c>
      <c r="Q1152" s="6" t="s">
        <v>8336</v>
      </c>
      <c r="R1152" s="15">
        <f t="shared" si="52"/>
        <v>42317.62123842592</v>
      </c>
      <c r="S1152" s="15">
        <f t="shared" si="53"/>
        <v>42377.62123842592</v>
      </c>
    </row>
    <row r="1153" spans="1:19" ht="58" x14ac:dyDescent="0.3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2">
        <f t="shared" si="51"/>
        <v>0</v>
      </c>
      <c r="P1153" s="6" t="s">
        <v>8335</v>
      </c>
      <c r="Q1153" s="6" t="s">
        <v>8336</v>
      </c>
      <c r="R1153" s="15">
        <f t="shared" si="52"/>
        <v>42223.769247685188</v>
      </c>
      <c r="S1153" s="15">
        <f t="shared" si="53"/>
        <v>42253.769247685188</v>
      </c>
    </row>
    <row r="1154" spans="1:19" x14ac:dyDescent="0.3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2">
        <f t="shared" si="51"/>
        <v>5.6937500000000002E-2</v>
      </c>
      <c r="P1154" s="6" t="s">
        <v>8335</v>
      </c>
      <c r="Q1154" s="6" t="s">
        <v>8336</v>
      </c>
      <c r="R1154" s="15">
        <f t="shared" si="52"/>
        <v>42109.376296296294</v>
      </c>
      <c r="S1154" s="15">
        <f t="shared" si="53"/>
        <v>42139.376296296294</v>
      </c>
    </row>
    <row r="1155" spans="1:19" ht="29" x14ac:dyDescent="0.3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2">
        <f t="shared" ref="O1155:O1218" si="54">(E1155/D1155)</f>
        <v>6.2500000000000003E-3</v>
      </c>
      <c r="P1155" s="6" t="s">
        <v>8335</v>
      </c>
      <c r="Q1155" s="6" t="s">
        <v>8336</v>
      </c>
      <c r="R1155" s="15">
        <f t="shared" ref="R1155:R1218" si="55">(J1155/86400)+25569+(-8/24)</f>
        <v>42143.380844907406</v>
      </c>
      <c r="S1155" s="15">
        <f t="shared" ref="S1155:S1218" si="56">(I1155/86400)+25569+(-8/24)</f>
        <v>42173.380844907406</v>
      </c>
    </row>
    <row r="1156" spans="1:19" ht="43.5" x14ac:dyDescent="0.3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2">
        <f t="shared" si="54"/>
        <v>6.5000000000000002E-2</v>
      </c>
      <c r="P1156" s="6" t="s">
        <v>8335</v>
      </c>
      <c r="Q1156" s="6" t="s">
        <v>8336</v>
      </c>
      <c r="R1156" s="15">
        <f t="shared" si="55"/>
        <v>42222.775532407402</v>
      </c>
      <c r="S1156" s="15">
        <f t="shared" si="56"/>
        <v>42252.775532407402</v>
      </c>
    </row>
    <row r="1157" spans="1:19" ht="43.5" x14ac:dyDescent="0.3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2">
        <f t="shared" si="54"/>
        <v>7.5199999999999998E-3</v>
      </c>
      <c r="P1157" s="6" t="s">
        <v>8335</v>
      </c>
      <c r="Q1157" s="6" t="s">
        <v>8336</v>
      </c>
      <c r="R1157" s="15">
        <f t="shared" si="55"/>
        <v>41835.430648148147</v>
      </c>
      <c r="S1157" s="15">
        <f t="shared" si="56"/>
        <v>41865.430648148147</v>
      </c>
    </row>
    <row r="1158" spans="1:19" ht="43.5" x14ac:dyDescent="0.3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2">
        <f t="shared" si="54"/>
        <v>0</v>
      </c>
      <c r="P1158" s="6" t="s">
        <v>8335</v>
      </c>
      <c r="Q1158" s="6" t="s">
        <v>8336</v>
      </c>
      <c r="R1158" s="15">
        <f t="shared" si="55"/>
        <v>42028.737986111104</v>
      </c>
      <c r="S1158" s="15">
        <f t="shared" si="56"/>
        <v>42058.737986111104</v>
      </c>
    </row>
    <row r="1159" spans="1:19" ht="43.5" x14ac:dyDescent="0.3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2">
        <f t="shared" si="54"/>
        <v>1.5100000000000001E-2</v>
      </c>
      <c r="P1159" s="6" t="s">
        <v>8335</v>
      </c>
      <c r="Q1159" s="6" t="s">
        <v>8336</v>
      </c>
      <c r="R1159" s="15">
        <f t="shared" si="55"/>
        <v>41918.294907407406</v>
      </c>
      <c r="S1159" s="15">
        <f t="shared" si="56"/>
        <v>41978.33657407407</v>
      </c>
    </row>
    <row r="1160" spans="1:19" ht="43.5" x14ac:dyDescent="0.3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2">
        <f t="shared" si="54"/>
        <v>4.6666666666666671E-3</v>
      </c>
      <c r="P1160" s="6" t="s">
        <v>8335</v>
      </c>
      <c r="Q1160" s="6" t="s">
        <v>8336</v>
      </c>
      <c r="R1160" s="15">
        <f t="shared" si="55"/>
        <v>41951.758425925924</v>
      </c>
      <c r="S1160" s="15">
        <f t="shared" si="56"/>
        <v>41981.758425925924</v>
      </c>
    </row>
    <row r="1161" spans="1:19" ht="43.5" x14ac:dyDescent="0.3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2">
        <f t="shared" si="54"/>
        <v>0</v>
      </c>
      <c r="P1161" s="6" t="s">
        <v>8335</v>
      </c>
      <c r="Q1161" s="6" t="s">
        <v>8336</v>
      </c>
      <c r="R1161" s="15">
        <f t="shared" si="55"/>
        <v>42154.393113425926</v>
      </c>
      <c r="S1161" s="15">
        <f t="shared" si="56"/>
        <v>42185.322916666664</v>
      </c>
    </row>
    <row r="1162" spans="1:19" ht="43.5" x14ac:dyDescent="0.3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2">
        <f t="shared" si="54"/>
        <v>3.85E-2</v>
      </c>
      <c r="P1162" s="6" t="s">
        <v>8335</v>
      </c>
      <c r="Q1162" s="6" t="s">
        <v>8336</v>
      </c>
      <c r="R1162" s="15">
        <f t="shared" si="55"/>
        <v>42060.821597222217</v>
      </c>
      <c r="S1162" s="15">
        <f t="shared" si="56"/>
        <v>42090.779930555553</v>
      </c>
    </row>
    <row r="1163" spans="1:19" ht="43.5" x14ac:dyDescent="0.3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2">
        <f t="shared" si="54"/>
        <v>0</v>
      </c>
      <c r="P1163" s="6" t="s">
        <v>8335</v>
      </c>
      <c r="Q1163" s="6" t="s">
        <v>8336</v>
      </c>
      <c r="R1163" s="15">
        <f t="shared" si="55"/>
        <v>42122.296168981477</v>
      </c>
      <c r="S1163" s="15">
        <f t="shared" si="56"/>
        <v>42143.296168981477</v>
      </c>
    </row>
    <row r="1164" spans="1:19" ht="58" x14ac:dyDescent="0.3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2">
        <f t="shared" si="54"/>
        <v>5.8333333333333338E-4</v>
      </c>
      <c r="P1164" s="6" t="s">
        <v>8335</v>
      </c>
      <c r="Q1164" s="6" t="s">
        <v>8336</v>
      </c>
      <c r="R1164" s="15">
        <f t="shared" si="55"/>
        <v>41876.350277777776</v>
      </c>
      <c r="S1164" s="15">
        <f t="shared" si="56"/>
        <v>41907.350277777776</v>
      </c>
    </row>
    <row r="1165" spans="1:19" ht="43.5" x14ac:dyDescent="0.3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2">
        <f t="shared" si="54"/>
        <v>0</v>
      </c>
      <c r="P1165" s="6" t="s">
        <v>8335</v>
      </c>
      <c r="Q1165" s="6" t="s">
        <v>8336</v>
      </c>
      <c r="R1165" s="15">
        <f t="shared" si="55"/>
        <v>41830.390277777777</v>
      </c>
      <c r="S1165" s="15">
        <f t="shared" si="56"/>
        <v>41860.390277777777</v>
      </c>
    </row>
    <row r="1166" spans="1:19" ht="58" x14ac:dyDescent="0.3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2">
        <f t="shared" si="54"/>
        <v>0</v>
      </c>
      <c r="P1166" s="6" t="s">
        <v>8335</v>
      </c>
      <c r="Q1166" s="6" t="s">
        <v>8336</v>
      </c>
      <c r="R1166" s="15">
        <f t="shared" si="55"/>
        <v>42509.39099537037</v>
      </c>
      <c r="S1166" s="15">
        <f t="shared" si="56"/>
        <v>42539.39099537037</v>
      </c>
    </row>
    <row r="1167" spans="1:19" ht="58" x14ac:dyDescent="0.3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2">
        <f t="shared" si="54"/>
        <v>0.20705000000000001</v>
      </c>
      <c r="P1167" s="6" t="s">
        <v>8335</v>
      </c>
      <c r="Q1167" s="6" t="s">
        <v>8336</v>
      </c>
      <c r="R1167" s="15">
        <f t="shared" si="55"/>
        <v>41791.88113425926</v>
      </c>
      <c r="S1167" s="15">
        <f t="shared" si="56"/>
        <v>41825.88113425926</v>
      </c>
    </row>
    <row r="1168" spans="1:19" ht="43.5" x14ac:dyDescent="0.3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2">
        <f t="shared" si="54"/>
        <v>0.19139999999999999</v>
      </c>
      <c r="P1168" s="6" t="s">
        <v>8335</v>
      </c>
      <c r="Q1168" s="6" t="s">
        <v>8336</v>
      </c>
      <c r="R1168" s="15">
        <f t="shared" si="55"/>
        <v>42150.152106481481</v>
      </c>
      <c r="S1168" s="15">
        <f t="shared" si="56"/>
        <v>42180.833333333336</v>
      </c>
    </row>
    <row r="1169" spans="1:19" ht="43.5" x14ac:dyDescent="0.3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2">
        <f t="shared" si="54"/>
        <v>1.6316666666666667E-2</v>
      </c>
      <c r="P1169" s="6" t="s">
        <v>8335</v>
      </c>
      <c r="Q1169" s="6" t="s">
        <v>8336</v>
      </c>
      <c r="R1169" s="15">
        <f t="shared" si="55"/>
        <v>41863.401562499996</v>
      </c>
      <c r="S1169" s="15">
        <f t="shared" si="56"/>
        <v>41894.401562499996</v>
      </c>
    </row>
    <row r="1170" spans="1:19" ht="43.5" x14ac:dyDescent="0.3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2">
        <f t="shared" si="54"/>
        <v>5.6666666666666664E-2</v>
      </c>
      <c r="P1170" s="6" t="s">
        <v>8335</v>
      </c>
      <c r="Q1170" s="6" t="s">
        <v>8336</v>
      </c>
      <c r="R1170" s="15">
        <f t="shared" si="55"/>
        <v>42604.720659722218</v>
      </c>
      <c r="S1170" s="15">
        <f t="shared" si="56"/>
        <v>42634.720659722218</v>
      </c>
    </row>
    <row r="1171" spans="1:19" ht="43.5" x14ac:dyDescent="0.3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2">
        <f t="shared" si="54"/>
        <v>1.6999999999999999E-3</v>
      </c>
      <c r="P1171" s="6" t="s">
        <v>8335</v>
      </c>
      <c r="Q1171" s="6" t="s">
        <v>8336</v>
      </c>
      <c r="R1171" s="15">
        <f t="shared" si="55"/>
        <v>42027.020405092589</v>
      </c>
      <c r="S1171" s="15">
        <f t="shared" si="56"/>
        <v>42057.020405092589</v>
      </c>
    </row>
    <row r="1172" spans="1:19" ht="43.5" x14ac:dyDescent="0.3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2">
        <f t="shared" si="54"/>
        <v>4.0000000000000001E-3</v>
      </c>
      <c r="P1172" s="6" t="s">
        <v>8335</v>
      </c>
      <c r="Q1172" s="6" t="s">
        <v>8336</v>
      </c>
      <c r="R1172" s="15">
        <f t="shared" si="55"/>
        <v>42124.559849537036</v>
      </c>
      <c r="S1172" s="15">
        <f t="shared" si="56"/>
        <v>42154.559849537036</v>
      </c>
    </row>
    <row r="1173" spans="1:19" ht="43.5" x14ac:dyDescent="0.3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2">
        <f t="shared" si="54"/>
        <v>1E-3</v>
      </c>
      <c r="P1173" s="6" t="s">
        <v>8335</v>
      </c>
      <c r="Q1173" s="6" t="s">
        <v>8336</v>
      </c>
      <c r="R1173" s="15">
        <f t="shared" si="55"/>
        <v>41938.471377314811</v>
      </c>
      <c r="S1173" s="15">
        <f t="shared" si="56"/>
        <v>41956.513043981475</v>
      </c>
    </row>
    <row r="1174" spans="1:19" ht="29" x14ac:dyDescent="0.3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2">
        <f t="shared" si="54"/>
        <v>0</v>
      </c>
      <c r="P1174" s="6" t="s">
        <v>8335</v>
      </c>
      <c r="Q1174" s="6" t="s">
        <v>8336</v>
      </c>
      <c r="R1174" s="15">
        <f t="shared" si="55"/>
        <v>41841.348981481475</v>
      </c>
      <c r="S1174" s="15">
        <f t="shared" si="56"/>
        <v>41871.348981481475</v>
      </c>
    </row>
    <row r="1175" spans="1:19" ht="43.5" x14ac:dyDescent="0.3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2">
        <f t="shared" si="54"/>
        <v>2.4000000000000001E-4</v>
      </c>
      <c r="P1175" s="6" t="s">
        <v>8335</v>
      </c>
      <c r="Q1175" s="6" t="s">
        <v>8336</v>
      </c>
      <c r="R1175" s="15">
        <f t="shared" si="55"/>
        <v>42183.85251157407</v>
      </c>
      <c r="S1175" s="15">
        <f t="shared" si="56"/>
        <v>42218.85251157407</v>
      </c>
    </row>
    <row r="1176" spans="1:19" ht="43.5" x14ac:dyDescent="0.3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2">
        <f t="shared" si="54"/>
        <v>5.906666666666667E-2</v>
      </c>
      <c r="P1176" s="6" t="s">
        <v>8335</v>
      </c>
      <c r="Q1176" s="6" t="s">
        <v>8336</v>
      </c>
      <c r="R1176" s="15">
        <f t="shared" si="55"/>
        <v>42468.508414351854</v>
      </c>
      <c r="S1176" s="15">
        <f t="shared" si="56"/>
        <v>42498.508414351854</v>
      </c>
    </row>
    <row r="1177" spans="1:19" ht="43.5" x14ac:dyDescent="0.3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2">
        <f t="shared" si="54"/>
        <v>2.9250000000000002E-2</v>
      </c>
      <c r="P1177" s="6" t="s">
        <v>8335</v>
      </c>
      <c r="Q1177" s="6" t="s">
        <v>8336</v>
      </c>
      <c r="R1177" s="15">
        <f t="shared" si="55"/>
        <v>42170.395127314812</v>
      </c>
      <c r="S1177" s="15">
        <f t="shared" si="56"/>
        <v>42200.395127314812</v>
      </c>
    </row>
    <row r="1178" spans="1:19" ht="58" x14ac:dyDescent="0.3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2">
        <f t="shared" si="54"/>
        <v>5.7142857142857142E-5</v>
      </c>
      <c r="P1178" s="6" t="s">
        <v>8335</v>
      </c>
      <c r="Q1178" s="6" t="s">
        <v>8336</v>
      </c>
      <c r="R1178" s="15">
        <f t="shared" si="55"/>
        <v>42745.686319444438</v>
      </c>
      <c r="S1178" s="15">
        <f t="shared" si="56"/>
        <v>42800.208333333336</v>
      </c>
    </row>
    <row r="1179" spans="1:19" ht="43.5" x14ac:dyDescent="0.3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2">
        <f t="shared" si="54"/>
        <v>0</v>
      </c>
      <c r="P1179" s="6" t="s">
        <v>8335</v>
      </c>
      <c r="Q1179" s="6" t="s">
        <v>8336</v>
      </c>
      <c r="R1179" s="15">
        <f t="shared" si="55"/>
        <v>41897.327499999999</v>
      </c>
      <c r="S1179" s="15">
        <f t="shared" si="56"/>
        <v>41927.327499999999</v>
      </c>
    </row>
    <row r="1180" spans="1:19" ht="43.5" x14ac:dyDescent="0.3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2">
        <f t="shared" si="54"/>
        <v>6.666666666666667E-5</v>
      </c>
      <c r="P1180" s="6" t="s">
        <v>8335</v>
      </c>
      <c r="Q1180" s="6" t="s">
        <v>8336</v>
      </c>
      <c r="R1180" s="15">
        <f t="shared" si="55"/>
        <v>41837.57236111111</v>
      </c>
      <c r="S1180" s="15">
        <f t="shared" si="56"/>
        <v>41867.57236111111</v>
      </c>
    </row>
    <row r="1181" spans="1:19" ht="43.5" x14ac:dyDescent="0.3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2">
        <f t="shared" si="54"/>
        <v>5.3333333333333337E-2</v>
      </c>
      <c r="P1181" s="6" t="s">
        <v>8335</v>
      </c>
      <c r="Q1181" s="6" t="s">
        <v>8336</v>
      </c>
      <c r="R1181" s="15">
        <f t="shared" si="55"/>
        <v>42275.386886574073</v>
      </c>
      <c r="S1181" s="15">
        <f t="shared" si="56"/>
        <v>42305.386886574073</v>
      </c>
    </row>
    <row r="1182" spans="1:19" ht="43.5" x14ac:dyDescent="0.3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2">
        <f t="shared" si="54"/>
        <v>0.11749999999999999</v>
      </c>
      <c r="P1182" s="6" t="s">
        <v>8335</v>
      </c>
      <c r="Q1182" s="6" t="s">
        <v>8336</v>
      </c>
      <c r="R1182" s="15">
        <f t="shared" si="55"/>
        <v>41781.473541666666</v>
      </c>
      <c r="S1182" s="15">
        <f t="shared" si="56"/>
        <v>41818.473541666666</v>
      </c>
    </row>
    <row r="1183" spans="1:19" ht="29" x14ac:dyDescent="0.3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2">
        <f t="shared" si="54"/>
        <v>8.0000000000000007E-5</v>
      </c>
      <c r="P1183" s="6" t="s">
        <v>8335</v>
      </c>
      <c r="Q1183" s="6" t="s">
        <v>8336</v>
      </c>
      <c r="R1183" s="15">
        <f t="shared" si="55"/>
        <v>42034.006030092591</v>
      </c>
      <c r="S1183" s="15">
        <f t="shared" si="56"/>
        <v>42064.006030092591</v>
      </c>
    </row>
    <row r="1184" spans="1:19" ht="58" x14ac:dyDescent="0.3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2">
        <f t="shared" si="54"/>
        <v>4.2000000000000003E-2</v>
      </c>
      <c r="P1184" s="6" t="s">
        <v>8335</v>
      </c>
      <c r="Q1184" s="6" t="s">
        <v>8336</v>
      </c>
      <c r="R1184" s="15">
        <f t="shared" si="55"/>
        <v>42728.494074074071</v>
      </c>
      <c r="S1184" s="15">
        <f t="shared" si="56"/>
        <v>42747.362499999996</v>
      </c>
    </row>
    <row r="1185" spans="1:19" ht="43.5" x14ac:dyDescent="0.3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2">
        <f t="shared" si="54"/>
        <v>0.04</v>
      </c>
      <c r="P1185" s="6" t="s">
        <v>8335</v>
      </c>
      <c r="Q1185" s="6" t="s">
        <v>8336</v>
      </c>
      <c r="R1185" s="15">
        <f t="shared" si="55"/>
        <v>42656.528043981474</v>
      </c>
      <c r="S1185" s="15">
        <f t="shared" si="56"/>
        <v>42675.832638888889</v>
      </c>
    </row>
    <row r="1186" spans="1:19" ht="43.5" x14ac:dyDescent="0.3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2">
        <f t="shared" si="54"/>
        <v>1.0493636363636363</v>
      </c>
      <c r="P1186" s="6" t="s">
        <v>8337</v>
      </c>
      <c r="Q1186" s="6" t="s">
        <v>8338</v>
      </c>
      <c r="R1186" s="15">
        <f t="shared" si="55"/>
        <v>42741.266331018516</v>
      </c>
      <c r="S1186" s="15">
        <f t="shared" si="56"/>
        <v>42772.266331018516</v>
      </c>
    </row>
    <row r="1187" spans="1:19" ht="58" x14ac:dyDescent="0.3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2">
        <f t="shared" si="54"/>
        <v>1.0544</v>
      </c>
      <c r="P1187" s="6" t="s">
        <v>8337</v>
      </c>
      <c r="Q1187" s="6" t="s">
        <v>8338</v>
      </c>
      <c r="R1187" s="15">
        <f t="shared" si="55"/>
        <v>42130.531817129631</v>
      </c>
      <c r="S1187" s="15">
        <f t="shared" si="56"/>
        <v>42162.833333333336</v>
      </c>
    </row>
    <row r="1188" spans="1:19" ht="43.5" x14ac:dyDescent="0.3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2">
        <f t="shared" si="54"/>
        <v>1.0673333333333332</v>
      </c>
      <c r="P1188" s="6" t="s">
        <v>8337</v>
      </c>
      <c r="Q1188" s="6" t="s">
        <v>8338</v>
      </c>
      <c r="R1188" s="15">
        <f t="shared" si="55"/>
        <v>42123.530034722215</v>
      </c>
      <c r="S1188" s="15">
        <f t="shared" si="56"/>
        <v>42156.612499999996</v>
      </c>
    </row>
    <row r="1189" spans="1:19" ht="58" x14ac:dyDescent="0.3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2">
        <f t="shared" si="54"/>
        <v>1.0412571428571429</v>
      </c>
      <c r="P1189" s="6" t="s">
        <v>8337</v>
      </c>
      <c r="Q1189" s="6" t="s">
        <v>8338</v>
      </c>
      <c r="R1189" s="15">
        <f t="shared" si="55"/>
        <v>42109.561608796292</v>
      </c>
      <c r="S1189" s="15">
        <f t="shared" si="56"/>
        <v>42141.416666666664</v>
      </c>
    </row>
    <row r="1190" spans="1:19" ht="43.5" x14ac:dyDescent="0.3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2">
        <f t="shared" si="54"/>
        <v>1.6054999999999999</v>
      </c>
      <c r="P1190" s="6" t="s">
        <v>8337</v>
      </c>
      <c r="Q1190" s="6" t="s">
        <v>8338</v>
      </c>
      <c r="R1190" s="15">
        <f t="shared" si="55"/>
        <v>42711.367361111108</v>
      </c>
      <c r="S1190" s="15">
        <f t="shared" si="56"/>
        <v>42732.367361111108</v>
      </c>
    </row>
    <row r="1191" spans="1:19" ht="43.5" x14ac:dyDescent="0.3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2">
        <f t="shared" si="54"/>
        <v>1.0777777777777777</v>
      </c>
      <c r="P1191" s="6" t="s">
        <v>8337</v>
      </c>
      <c r="Q1191" s="6" t="s">
        <v>8338</v>
      </c>
      <c r="R1191" s="15">
        <f t="shared" si="55"/>
        <v>42529.645775462959</v>
      </c>
      <c r="S1191" s="15">
        <f t="shared" si="56"/>
        <v>42550.645775462959</v>
      </c>
    </row>
    <row r="1192" spans="1:19" ht="43.5" x14ac:dyDescent="0.3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2">
        <f t="shared" si="54"/>
        <v>1.35</v>
      </c>
      <c r="P1192" s="6" t="s">
        <v>8337</v>
      </c>
      <c r="Q1192" s="6" t="s">
        <v>8338</v>
      </c>
      <c r="R1192" s="15">
        <f t="shared" si="55"/>
        <v>41852.332465277774</v>
      </c>
      <c r="S1192" s="15">
        <f t="shared" si="56"/>
        <v>41882.332465277774</v>
      </c>
    </row>
    <row r="1193" spans="1:19" ht="43.5" x14ac:dyDescent="0.3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2">
        <f t="shared" si="54"/>
        <v>1.0907407407407408</v>
      </c>
      <c r="P1193" s="6" t="s">
        <v>8337</v>
      </c>
      <c r="Q1193" s="6" t="s">
        <v>8338</v>
      </c>
      <c r="R1193" s="15">
        <f t="shared" si="55"/>
        <v>42419.270370370366</v>
      </c>
      <c r="S1193" s="15">
        <f t="shared" si="56"/>
        <v>42449.228703703702</v>
      </c>
    </row>
    <row r="1194" spans="1:19" ht="29" x14ac:dyDescent="0.3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2">
        <f t="shared" si="54"/>
        <v>2.9</v>
      </c>
      <c r="P1194" s="6" t="s">
        <v>8337</v>
      </c>
      <c r="Q1194" s="6" t="s">
        <v>8338</v>
      </c>
      <c r="R1194" s="15">
        <f t="shared" si="55"/>
        <v>42747.173356481479</v>
      </c>
      <c r="S1194" s="15">
        <f t="shared" si="56"/>
        <v>42777.173356481479</v>
      </c>
    </row>
    <row r="1195" spans="1:19" ht="58" x14ac:dyDescent="0.3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2">
        <f t="shared" si="54"/>
        <v>1.0395714285714286</v>
      </c>
      <c r="P1195" s="6" t="s">
        <v>8337</v>
      </c>
      <c r="Q1195" s="6" t="s">
        <v>8338</v>
      </c>
      <c r="R1195" s="15">
        <f t="shared" si="55"/>
        <v>42409.442743055552</v>
      </c>
      <c r="S1195" s="15">
        <f t="shared" si="56"/>
        <v>42469.401076388887</v>
      </c>
    </row>
    <row r="1196" spans="1:19" ht="43.5" x14ac:dyDescent="0.3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2">
        <f t="shared" si="54"/>
        <v>3.2223999999999999</v>
      </c>
      <c r="P1196" s="6" t="s">
        <v>8337</v>
      </c>
      <c r="Q1196" s="6" t="s">
        <v>8338</v>
      </c>
      <c r="R1196" s="15">
        <f t="shared" si="55"/>
        <v>42072.15484953703</v>
      </c>
      <c r="S1196" s="15">
        <f t="shared" si="56"/>
        <v>42102.15484953703</v>
      </c>
    </row>
    <row r="1197" spans="1:19" ht="58" x14ac:dyDescent="0.3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2">
        <f t="shared" si="54"/>
        <v>1.35</v>
      </c>
      <c r="P1197" s="6" t="s">
        <v>8337</v>
      </c>
      <c r="Q1197" s="6" t="s">
        <v>8338</v>
      </c>
      <c r="R1197" s="15">
        <f t="shared" si="55"/>
        <v>42298.014502314814</v>
      </c>
      <c r="S1197" s="15">
        <f t="shared" si="56"/>
        <v>42358.041666666664</v>
      </c>
    </row>
    <row r="1198" spans="1:19" ht="29" x14ac:dyDescent="0.3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2">
        <f t="shared" si="54"/>
        <v>2.6991034482758622</v>
      </c>
      <c r="P1198" s="6" t="s">
        <v>8337</v>
      </c>
      <c r="Q1198" s="6" t="s">
        <v>8338</v>
      </c>
      <c r="R1198" s="15">
        <f t="shared" si="55"/>
        <v>42326.485405092586</v>
      </c>
      <c r="S1198" s="15">
        <f t="shared" si="56"/>
        <v>42356.485405092586</v>
      </c>
    </row>
    <row r="1199" spans="1:19" ht="58" x14ac:dyDescent="0.3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2">
        <f t="shared" si="54"/>
        <v>2.5329333333333333</v>
      </c>
      <c r="P1199" s="6" t="s">
        <v>8337</v>
      </c>
      <c r="Q1199" s="6" t="s">
        <v>8338</v>
      </c>
      <c r="R1199" s="15">
        <f t="shared" si="55"/>
        <v>42503.331412037034</v>
      </c>
      <c r="S1199" s="15">
        <f t="shared" si="56"/>
        <v>42533.915972222218</v>
      </c>
    </row>
    <row r="1200" spans="1:19" ht="43.5" x14ac:dyDescent="0.3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2">
        <f t="shared" si="54"/>
        <v>2.6059999999999999</v>
      </c>
      <c r="P1200" s="6" t="s">
        <v>8337</v>
      </c>
      <c r="Q1200" s="6" t="s">
        <v>8338</v>
      </c>
      <c r="R1200" s="15">
        <f t="shared" si="55"/>
        <v>42333.285717592589</v>
      </c>
      <c r="S1200" s="15">
        <f t="shared" si="56"/>
        <v>42368.791666666664</v>
      </c>
    </row>
    <row r="1201" spans="1:19" ht="43.5" x14ac:dyDescent="0.3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2">
        <f t="shared" si="54"/>
        <v>1.0131677953348381</v>
      </c>
      <c r="P1201" s="6" t="s">
        <v>8337</v>
      </c>
      <c r="Q1201" s="6" t="s">
        <v>8338</v>
      </c>
      <c r="R1201" s="15">
        <f t="shared" si="55"/>
        <v>42161.437499999993</v>
      </c>
      <c r="S1201" s="15">
        <f t="shared" si="56"/>
        <v>42193.437499999993</v>
      </c>
    </row>
    <row r="1202" spans="1:19" ht="43.5" x14ac:dyDescent="0.3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2">
        <f t="shared" si="54"/>
        <v>1.2560416666666667</v>
      </c>
      <c r="P1202" s="6" t="s">
        <v>8337</v>
      </c>
      <c r="Q1202" s="6" t="s">
        <v>8338</v>
      </c>
      <c r="R1202" s="15">
        <f t="shared" si="55"/>
        <v>42089.144166666665</v>
      </c>
      <c r="S1202" s="15">
        <f t="shared" si="56"/>
        <v>42110.144166666665</v>
      </c>
    </row>
    <row r="1203" spans="1:19" ht="43.5" x14ac:dyDescent="0.3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2">
        <f t="shared" si="54"/>
        <v>1.0243783333333334</v>
      </c>
      <c r="P1203" s="6" t="s">
        <v>8337</v>
      </c>
      <c r="Q1203" s="6" t="s">
        <v>8338</v>
      </c>
      <c r="R1203" s="15">
        <f t="shared" si="55"/>
        <v>42536.273680555554</v>
      </c>
      <c r="S1203" s="15">
        <f t="shared" si="56"/>
        <v>42566.273680555554</v>
      </c>
    </row>
    <row r="1204" spans="1:19" ht="58" x14ac:dyDescent="0.3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2">
        <f t="shared" si="54"/>
        <v>1.99244</v>
      </c>
      <c r="P1204" s="6" t="s">
        <v>8337</v>
      </c>
      <c r="Q1204" s="6" t="s">
        <v>8338</v>
      </c>
      <c r="R1204" s="15">
        <f t="shared" si="55"/>
        <v>42151.95548611111</v>
      </c>
      <c r="S1204" s="15">
        <f t="shared" si="56"/>
        <v>42181.95548611111</v>
      </c>
    </row>
    <row r="1205" spans="1:19" ht="43.5" x14ac:dyDescent="0.3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2">
        <f t="shared" si="54"/>
        <v>1.0245398773006136</v>
      </c>
      <c r="P1205" s="6" t="s">
        <v>8337</v>
      </c>
      <c r="Q1205" s="6" t="s">
        <v>8338</v>
      </c>
      <c r="R1205" s="15">
        <f t="shared" si="55"/>
        <v>42125.2815625</v>
      </c>
      <c r="S1205" s="15">
        <f t="shared" si="56"/>
        <v>42155.2815625</v>
      </c>
    </row>
    <row r="1206" spans="1:19" ht="43.5" x14ac:dyDescent="0.3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2">
        <f t="shared" si="54"/>
        <v>1.0294615384615384</v>
      </c>
      <c r="P1206" s="6" t="s">
        <v>8337</v>
      </c>
      <c r="Q1206" s="6" t="s">
        <v>8338</v>
      </c>
      <c r="R1206" s="15">
        <f t="shared" si="55"/>
        <v>42297.414733796293</v>
      </c>
      <c r="S1206" s="15">
        <f t="shared" si="56"/>
        <v>42341.874999999993</v>
      </c>
    </row>
    <row r="1207" spans="1:19" ht="43.5" x14ac:dyDescent="0.3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2">
        <f t="shared" si="54"/>
        <v>1.0086153846153847</v>
      </c>
      <c r="P1207" s="6" t="s">
        <v>8337</v>
      </c>
      <c r="Q1207" s="6" t="s">
        <v>8338</v>
      </c>
      <c r="R1207" s="15">
        <f t="shared" si="55"/>
        <v>42138.173043981478</v>
      </c>
      <c r="S1207" s="15">
        <f t="shared" si="56"/>
        <v>42168.173043981478</v>
      </c>
    </row>
    <row r="1208" spans="1:19" ht="58" x14ac:dyDescent="0.3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2">
        <f t="shared" si="54"/>
        <v>1.1499999999999999</v>
      </c>
      <c r="P1208" s="6" t="s">
        <v>8337</v>
      </c>
      <c r="Q1208" s="6" t="s">
        <v>8338</v>
      </c>
      <c r="R1208" s="15">
        <f t="shared" si="55"/>
        <v>42772.442743055552</v>
      </c>
      <c r="S1208" s="15">
        <f t="shared" si="56"/>
        <v>42805.228472222218</v>
      </c>
    </row>
    <row r="1209" spans="1:19" ht="29" x14ac:dyDescent="0.3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2">
        <f t="shared" si="54"/>
        <v>1.0416766467065868</v>
      </c>
      <c r="P1209" s="6" t="s">
        <v>8337</v>
      </c>
      <c r="Q1209" s="6" t="s">
        <v>8338</v>
      </c>
      <c r="R1209" s="15">
        <f t="shared" si="55"/>
        <v>42430.096909722219</v>
      </c>
      <c r="S1209" s="15">
        <f t="shared" si="56"/>
        <v>42460.083333333336</v>
      </c>
    </row>
    <row r="1210" spans="1:19" ht="58" x14ac:dyDescent="0.3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2">
        <f t="shared" si="54"/>
        <v>1.5529999999999999</v>
      </c>
      <c r="P1210" s="6" t="s">
        <v>8337</v>
      </c>
      <c r="Q1210" s="6" t="s">
        <v>8338</v>
      </c>
      <c r="R1210" s="15">
        <f t="shared" si="55"/>
        <v>42423.375740740739</v>
      </c>
      <c r="S1210" s="15">
        <f t="shared" si="56"/>
        <v>42453.334074074075</v>
      </c>
    </row>
    <row r="1211" spans="1:19" ht="43.5" x14ac:dyDescent="0.3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2">
        <f t="shared" si="54"/>
        <v>1.06</v>
      </c>
      <c r="P1211" s="6" t="s">
        <v>8337</v>
      </c>
      <c r="Q1211" s="6" t="s">
        <v>8338</v>
      </c>
      <c r="R1211" s="15">
        <f t="shared" si="55"/>
        <v>42761.512789351851</v>
      </c>
      <c r="S1211" s="15">
        <f t="shared" si="56"/>
        <v>42791.512789351851</v>
      </c>
    </row>
    <row r="1212" spans="1:19" ht="29" x14ac:dyDescent="0.3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2">
        <f t="shared" si="54"/>
        <v>2.5431499999999998</v>
      </c>
      <c r="P1212" s="6" t="s">
        <v>8337</v>
      </c>
      <c r="Q1212" s="6" t="s">
        <v>8338</v>
      </c>
      <c r="R1212" s="15">
        <f t="shared" si="55"/>
        <v>42132.608472222222</v>
      </c>
      <c r="S1212" s="15">
        <f t="shared" si="56"/>
        <v>42155.541666666664</v>
      </c>
    </row>
    <row r="1213" spans="1:19" ht="43.5" x14ac:dyDescent="0.3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2">
        <f t="shared" si="54"/>
        <v>1.0109999999999999</v>
      </c>
      <c r="P1213" s="6" t="s">
        <v>8337</v>
      </c>
      <c r="Q1213" s="6" t="s">
        <v>8338</v>
      </c>
      <c r="R1213" s="15">
        <f t="shared" si="55"/>
        <v>42515.533113425925</v>
      </c>
      <c r="S1213" s="15">
        <f t="shared" si="56"/>
        <v>42530.533113425925</v>
      </c>
    </row>
    <row r="1214" spans="1:19" ht="58" x14ac:dyDescent="0.3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2">
        <f t="shared" si="54"/>
        <v>1.2904</v>
      </c>
      <c r="P1214" s="6" t="s">
        <v>8337</v>
      </c>
      <c r="Q1214" s="6" t="s">
        <v>8338</v>
      </c>
      <c r="R1214" s="15">
        <f t="shared" si="55"/>
        <v>42318.616840277777</v>
      </c>
      <c r="S1214" s="15">
        <f t="shared" si="56"/>
        <v>42334.708333333336</v>
      </c>
    </row>
    <row r="1215" spans="1:19" ht="58" x14ac:dyDescent="0.3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2">
        <f t="shared" si="54"/>
        <v>1.0223076923076924</v>
      </c>
      <c r="P1215" s="6" t="s">
        <v>8337</v>
      </c>
      <c r="Q1215" s="6" t="s">
        <v>8338</v>
      </c>
      <c r="R1215" s="15">
        <f t="shared" si="55"/>
        <v>42731.422453703701</v>
      </c>
      <c r="S1215" s="15">
        <f t="shared" si="56"/>
        <v>42766.422453703701</v>
      </c>
    </row>
    <row r="1216" spans="1:19" ht="58" x14ac:dyDescent="0.3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2">
        <f t="shared" si="54"/>
        <v>1.3180000000000001</v>
      </c>
      <c r="P1216" s="6" t="s">
        <v>8337</v>
      </c>
      <c r="Q1216" s="6" t="s">
        <v>8338</v>
      </c>
      <c r="R1216" s="15">
        <f t="shared" si="55"/>
        <v>42104.507002314807</v>
      </c>
      <c r="S1216" s="15">
        <f t="shared" si="56"/>
        <v>42164.507002314807</v>
      </c>
    </row>
    <row r="1217" spans="1:19" ht="43.5" x14ac:dyDescent="0.3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2">
        <f t="shared" si="54"/>
        <v>7.8608020000000005</v>
      </c>
      <c r="P1217" s="6" t="s">
        <v>8337</v>
      </c>
      <c r="Q1217" s="6" t="s">
        <v>8338</v>
      </c>
      <c r="R1217" s="15">
        <f t="shared" si="55"/>
        <v>41759.589768518512</v>
      </c>
      <c r="S1217" s="15">
        <f t="shared" si="56"/>
        <v>41789.589768518512</v>
      </c>
    </row>
    <row r="1218" spans="1:19" ht="29" x14ac:dyDescent="0.3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2">
        <f t="shared" si="54"/>
        <v>1.4570000000000001</v>
      </c>
      <c r="P1218" s="6" t="s">
        <v>8337</v>
      </c>
      <c r="Q1218" s="6" t="s">
        <v>8338</v>
      </c>
      <c r="R1218" s="15">
        <f t="shared" si="55"/>
        <v>42247.283067129632</v>
      </c>
      <c r="S1218" s="15">
        <f t="shared" si="56"/>
        <v>42279.627083333333</v>
      </c>
    </row>
    <row r="1219" spans="1:19" ht="43.5" x14ac:dyDescent="0.3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2">
        <f t="shared" ref="O1219:O1282" si="57">(E1219/D1219)</f>
        <v>1.026</v>
      </c>
      <c r="P1219" s="6" t="s">
        <v>8337</v>
      </c>
      <c r="Q1219" s="6" t="s">
        <v>8338</v>
      </c>
      <c r="R1219" s="15">
        <f t="shared" ref="R1219:R1282" si="58">(J1219/86400)+25569+(-8/24)</f>
        <v>42535.4761574074</v>
      </c>
      <c r="S1219" s="15">
        <f t="shared" ref="S1219:S1282" si="59">(I1219/86400)+25569+(-8/24)</f>
        <v>42565.4761574074</v>
      </c>
    </row>
    <row r="1220" spans="1:19" ht="58" x14ac:dyDescent="0.3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2">
        <f t="shared" si="57"/>
        <v>1.7227777777777777</v>
      </c>
      <c r="P1220" s="6" t="s">
        <v>8337</v>
      </c>
      <c r="Q1220" s="6" t="s">
        <v>8338</v>
      </c>
      <c r="R1220" s="15">
        <f t="shared" si="58"/>
        <v>42278.328703703701</v>
      </c>
      <c r="S1220" s="15">
        <f t="shared" si="59"/>
        <v>42308.791666666664</v>
      </c>
    </row>
    <row r="1221" spans="1:19" ht="29" x14ac:dyDescent="0.3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2">
        <f t="shared" si="57"/>
        <v>1.5916819571865444</v>
      </c>
      <c r="P1221" s="6" t="s">
        <v>8337</v>
      </c>
      <c r="Q1221" s="6" t="s">
        <v>8338</v>
      </c>
      <c r="R1221" s="15">
        <f t="shared" si="58"/>
        <v>42633.128622685188</v>
      </c>
      <c r="S1221" s="15">
        <f t="shared" si="59"/>
        <v>42663.128622685188</v>
      </c>
    </row>
    <row r="1222" spans="1:19" ht="43.5" x14ac:dyDescent="0.3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2">
        <f t="shared" si="57"/>
        <v>1.0376666666666667</v>
      </c>
      <c r="P1222" s="6" t="s">
        <v>8337</v>
      </c>
      <c r="Q1222" s="6" t="s">
        <v>8338</v>
      </c>
      <c r="R1222" s="15">
        <f t="shared" si="58"/>
        <v>42211.295277777775</v>
      </c>
      <c r="S1222" s="15">
        <f t="shared" si="59"/>
        <v>42241.295277777775</v>
      </c>
    </row>
    <row r="1223" spans="1:19" ht="43.5" x14ac:dyDescent="0.3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2">
        <f t="shared" si="57"/>
        <v>1.1140954545454547</v>
      </c>
      <c r="P1223" s="6" t="s">
        <v>8337</v>
      </c>
      <c r="Q1223" s="6" t="s">
        <v>8338</v>
      </c>
      <c r="R1223" s="15">
        <f t="shared" si="58"/>
        <v>42680.142222222225</v>
      </c>
      <c r="S1223" s="15">
        <f t="shared" si="59"/>
        <v>42707.666666666664</v>
      </c>
    </row>
    <row r="1224" spans="1:19" ht="29" x14ac:dyDescent="0.3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2">
        <f t="shared" si="57"/>
        <v>2.80375</v>
      </c>
      <c r="P1224" s="6" t="s">
        <v>8337</v>
      </c>
      <c r="Q1224" s="6" t="s">
        <v>8338</v>
      </c>
      <c r="R1224" s="15">
        <f t="shared" si="58"/>
        <v>42430.387118055551</v>
      </c>
      <c r="S1224" s="15">
        <f t="shared" si="59"/>
        <v>42460.833333333336</v>
      </c>
    </row>
    <row r="1225" spans="1:19" ht="43.5" x14ac:dyDescent="0.3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2">
        <f t="shared" si="57"/>
        <v>1.1210606060606061</v>
      </c>
      <c r="P1225" s="6" t="s">
        <v>8337</v>
      </c>
      <c r="Q1225" s="6" t="s">
        <v>8338</v>
      </c>
      <c r="R1225" s="15">
        <f t="shared" si="58"/>
        <v>42653.843854166662</v>
      </c>
      <c r="S1225" s="15">
        <f t="shared" si="59"/>
        <v>42683.885520833333</v>
      </c>
    </row>
    <row r="1226" spans="1:19" ht="29" x14ac:dyDescent="0.3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2">
        <f t="shared" si="57"/>
        <v>7.0666666666666669E-2</v>
      </c>
      <c r="P1226" s="6" t="s">
        <v>8324</v>
      </c>
      <c r="Q1226" s="6" t="s">
        <v>8339</v>
      </c>
      <c r="R1226" s="15">
        <f t="shared" si="58"/>
        <v>41736.216458333329</v>
      </c>
      <c r="S1226" s="15">
        <f t="shared" si="59"/>
        <v>41796.216458333329</v>
      </c>
    </row>
    <row r="1227" spans="1:19" ht="43.5" x14ac:dyDescent="0.3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2">
        <f t="shared" si="57"/>
        <v>4.3999999999999997E-2</v>
      </c>
      <c r="P1227" s="6" t="s">
        <v>8324</v>
      </c>
      <c r="Q1227" s="6" t="s">
        <v>8339</v>
      </c>
      <c r="R1227" s="15">
        <f t="shared" si="58"/>
        <v>41509.572662037033</v>
      </c>
      <c r="S1227" s="15">
        <f t="shared" si="59"/>
        <v>41569.572662037033</v>
      </c>
    </row>
    <row r="1228" spans="1:19" ht="43.5" x14ac:dyDescent="0.3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2">
        <f t="shared" si="57"/>
        <v>3.8739999999999997E-2</v>
      </c>
      <c r="P1228" s="6" t="s">
        <v>8324</v>
      </c>
      <c r="Q1228" s="6" t="s">
        <v>8339</v>
      </c>
      <c r="R1228" s="15">
        <f t="shared" si="58"/>
        <v>41715.541446759256</v>
      </c>
      <c r="S1228" s="15">
        <f t="shared" si="59"/>
        <v>41749.708333333328</v>
      </c>
    </row>
    <row r="1229" spans="1:19" ht="43.5" x14ac:dyDescent="0.3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2">
        <f t="shared" si="57"/>
        <v>0</v>
      </c>
      <c r="P1229" s="6" t="s">
        <v>8324</v>
      </c>
      <c r="Q1229" s="6" t="s">
        <v>8339</v>
      </c>
      <c r="R1229" s="15">
        <f t="shared" si="58"/>
        <v>41827.585833333331</v>
      </c>
      <c r="S1229" s="15">
        <f t="shared" si="59"/>
        <v>41857.958333333328</v>
      </c>
    </row>
    <row r="1230" spans="1:19" ht="43.5" x14ac:dyDescent="0.3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2">
        <f t="shared" si="57"/>
        <v>0.29299999999999998</v>
      </c>
      <c r="P1230" s="6" t="s">
        <v>8324</v>
      </c>
      <c r="Q1230" s="6" t="s">
        <v>8339</v>
      </c>
      <c r="R1230" s="15">
        <f t="shared" si="58"/>
        <v>40754.395925925921</v>
      </c>
      <c r="S1230" s="15">
        <f t="shared" si="59"/>
        <v>40814.395925925921</v>
      </c>
    </row>
    <row r="1231" spans="1:19" ht="58" x14ac:dyDescent="0.3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2">
        <f t="shared" si="57"/>
        <v>9.0909090909090905E-3</v>
      </c>
      <c r="P1231" s="6" t="s">
        <v>8324</v>
      </c>
      <c r="Q1231" s="6" t="s">
        <v>8339</v>
      </c>
      <c r="R1231" s="15">
        <f t="shared" si="58"/>
        <v>40985.126469907402</v>
      </c>
      <c r="S1231" s="15">
        <f t="shared" si="59"/>
        <v>41015.333333333328</v>
      </c>
    </row>
    <row r="1232" spans="1:19" ht="43.5" x14ac:dyDescent="0.3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2">
        <f t="shared" si="57"/>
        <v>0</v>
      </c>
      <c r="P1232" s="6" t="s">
        <v>8324</v>
      </c>
      <c r="Q1232" s="6" t="s">
        <v>8339</v>
      </c>
      <c r="R1232" s="15">
        <f t="shared" si="58"/>
        <v>40568.639236111107</v>
      </c>
      <c r="S1232" s="15">
        <f t="shared" si="59"/>
        <v>40598.639236111107</v>
      </c>
    </row>
    <row r="1233" spans="1:19" ht="43.5" x14ac:dyDescent="0.3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2">
        <f t="shared" si="57"/>
        <v>0</v>
      </c>
      <c r="P1233" s="6" t="s">
        <v>8324</v>
      </c>
      <c r="Q1233" s="6" t="s">
        <v>8339</v>
      </c>
      <c r="R1233" s="15">
        <f t="shared" si="58"/>
        <v>42193.608425925922</v>
      </c>
      <c r="S1233" s="15">
        <f t="shared" si="59"/>
        <v>42243.708333333336</v>
      </c>
    </row>
    <row r="1234" spans="1:19" ht="43.5" x14ac:dyDescent="0.3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2">
        <f t="shared" si="57"/>
        <v>8.0000000000000002E-3</v>
      </c>
      <c r="P1234" s="6" t="s">
        <v>8324</v>
      </c>
      <c r="Q1234" s="6" t="s">
        <v>8339</v>
      </c>
      <c r="R1234" s="15">
        <f t="shared" si="58"/>
        <v>41506.514699074069</v>
      </c>
      <c r="S1234" s="15">
        <f t="shared" si="59"/>
        <v>41553.514699074069</v>
      </c>
    </row>
    <row r="1235" spans="1:19" ht="43.5" x14ac:dyDescent="0.3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2">
        <f t="shared" si="57"/>
        <v>0.11600000000000001</v>
      </c>
      <c r="P1235" s="6" t="s">
        <v>8324</v>
      </c>
      <c r="Q1235" s="6" t="s">
        <v>8339</v>
      </c>
      <c r="R1235" s="15">
        <f t="shared" si="58"/>
        <v>40939.615439814814</v>
      </c>
      <c r="S1235" s="15">
        <f t="shared" si="59"/>
        <v>40960.615439814814</v>
      </c>
    </row>
    <row r="1236" spans="1:19" ht="43.5" x14ac:dyDescent="0.3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2">
        <f t="shared" si="57"/>
        <v>0</v>
      </c>
      <c r="P1236" s="6" t="s">
        <v>8324</v>
      </c>
      <c r="Q1236" s="6" t="s">
        <v>8339</v>
      </c>
      <c r="R1236" s="15">
        <f t="shared" si="58"/>
        <v>42007.455347222225</v>
      </c>
      <c r="S1236" s="15">
        <f t="shared" si="59"/>
        <v>42037.455347222225</v>
      </c>
    </row>
    <row r="1237" spans="1:19" ht="43.5" x14ac:dyDescent="0.3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2">
        <f t="shared" si="57"/>
        <v>2.787363950092912E-2</v>
      </c>
      <c r="P1237" s="6" t="s">
        <v>8324</v>
      </c>
      <c r="Q1237" s="6" t="s">
        <v>8339</v>
      </c>
      <c r="R1237" s="15">
        <f t="shared" si="58"/>
        <v>41582.802071759259</v>
      </c>
      <c r="S1237" s="15">
        <f t="shared" si="59"/>
        <v>41622.802071759259</v>
      </c>
    </row>
    <row r="1238" spans="1:19" x14ac:dyDescent="0.3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2">
        <f t="shared" si="57"/>
        <v>0</v>
      </c>
      <c r="P1238" s="6" t="s">
        <v>8324</v>
      </c>
      <c r="Q1238" s="6" t="s">
        <v>8339</v>
      </c>
      <c r="R1238" s="15">
        <f t="shared" si="58"/>
        <v>41110.34680555555</v>
      </c>
      <c r="S1238" s="15">
        <f t="shared" si="59"/>
        <v>41118.333333333328</v>
      </c>
    </row>
    <row r="1239" spans="1:19" ht="58" x14ac:dyDescent="0.3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2">
        <f t="shared" si="57"/>
        <v>0</v>
      </c>
      <c r="P1239" s="6" t="s">
        <v>8324</v>
      </c>
      <c r="Q1239" s="6" t="s">
        <v>8339</v>
      </c>
      <c r="R1239" s="15">
        <f t="shared" si="58"/>
        <v>41124.949826388889</v>
      </c>
      <c r="S1239" s="15">
        <f t="shared" si="59"/>
        <v>41144.949826388889</v>
      </c>
    </row>
    <row r="1240" spans="1:19" ht="58" x14ac:dyDescent="0.3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2">
        <f t="shared" si="57"/>
        <v>0.17799999999999999</v>
      </c>
      <c r="P1240" s="6" t="s">
        <v>8324</v>
      </c>
      <c r="Q1240" s="6" t="s">
        <v>8339</v>
      </c>
      <c r="R1240" s="15">
        <f t="shared" si="58"/>
        <v>40731.277037037034</v>
      </c>
      <c r="S1240" s="15">
        <f t="shared" si="59"/>
        <v>40761.277037037034</v>
      </c>
    </row>
    <row r="1241" spans="1:19" ht="29" x14ac:dyDescent="0.3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2">
        <f t="shared" si="57"/>
        <v>0</v>
      </c>
      <c r="P1241" s="6" t="s">
        <v>8324</v>
      </c>
      <c r="Q1241" s="6" t="s">
        <v>8339</v>
      </c>
      <c r="R1241" s="15">
        <f t="shared" si="58"/>
        <v>40883.629247685181</v>
      </c>
      <c r="S1241" s="15">
        <f t="shared" si="59"/>
        <v>40913.629247685181</v>
      </c>
    </row>
    <row r="1242" spans="1:19" ht="43.5" x14ac:dyDescent="0.3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2">
        <f t="shared" si="57"/>
        <v>3.0124999999999999E-2</v>
      </c>
      <c r="P1242" s="6" t="s">
        <v>8324</v>
      </c>
      <c r="Q1242" s="6" t="s">
        <v>8339</v>
      </c>
      <c r="R1242" s="15">
        <f t="shared" si="58"/>
        <v>41408.706678240742</v>
      </c>
      <c r="S1242" s="15">
        <f t="shared" si="59"/>
        <v>41467.57708333333</v>
      </c>
    </row>
    <row r="1243" spans="1:19" ht="58" x14ac:dyDescent="0.3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2">
        <f t="shared" si="57"/>
        <v>0.50739999999999996</v>
      </c>
      <c r="P1243" s="6" t="s">
        <v>8324</v>
      </c>
      <c r="Q1243" s="6" t="s">
        <v>8339</v>
      </c>
      <c r="R1243" s="15">
        <f t="shared" si="58"/>
        <v>41923.504398148143</v>
      </c>
      <c r="S1243" s="15">
        <f t="shared" si="59"/>
        <v>41945.915972222218</v>
      </c>
    </row>
    <row r="1244" spans="1:19" ht="43.5" x14ac:dyDescent="0.3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2">
        <f t="shared" si="57"/>
        <v>5.4884742041712408E-3</v>
      </c>
      <c r="P1244" s="6" t="s">
        <v>8324</v>
      </c>
      <c r="Q1244" s="6" t="s">
        <v>8339</v>
      </c>
      <c r="R1244" s="15">
        <f t="shared" si="58"/>
        <v>40781.832199074073</v>
      </c>
      <c r="S1244" s="15">
        <f t="shared" si="59"/>
        <v>40797.220833333333</v>
      </c>
    </row>
    <row r="1245" spans="1:19" ht="43.5" x14ac:dyDescent="0.3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2">
        <f t="shared" si="57"/>
        <v>0.14091666666666666</v>
      </c>
      <c r="P1245" s="6" t="s">
        <v>8324</v>
      </c>
      <c r="Q1245" s="6" t="s">
        <v>8339</v>
      </c>
      <c r="R1245" s="15">
        <f t="shared" si="58"/>
        <v>40671.545960648145</v>
      </c>
      <c r="S1245" s="15">
        <f t="shared" si="59"/>
        <v>40732.541666666664</v>
      </c>
    </row>
    <row r="1246" spans="1:19" ht="43.5" x14ac:dyDescent="0.3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2">
        <f t="shared" si="57"/>
        <v>1.038</v>
      </c>
      <c r="P1246" s="6" t="s">
        <v>8324</v>
      </c>
      <c r="Q1246" s="6" t="s">
        <v>8325</v>
      </c>
      <c r="R1246" s="15">
        <f t="shared" si="58"/>
        <v>41355.492164351854</v>
      </c>
      <c r="S1246" s="15">
        <f t="shared" si="59"/>
        <v>41386.541666666664</v>
      </c>
    </row>
    <row r="1247" spans="1:19" ht="43.5" x14ac:dyDescent="0.3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2">
        <f t="shared" si="57"/>
        <v>1.2024999999999999</v>
      </c>
      <c r="P1247" s="6" t="s">
        <v>8324</v>
      </c>
      <c r="Q1247" s="6" t="s">
        <v>8325</v>
      </c>
      <c r="R1247" s="15">
        <f t="shared" si="58"/>
        <v>41774.266597222224</v>
      </c>
      <c r="S1247" s="15">
        <f t="shared" si="59"/>
        <v>41804.266597222224</v>
      </c>
    </row>
    <row r="1248" spans="1:19" ht="43.5" x14ac:dyDescent="0.3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2">
        <f t="shared" si="57"/>
        <v>1.17</v>
      </c>
      <c r="P1248" s="6" t="s">
        <v>8324</v>
      </c>
      <c r="Q1248" s="6" t="s">
        <v>8325</v>
      </c>
      <c r="R1248" s="15">
        <f t="shared" si="58"/>
        <v>40837.710057870368</v>
      </c>
      <c r="S1248" s="15">
        <f t="shared" si="59"/>
        <v>40882.751724537033</v>
      </c>
    </row>
    <row r="1249" spans="1:19" ht="29" x14ac:dyDescent="0.3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2">
        <f t="shared" si="57"/>
        <v>1.2214285714285715</v>
      </c>
      <c r="P1249" s="6" t="s">
        <v>8324</v>
      </c>
      <c r="Q1249" s="6" t="s">
        <v>8325</v>
      </c>
      <c r="R1249" s="15">
        <f t="shared" si="58"/>
        <v>41369.958969907406</v>
      </c>
      <c r="S1249" s="15">
        <f t="shared" si="59"/>
        <v>41399.958969907406</v>
      </c>
    </row>
    <row r="1250" spans="1:19" ht="43.5" x14ac:dyDescent="0.3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2">
        <f t="shared" si="57"/>
        <v>1.5164</v>
      </c>
      <c r="P1250" s="6" t="s">
        <v>8324</v>
      </c>
      <c r="Q1250" s="6" t="s">
        <v>8325</v>
      </c>
      <c r="R1250" s="15">
        <f t="shared" si="58"/>
        <v>41767.323530092588</v>
      </c>
      <c r="S1250" s="15">
        <f t="shared" si="59"/>
        <v>41802.957638888889</v>
      </c>
    </row>
    <row r="1251" spans="1:19" ht="43.5" x14ac:dyDescent="0.3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2">
        <f t="shared" si="57"/>
        <v>1.0444</v>
      </c>
      <c r="P1251" s="6" t="s">
        <v>8324</v>
      </c>
      <c r="Q1251" s="6" t="s">
        <v>8325</v>
      </c>
      <c r="R1251" s="15">
        <f t="shared" si="58"/>
        <v>41067.407534722217</v>
      </c>
      <c r="S1251" s="15">
        <f t="shared" si="59"/>
        <v>41097.407534722217</v>
      </c>
    </row>
    <row r="1252" spans="1:19" ht="58" x14ac:dyDescent="0.3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2">
        <f t="shared" si="57"/>
        <v>2.0015333333333332</v>
      </c>
      <c r="P1252" s="6" t="s">
        <v>8324</v>
      </c>
      <c r="Q1252" s="6" t="s">
        <v>8325</v>
      </c>
      <c r="R1252" s="15">
        <f t="shared" si="58"/>
        <v>41843.309386574074</v>
      </c>
      <c r="S1252" s="15">
        <f t="shared" si="59"/>
        <v>41888.309386574074</v>
      </c>
    </row>
    <row r="1253" spans="1:19" ht="29" x14ac:dyDescent="0.3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2">
        <f t="shared" si="57"/>
        <v>1.018</v>
      </c>
      <c r="P1253" s="6" t="s">
        <v>8324</v>
      </c>
      <c r="Q1253" s="6" t="s">
        <v>8325</v>
      </c>
      <c r="R1253" s="15">
        <f t="shared" si="58"/>
        <v>40751.481099537035</v>
      </c>
      <c r="S1253" s="15">
        <f t="shared" si="59"/>
        <v>40811.481099537035</v>
      </c>
    </row>
    <row r="1254" spans="1:19" ht="43.5" x14ac:dyDescent="0.3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2">
        <f t="shared" si="57"/>
        <v>1.3765714285714286</v>
      </c>
      <c r="P1254" s="6" t="s">
        <v>8324</v>
      </c>
      <c r="Q1254" s="6" t="s">
        <v>8325</v>
      </c>
      <c r="R1254" s="15">
        <f t="shared" si="58"/>
        <v>41543.654733796291</v>
      </c>
      <c r="S1254" s="15">
        <f t="shared" si="59"/>
        <v>41571.654733796291</v>
      </c>
    </row>
    <row r="1255" spans="1:19" ht="58" x14ac:dyDescent="0.3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2">
        <f t="shared" si="57"/>
        <v>3038.3319999999999</v>
      </c>
      <c r="P1255" s="6" t="s">
        <v>8324</v>
      </c>
      <c r="Q1255" s="6" t="s">
        <v>8325</v>
      </c>
      <c r="R1255" s="15">
        <f t="shared" si="58"/>
        <v>41855.450312499997</v>
      </c>
      <c r="S1255" s="15">
        <f t="shared" si="59"/>
        <v>41885.450312499997</v>
      </c>
    </row>
    <row r="1256" spans="1:19" ht="43.5" x14ac:dyDescent="0.3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2">
        <f t="shared" si="57"/>
        <v>1.9885074626865671</v>
      </c>
      <c r="P1256" s="6" t="s">
        <v>8324</v>
      </c>
      <c r="Q1256" s="6" t="s">
        <v>8325</v>
      </c>
      <c r="R1256" s="15">
        <f t="shared" si="58"/>
        <v>40487.288032407407</v>
      </c>
      <c r="S1256" s="15">
        <f t="shared" si="59"/>
        <v>40543.874305555553</v>
      </c>
    </row>
    <row r="1257" spans="1:19" ht="43.5" x14ac:dyDescent="0.3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2">
        <f t="shared" si="57"/>
        <v>2.0236666666666667</v>
      </c>
      <c r="P1257" s="6" t="s">
        <v>8324</v>
      </c>
      <c r="Q1257" s="6" t="s">
        <v>8325</v>
      </c>
      <c r="R1257" s="15">
        <f t="shared" si="58"/>
        <v>41579.512175925927</v>
      </c>
      <c r="S1257" s="15">
        <f t="shared" si="59"/>
        <v>41609.553842592592</v>
      </c>
    </row>
    <row r="1258" spans="1:19" ht="43.5" x14ac:dyDescent="0.3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2">
        <f t="shared" si="57"/>
        <v>1.1796376666666666</v>
      </c>
      <c r="P1258" s="6" t="s">
        <v>8324</v>
      </c>
      <c r="Q1258" s="6" t="s">
        <v>8325</v>
      </c>
      <c r="R1258" s="15">
        <f t="shared" si="58"/>
        <v>40921.586006944439</v>
      </c>
      <c r="S1258" s="15">
        <f t="shared" si="59"/>
        <v>40951.586006944439</v>
      </c>
    </row>
    <row r="1259" spans="1:19" ht="43.5" x14ac:dyDescent="0.3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2">
        <f t="shared" si="57"/>
        <v>2.9472727272727273</v>
      </c>
      <c r="P1259" s="6" t="s">
        <v>8324</v>
      </c>
      <c r="Q1259" s="6" t="s">
        <v>8325</v>
      </c>
      <c r="R1259" s="15">
        <f t="shared" si="58"/>
        <v>40586.752199074072</v>
      </c>
      <c r="S1259" s="15">
        <f t="shared" si="59"/>
        <v>40635.710532407407</v>
      </c>
    </row>
    <row r="1260" spans="1:19" ht="43.5" x14ac:dyDescent="0.3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2">
        <f t="shared" si="57"/>
        <v>2.1314633333333335</v>
      </c>
      <c r="P1260" s="6" t="s">
        <v>8324</v>
      </c>
      <c r="Q1260" s="6" t="s">
        <v>8325</v>
      </c>
      <c r="R1260" s="15">
        <f t="shared" si="58"/>
        <v>41487.277916666666</v>
      </c>
      <c r="S1260" s="15">
        <f t="shared" si="59"/>
        <v>41517.277916666666</v>
      </c>
    </row>
    <row r="1261" spans="1:19" ht="43.5" x14ac:dyDescent="0.3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2">
        <f t="shared" si="57"/>
        <v>1.0424</v>
      </c>
      <c r="P1261" s="6" t="s">
        <v>8324</v>
      </c>
      <c r="Q1261" s="6" t="s">
        <v>8325</v>
      </c>
      <c r="R1261" s="15">
        <f t="shared" si="58"/>
        <v>41766.637314814812</v>
      </c>
      <c r="S1261" s="15">
        <f t="shared" si="59"/>
        <v>41798.832638888889</v>
      </c>
    </row>
    <row r="1262" spans="1:19" ht="43.5" x14ac:dyDescent="0.3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2">
        <f t="shared" si="57"/>
        <v>1.1366666666666667</v>
      </c>
      <c r="P1262" s="6" t="s">
        <v>8324</v>
      </c>
      <c r="Q1262" s="6" t="s">
        <v>8325</v>
      </c>
      <c r="R1262" s="15">
        <f t="shared" si="58"/>
        <v>41666.50949074074</v>
      </c>
      <c r="S1262" s="15">
        <f t="shared" si="59"/>
        <v>41696.50949074074</v>
      </c>
    </row>
    <row r="1263" spans="1:19" ht="43.5" x14ac:dyDescent="0.3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2">
        <f t="shared" si="57"/>
        <v>1.0125</v>
      </c>
      <c r="P1263" s="6" t="s">
        <v>8324</v>
      </c>
      <c r="Q1263" s="6" t="s">
        <v>8325</v>
      </c>
      <c r="R1263" s="15">
        <f t="shared" si="58"/>
        <v>41638.009571759256</v>
      </c>
      <c r="S1263" s="15">
        <f t="shared" si="59"/>
        <v>41668.009571759256</v>
      </c>
    </row>
    <row r="1264" spans="1:19" ht="43.5" x14ac:dyDescent="0.3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2">
        <f t="shared" si="57"/>
        <v>1.2541538461538462</v>
      </c>
      <c r="P1264" s="6" t="s">
        <v>8324</v>
      </c>
      <c r="Q1264" s="6" t="s">
        <v>8325</v>
      </c>
      <c r="R1264" s="15">
        <f t="shared" si="58"/>
        <v>41656.429305555554</v>
      </c>
      <c r="S1264" s="15">
        <f t="shared" si="59"/>
        <v>41686.429305555554</v>
      </c>
    </row>
    <row r="1265" spans="1:19" ht="29" x14ac:dyDescent="0.3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2">
        <f t="shared" si="57"/>
        <v>1.19</v>
      </c>
      <c r="P1265" s="6" t="s">
        <v>8324</v>
      </c>
      <c r="Q1265" s="6" t="s">
        <v>8325</v>
      </c>
      <c r="R1265" s="15">
        <f t="shared" si="58"/>
        <v>41691.750810185185</v>
      </c>
      <c r="S1265" s="15">
        <f t="shared" si="59"/>
        <v>41726.708333333328</v>
      </c>
    </row>
    <row r="1266" spans="1:19" ht="43.5" x14ac:dyDescent="0.3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2">
        <f t="shared" si="57"/>
        <v>1.6646153846153846</v>
      </c>
      <c r="P1266" s="6" t="s">
        <v>8324</v>
      </c>
      <c r="Q1266" s="6" t="s">
        <v>8325</v>
      </c>
      <c r="R1266" s="15">
        <f t="shared" si="58"/>
        <v>41547.329664351848</v>
      </c>
      <c r="S1266" s="15">
        <f t="shared" si="59"/>
        <v>41576.329664351848</v>
      </c>
    </row>
    <row r="1267" spans="1:19" ht="58" x14ac:dyDescent="0.3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2">
        <f t="shared" si="57"/>
        <v>1.1914771428571429</v>
      </c>
      <c r="P1267" s="6" t="s">
        <v>8324</v>
      </c>
      <c r="Q1267" s="6" t="s">
        <v>8325</v>
      </c>
      <c r="R1267" s="15">
        <f t="shared" si="58"/>
        <v>40465.321932870364</v>
      </c>
      <c r="S1267" s="15">
        <f t="shared" si="59"/>
        <v>40512.321932870364</v>
      </c>
    </row>
    <row r="1268" spans="1:19" ht="29" x14ac:dyDescent="0.3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2">
        <f t="shared" si="57"/>
        <v>1.0047368421052632</v>
      </c>
      <c r="P1268" s="6" t="s">
        <v>8324</v>
      </c>
      <c r="Q1268" s="6" t="s">
        <v>8325</v>
      </c>
      <c r="R1268" s="15">
        <f t="shared" si="58"/>
        <v>41620.543344907404</v>
      </c>
      <c r="S1268" s="15">
        <f t="shared" si="59"/>
        <v>41650.543344907404</v>
      </c>
    </row>
    <row r="1269" spans="1:19" ht="43.5" x14ac:dyDescent="0.3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2">
        <f t="shared" si="57"/>
        <v>1.018</v>
      </c>
      <c r="P1269" s="6" t="s">
        <v>8324</v>
      </c>
      <c r="Q1269" s="6" t="s">
        <v>8325</v>
      </c>
      <c r="R1269" s="15">
        <f t="shared" si="58"/>
        <v>41449.251828703702</v>
      </c>
      <c r="S1269" s="15">
        <f t="shared" si="59"/>
        <v>41479.251828703702</v>
      </c>
    </row>
    <row r="1270" spans="1:19" ht="29" x14ac:dyDescent="0.3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2">
        <f t="shared" si="57"/>
        <v>1.1666666666666667</v>
      </c>
      <c r="P1270" s="6" t="s">
        <v>8324</v>
      </c>
      <c r="Q1270" s="6" t="s">
        <v>8325</v>
      </c>
      <c r="R1270" s="15">
        <f t="shared" si="58"/>
        <v>41507.512118055551</v>
      </c>
      <c r="S1270" s="15">
        <f t="shared" si="59"/>
        <v>41537.512118055551</v>
      </c>
    </row>
    <row r="1271" spans="1:19" ht="58" x14ac:dyDescent="0.3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2">
        <f t="shared" si="57"/>
        <v>1.0864893617021276</v>
      </c>
      <c r="P1271" s="6" t="s">
        <v>8324</v>
      </c>
      <c r="Q1271" s="6" t="s">
        <v>8325</v>
      </c>
      <c r="R1271" s="15">
        <f t="shared" si="58"/>
        <v>42445.489722222221</v>
      </c>
      <c r="S1271" s="15">
        <f t="shared" si="59"/>
        <v>42475.666666666664</v>
      </c>
    </row>
    <row r="1272" spans="1:19" ht="29" x14ac:dyDescent="0.3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2">
        <f t="shared" si="57"/>
        <v>1.1472</v>
      </c>
      <c r="P1272" s="6" t="s">
        <v>8324</v>
      </c>
      <c r="Q1272" s="6" t="s">
        <v>8325</v>
      </c>
      <c r="R1272" s="15">
        <f t="shared" si="58"/>
        <v>40933.523634259254</v>
      </c>
      <c r="S1272" s="15">
        <f t="shared" si="59"/>
        <v>40993.48196759259</v>
      </c>
    </row>
    <row r="1273" spans="1:19" ht="43.5" x14ac:dyDescent="0.3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2">
        <f t="shared" si="57"/>
        <v>1.018</v>
      </c>
      <c r="P1273" s="6" t="s">
        <v>8324</v>
      </c>
      <c r="Q1273" s="6" t="s">
        <v>8325</v>
      </c>
      <c r="R1273" s="15">
        <f t="shared" si="58"/>
        <v>41561.350219907406</v>
      </c>
      <c r="S1273" s="15">
        <f t="shared" si="59"/>
        <v>41591.391886574071</v>
      </c>
    </row>
    <row r="1274" spans="1:19" ht="58" x14ac:dyDescent="0.3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2">
        <f t="shared" si="57"/>
        <v>1.06</v>
      </c>
      <c r="P1274" s="6" t="s">
        <v>8324</v>
      </c>
      <c r="Q1274" s="6" t="s">
        <v>8325</v>
      </c>
      <c r="R1274" s="15">
        <f t="shared" si="58"/>
        <v>40274.411793981482</v>
      </c>
      <c r="S1274" s="15">
        <f t="shared" si="59"/>
        <v>40343.833333333328</v>
      </c>
    </row>
    <row r="1275" spans="1:19" ht="43.5" x14ac:dyDescent="0.3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2">
        <f t="shared" si="57"/>
        <v>1.0349999999999999</v>
      </c>
      <c r="P1275" s="6" t="s">
        <v>8324</v>
      </c>
      <c r="Q1275" s="6" t="s">
        <v>8325</v>
      </c>
      <c r="R1275" s="15">
        <f t="shared" si="58"/>
        <v>41852.396886574068</v>
      </c>
      <c r="S1275" s="15">
        <f t="shared" si="59"/>
        <v>41882.396886574068</v>
      </c>
    </row>
    <row r="1276" spans="1:19" ht="43.5" x14ac:dyDescent="0.3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2">
        <f t="shared" si="57"/>
        <v>1.5497535999999998</v>
      </c>
      <c r="P1276" s="6" t="s">
        <v>8324</v>
      </c>
      <c r="Q1276" s="6" t="s">
        <v>8325</v>
      </c>
      <c r="R1276" s="15">
        <f t="shared" si="58"/>
        <v>41116.356770833328</v>
      </c>
      <c r="S1276" s="15">
        <f t="shared" si="59"/>
        <v>41151.356770833328</v>
      </c>
    </row>
    <row r="1277" spans="1:19" ht="43.5" x14ac:dyDescent="0.3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2">
        <f t="shared" si="57"/>
        <v>1.6214066666666667</v>
      </c>
      <c r="P1277" s="6" t="s">
        <v>8324</v>
      </c>
      <c r="Q1277" s="6" t="s">
        <v>8325</v>
      </c>
      <c r="R1277" s="15">
        <f t="shared" si="58"/>
        <v>41458.534571759257</v>
      </c>
      <c r="S1277" s="15">
        <f t="shared" si="59"/>
        <v>41493.534571759257</v>
      </c>
    </row>
    <row r="1278" spans="1:19" ht="29" x14ac:dyDescent="0.3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2">
        <f t="shared" si="57"/>
        <v>1.0442100000000001</v>
      </c>
      <c r="P1278" s="6" t="s">
        <v>8324</v>
      </c>
      <c r="Q1278" s="6" t="s">
        <v>8325</v>
      </c>
      <c r="R1278" s="15">
        <f t="shared" si="58"/>
        <v>40007.37091435185</v>
      </c>
      <c r="S1278" s="15">
        <f t="shared" si="59"/>
        <v>40056.833333333328</v>
      </c>
    </row>
    <row r="1279" spans="1:19" ht="58" x14ac:dyDescent="0.3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2">
        <f t="shared" si="57"/>
        <v>1.0612433333333333</v>
      </c>
      <c r="P1279" s="6" t="s">
        <v>8324</v>
      </c>
      <c r="Q1279" s="6" t="s">
        <v>8325</v>
      </c>
      <c r="R1279" s="15">
        <f t="shared" si="58"/>
        <v>41121.22855324074</v>
      </c>
      <c r="S1279" s="15">
        <f t="shared" si="59"/>
        <v>41156.22855324074</v>
      </c>
    </row>
    <row r="1280" spans="1:19" ht="43.5" x14ac:dyDescent="0.3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2">
        <f t="shared" si="57"/>
        <v>1.5493846153846154</v>
      </c>
      <c r="P1280" s="6" t="s">
        <v>8324</v>
      </c>
      <c r="Q1280" s="6" t="s">
        <v>8325</v>
      </c>
      <c r="R1280" s="15">
        <f t="shared" si="58"/>
        <v>41786.221828703703</v>
      </c>
      <c r="S1280" s="15">
        <f t="shared" si="59"/>
        <v>41814.75</v>
      </c>
    </row>
    <row r="1281" spans="1:19" ht="43.5" x14ac:dyDescent="0.3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2">
        <f t="shared" si="57"/>
        <v>1.1077157238734421</v>
      </c>
      <c r="P1281" s="6" t="s">
        <v>8324</v>
      </c>
      <c r="Q1281" s="6" t="s">
        <v>8325</v>
      </c>
      <c r="R1281" s="15">
        <f t="shared" si="58"/>
        <v>41681.765856481477</v>
      </c>
      <c r="S1281" s="15">
        <f t="shared" si="59"/>
        <v>41721.724189814813</v>
      </c>
    </row>
    <row r="1282" spans="1:19" ht="43.5" x14ac:dyDescent="0.3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2">
        <f t="shared" si="57"/>
        <v>1.1091186666666666</v>
      </c>
      <c r="P1282" s="6" t="s">
        <v>8324</v>
      </c>
      <c r="Q1282" s="6" t="s">
        <v>8325</v>
      </c>
      <c r="R1282" s="15">
        <f t="shared" si="58"/>
        <v>40513.42423611111</v>
      </c>
      <c r="S1282" s="15">
        <f t="shared" si="59"/>
        <v>40603.42423611111</v>
      </c>
    </row>
    <row r="1283" spans="1:19" ht="43.5" x14ac:dyDescent="0.3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2">
        <f t="shared" ref="O1283:O1346" si="60">(E1283/D1283)</f>
        <v>1.1071428571428572</v>
      </c>
      <c r="P1283" s="6" t="s">
        <v>8324</v>
      </c>
      <c r="Q1283" s="6" t="s">
        <v>8325</v>
      </c>
      <c r="R1283" s="15">
        <f t="shared" ref="R1283:R1346" si="61">(J1283/86400)+25569+(-8/24)</f>
        <v>41463.410138888888</v>
      </c>
      <c r="S1283" s="15">
        <f t="shared" ref="S1283:S1346" si="62">(I1283/86400)+25569+(-8/24)</f>
        <v>41483.410138888888</v>
      </c>
    </row>
    <row r="1284" spans="1:19" ht="58" x14ac:dyDescent="0.3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2">
        <f t="shared" si="60"/>
        <v>1.2361333333333333</v>
      </c>
      <c r="P1284" s="6" t="s">
        <v>8324</v>
      </c>
      <c r="Q1284" s="6" t="s">
        <v>8325</v>
      </c>
      <c r="R1284" s="15">
        <f t="shared" si="61"/>
        <v>41586.141840277771</v>
      </c>
      <c r="S1284" s="15">
        <f t="shared" si="62"/>
        <v>41616.874305555553</v>
      </c>
    </row>
    <row r="1285" spans="1:19" ht="43.5" x14ac:dyDescent="0.3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2">
        <f t="shared" si="60"/>
        <v>2.1105</v>
      </c>
      <c r="P1285" s="6" t="s">
        <v>8324</v>
      </c>
      <c r="Q1285" s="6" t="s">
        <v>8325</v>
      </c>
      <c r="R1285" s="15">
        <f t="shared" si="61"/>
        <v>41320.38413194444</v>
      </c>
      <c r="S1285" s="15">
        <f t="shared" si="62"/>
        <v>41343.833333333328</v>
      </c>
    </row>
    <row r="1286" spans="1:19" ht="43.5" x14ac:dyDescent="0.3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2">
        <f t="shared" si="60"/>
        <v>1.01</v>
      </c>
      <c r="P1286" s="6" t="s">
        <v>8316</v>
      </c>
      <c r="Q1286" s="6" t="s">
        <v>8317</v>
      </c>
      <c r="R1286" s="15">
        <f t="shared" si="61"/>
        <v>42711.901412037034</v>
      </c>
      <c r="S1286" s="15">
        <f t="shared" si="62"/>
        <v>42735.374305555553</v>
      </c>
    </row>
    <row r="1287" spans="1:19" ht="43.5" x14ac:dyDescent="0.3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2">
        <f t="shared" si="60"/>
        <v>1.0165</v>
      </c>
      <c r="P1287" s="6" t="s">
        <v>8316</v>
      </c>
      <c r="Q1287" s="6" t="s">
        <v>8317</v>
      </c>
      <c r="R1287" s="15">
        <f t="shared" si="61"/>
        <v>42160.249710648146</v>
      </c>
      <c r="S1287" s="15">
        <f t="shared" si="62"/>
        <v>42175.249710648146</v>
      </c>
    </row>
    <row r="1288" spans="1:19" ht="43.5" x14ac:dyDescent="0.3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2">
        <f t="shared" si="60"/>
        <v>1.0833333333333333</v>
      </c>
      <c r="P1288" s="6" t="s">
        <v>8316</v>
      </c>
      <c r="Q1288" s="6" t="s">
        <v>8317</v>
      </c>
      <c r="R1288" s="15">
        <f t="shared" si="61"/>
        <v>42039.051238425927</v>
      </c>
      <c r="S1288" s="15">
        <f t="shared" si="62"/>
        <v>42052.249999999993</v>
      </c>
    </row>
    <row r="1289" spans="1:19" ht="72.5" x14ac:dyDescent="0.3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2">
        <f t="shared" si="60"/>
        <v>2.42</v>
      </c>
      <c r="P1289" s="6" t="s">
        <v>8316</v>
      </c>
      <c r="Q1289" s="6" t="s">
        <v>8317</v>
      </c>
      <c r="R1289" s="15">
        <f t="shared" si="61"/>
        <v>42107.287685185183</v>
      </c>
      <c r="S1289" s="15">
        <f t="shared" si="62"/>
        <v>42167.287685185183</v>
      </c>
    </row>
    <row r="1290" spans="1:19" ht="58" x14ac:dyDescent="0.3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2">
        <f t="shared" si="60"/>
        <v>1.0044999999999999</v>
      </c>
      <c r="P1290" s="6" t="s">
        <v>8316</v>
      </c>
      <c r="Q1290" s="6" t="s">
        <v>8317</v>
      </c>
      <c r="R1290" s="15">
        <f t="shared" si="61"/>
        <v>42560.821331018517</v>
      </c>
      <c r="S1290" s="15">
        <f t="shared" si="62"/>
        <v>42591.833333333336</v>
      </c>
    </row>
    <row r="1291" spans="1:19" ht="43.5" x14ac:dyDescent="0.3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2">
        <f t="shared" si="60"/>
        <v>1.2506666666666666</v>
      </c>
      <c r="P1291" s="6" t="s">
        <v>8316</v>
      </c>
      <c r="Q1291" s="6" t="s">
        <v>8317</v>
      </c>
      <c r="R1291" s="15">
        <f t="shared" si="61"/>
        <v>42708.801446759258</v>
      </c>
      <c r="S1291" s="15">
        <f t="shared" si="62"/>
        <v>42738.801446759258</v>
      </c>
    </row>
    <row r="1292" spans="1:19" ht="29" x14ac:dyDescent="0.3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2">
        <f t="shared" si="60"/>
        <v>1.0857142857142856</v>
      </c>
      <c r="P1292" s="6" t="s">
        <v>8316</v>
      </c>
      <c r="Q1292" s="6" t="s">
        <v>8317</v>
      </c>
      <c r="R1292" s="15">
        <f t="shared" si="61"/>
        <v>42086.281608796293</v>
      </c>
      <c r="S1292" s="15">
        <f t="shared" si="62"/>
        <v>42116.957638888889</v>
      </c>
    </row>
    <row r="1293" spans="1:19" ht="43.5" x14ac:dyDescent="0.3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2">
        <f t="shared" si="60"/>
        <v>1.4570000000000001</v>
      </c>
      <c r="P1293" s="6" t="s">
        <v>8316</v>
      </c>
      <c r="Q1293" s="6" t="s">
        <v>8317</v>
      </c>
      <c r="R1293" s="15">
        <f t="shared" si="61"/>
        <v>42064.319340277776</v>
      </c>
      <c r="S1293" s="15">
        <f t="shared" si="62"/>
        <v>42100.958333333336</v>
      </c>
    </row>
    <row r="1294" spans="1:19" ht="58" x14ac:dyDescent="0.3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2">
        <f t="shared" si="60"/>
        <v>1.1000000000000001</v>
      </c>
      <c r="P1294" s="6" t="s">
        <v>8316</v>
      </c>
      <c r="Q1294" s="6" t="s">
        <v>8317</v>
      </c>
      <c r="R1294" s="15">
        <f t="shared" si="61"/>
        <v>42256.430879629632</v>
      </c>
      <c r="S1294" s="15">
        <f t="shared" si="62"/>
        <v>42283.624305555553</v>
      </c>
    </row>
    <row r="1295" spans="1:19" ht="58" x14ac:dyDescent="0.3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2">
        <f t="shared" si="60"/>
        <v>1.0223333333333333</v>
      </c>
      <c r="P1295" s="6" t="s">
        <v>8316</v>
      </c>
      <c r="Q1295" s="6" t="s">
        <v>8317</v>
      </c>
      <c r="R1295" s="15">
        <f t="shared" si="61"/>
        <v>42292.367719907408</v>
      </c>
      <c r="S1295" s="15">
        <f t="shared" si="62"/>
        <v>42322.409386574072</v>
      </c>
    </row>
    <row r="1296" spans="1:19" ht="43.5" x14ac:dyDescent="0.3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2">
        <f t="shared" si="60"/>
        <v>1.22</v>
      </c>
      <c r="P1296" s="6" t="s">
        <v>8316</v>
      </c>
      <c r="Q1296" s="6" t="s">
        <v>8317</v>
      </c>
      <c r="R1296" s="15">
        <f t="shared" si="61"/>
        <v>42278.120335648149</v>
      </c>
      <c r="S1296" s="15">
        <f t="shared" si="62"/>
        <v>42296.124999999993</v>
      </c>
    </row>
    <row r="1297" spans="1:19" ht="43.5" x14ac:dyDescent="0.3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2">
        <f t="shared" si="60"/>
        <v>1.0196000000000001</v>
      </c>
      <c r="P1297" s="6" t="s">
        <v>8316</v>
      </c>
      <c r="Q1297" s="6" t="s">
        <v>8317</v>
      </c>
      <c r="R1297" s="15">
        <f t="shared" si="61"/>
        <v>42184.239548611113</v>
      </c>
      <c r="S1297" s="15">
        <f t="shared" si="62"/>
        <v>42214.374999999993</v>
      </c>
    </row>
    <row r="1298" spans="1:19" ht="58" x14ac:dyDescent="0.3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2">
        <f t="shared" si="60"/>
        <v>1.411764705882353</v>
      </c>
      <c r="P1298" s="6" t="s">
        <v>8316</v>
      </c>
      <c r="Q1298" s="6" t="s">
        <v>8317</v>
      </c>
      <c r="R1298" s="15">
        <f t="shared" si="61"/>
        <v>42422.717280092591</v>
      </c>
      <c r="S1298" s="15">
        <f t="shared" si="62"/>
        <v>42442.675613425927</v>
      </c>
    </row>
    <row r="1299" spans="1:19" ht="43.5" x14ac:dyDescent="0.3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2">
        <f t="shared" si="60"/>
        <v>1.0952500000000001</v>
      </c>
      <c r="P1299" s="6" t="s">
        <v>8316</v>
      </c>
      <c r="Q1299" s="6" t="s">
        <v>8317</v>
      </c>
      <c r="R1299" s="15">
        <f t="shared" si="61"/>
        <v>42461.413865740738</v>
      </c>
      <c r="S1299" s="15">
        <f t="shared" si="62"/>
        <v>42491.413865740738</v>
      </c>
    </row>
    <row r="1300" spans="1:19" ht="43.5" x14ac:dyDescent="0.3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2">
        <f t="shared" si="60"/>
        <v>1.0465</v>
      </c>
      <c r="P1300" s="6" t="s">
        <v>8316</v>
      </c>
      <c r="Q1300" s="6" t="s">
        <v>8317</v>
      </c>
      <c r="R1300" s="15">
        <f t="shared" si="61"/>
        <v>42458.347592592589</v>
      </c>
      <c r="S1300" s="15">
        <f t="shared" si="62"/>
        <v>42488.347592592589</v>
      </c>
    </row>
    <row r="1301" spans="1:19" ht="43.5" x14ac:dyDescent="0.3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2">
        <f t="shared" si="60"/>
        <v>1.24</v>
      </c>
      <c r="P1301" s="6" t="s">
        <v>8316</v>
      </c>
      <c r="Q1301" s="6" t="s">
        <v>8317</v>
      </c>
      <c r="R1301" s="15">
        <f t="shared" si="61"/>
        <v>42169.481006944443</v>
      </c>
      <c r="S1301" s="15">
        <f t="shared" si="62"/>
        <v>42199.481006944443</v>
      </c>
    </row>
    <row r="1302" spans="1:19" ht="43.5" x14ac:dyDescent="0.3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2">
        <f t="shared" si="60"/>
        <v>1.35</v>
      </c>
      <c r="P1302" s="6" t="s">
        <v>8316</v>
      </c>
      <c r="Q1302" s="6" t="s">
        <v>8317</v>
      </c>
      <c r="R1302" s="15">
        <f t="shared" si="61"/>
        <v>42483.341874999998</v>
      </c>
      <c r="S1302" s="15">
        <f t="shared" si="62"/>
        <v>42522.456249999996</v>
      </c>
    </row>
    <row r="1303" spans="1:19" ht="43.5" x14ac:dyDescent="0.3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2">
        <f t="shared" si="60"/>
        <v>1.0275000000000001</v>
      </c>
      <c r="P1303" s="6" t="s">
        <v>8316</v>
      </c>
      <c r="Q1303" s="6" t="s">
        <v>8317</v>
      </c>
      <c r="R1303" s="15">
        <f t="shared" si="61"/>
        <v>42195.416412037033</v>
      </c>
      <c r="S1303" s="15">
        <f t="shared" si="62"/>
        <v>42205.791666666664</v>
      </c>
    </row>
    <row r="1304" spans="1:19" ht="43.5" x14ac:dyDescent="0.3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2">
        <f t="shared" si="60"/>
        <v>1</v>
      </c>
      <c r="P1304" s="6" t="s">
        <v>8316</v>
      </c>
      <c r="Q1304" s="6" t="s">
        <v>8317</v>
      </c>
      <c r="R1304" s="15">
        <f t="shared" si="61"/>
        <v>42674.724664351852</v>
      </c>
      <c r="S1304" s="15">
        <f t="shared" si="62"/>
        <v>42704.766331018516</v>
      </c>
    </row>
    <row r="1305" spans="1:19" ht="29" x14ac:dyDescent="0.3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2">
        <f t="shared" si="60"/>
        <v>1.3026085714285716</v>
      </c>
      <c r="P1305" s="6" t="s">
        <v>8316</v>
      </c>
      <c r="Q1305" s="6" t="s">
        <v>8317</v>
      </c>
      <c r="R1305" s="15">
        <f t="shared" si="61"/>
        <v>42566.107870370368</v>
      </c>
      <c r="S1305" s="15">
        <f t="shared" si="62"/>
        <v>42582.124999999993</v>
      </c>
    </row>
    <row r="1306" spans="1:19" ht="43.5" x14ac:dyDescent="0.3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2">
        <f t="shared" si="60"/>
        <v>0.39627499999999999</v>
      </c>
      <c r="P1306" s="6" t="s">
        <v>8318</v>
      </c>
      <c r="Q1306" s="6" t="s">
        <v>8320</v>
      </c>
      <c r="R1306" s="15">
        <f t="shared" si="61"/>
        <v>42746.861168981479</v>
      </c>
      <c r="S1306" s="15">
        <f t="shared" si="62"/>
        <v>42806.819502314807</v>
      </c>
    </row>
    <row r="1307" spans="1:19" ht="43.5" x14ac:dyDescent="0.3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2">
        <f t="shared" si="60"/>
        <v>0.25976666666666665</v>
      </c>
      <c r="P1307" s="6" t="s">
        <v>8318</v>
      </c>
      <c r="Q1307" s="6" t="s">
        <v>8320</v>
      </c>
      <c r="R1307" s="15">
        <f t="shared" si="61"/>
        <v>42543.332268518519</v>
      </c>
      <c r="S1307" s="15">
        <f t="shared" si="62"/>
        <v>42572.395833333336</v>
      </c>
    </row>
    <row r="1308" spans="1:19" ht="58" x14ac:dyDescent="0.3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2">
        <f t="shared" si="60"/>
        <v>0.65246363636363636</v>
      </c>
      <c r="P1308" s="6" t="s">
        <v>8318</v>
      </c>
      <c r="Q1308" s="6" t="s">
        <v>8320</v>
      </c>
      <c r="R1308" s="15">
        <f t="shared" si="61"/>
        <v>41947.124236111107</v>
      </c>
      <c r="S1308" s="15">
        <f t="shared" si="62"/>
        <v>41977.124236111107</v>
      </c>
    </row>
    <row r="1309" spans="1:19" ht="29" x14ac:dyDescent="0.3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2">
        <f t="shared" si="60"/>
        <v>0.11514000000000001</v>
      </c>
      <c r="P1309" s="6" t="s">
        <v>8318</v>
      </c>
      <c r="Q1309" s="6" t="s">
        <v>8320</v>
      </c>
      <c r="R1309" s="15">
        <f t="shared" si="61"/>
        <v>42387.169895833336</v>
      </c>
      <c r="S1309" s="15">
        <f t="shared" si="62"/>
        <v>42417.169895833336</v>
      </c>
    </row>
    <row r="1310" spans="1:19" ht="29" x14ac:dyDescent="0.3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2">
        <f t="shared" si="60"/>
        <v>0.11360000000000001</v>
      </c>
      <c r="P1310" s="6" t="s">
        <v>8318</v>
      </c>
      <c r="Q1310" s="6" t="s">
        <v>8320</v>
      </c>
      <c r="R1310" s="15">
        <f t="shared" si="61"/>
        <v>42611.280231481483</v>
      </c>
      <c r="S1310" s="15">
        <f t="shared" si="62"/>
        <v>42651.280231481483</v>
      </c>
    </row>
    <row r="1311" spans="1:19" ht="43.5" x14ac:dyDescent="0.3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2">
        <f t="shared" si="60"/>
        <v>1.1199130434782609</v>
      </c>
      <c r="P1311" s="6" t="s">
        <v>8318</v>
      </c>
      <c r="Q1311" s="6" t="s">
        <v>8320</v>
      </c>
      <c r="R1311" s="15">
        <f t="shared" si="61"/>
        <v>42257.549398148149</v>
      </c>
      <c r="S1311" s="15">
        <f t="shared" si="62"/>
        <v>42292.549398148149</v>
      </c>
    </row>
    <row r="1312" spans="1:19" ht="43.5" x14ac:dyDescent="0.3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2">
        <f t="shared" si="60"/>
        <v>0.155</v>
      </c>
      <c r="P1312" s="6" t="s">
        <v>8318</v>
      </c>
      <c r="Q1312" s="6" t="s">
        <v>8320</v>
      </c>
      <c r="R1312" s="15">
        <f t="shared" si="61"/>
        <v>42556.333912037029</v>
      </c>
      <c r="S1312" s="15">
        <f t="shared" si="62"/>
        <v>42601.333912037029</v>
      </c>
    </row>
    <row r="1313" spans="1:19" ht="58" x14ac:dyDescent="0.3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2">
        <f t="shared" si="60"/>
        <v>0.32028000000000001</v>
      </c>
      <c r="P1313" s="6" t="s">
        <v>8318</v>
      </c>
      <c r="Q1313" s="6" t="s">
        <v>8320</v>
      </c>
      <c r="R1313" s="15">
        <f t="shared" si="61"/>
        <v>42669.468969907401</v>
      </c>
      <c r="S1313" s="15">
        <f t="shared" si="62"/>
        <v>42704.510636574072</v>
      </c>
    </row>
    <row r="1314" spans="1:19" ht="43.5" x14ac:dyDescent="0.3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2">
        <f t="shared" si="60"/>
        <v>6.0869565217391303E-3</v>
      </c>
      <c r="P1314" s="6" t="s">
        <v>8318</v>
      </c>
      <c r="Q1314" s="6" t="s">
        <v>8320</v>
      </c>
      <c r="R1314" s="15">
        <f t="shared" si="61"/>
        <v>42082.369467592587</v>
      </c>
      <c r="S1314" s="15">
        <f t="shared" si="62"/>
        <v>42112.369467592587</v>
      </c>
    </row>
    <row r="1315" spans="1:19" ht="43.5" x14ac:dyDescent="0.3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2">
        <f t="shared" si="60"/>
        <v>0.31114999999999998</v>
      </c>
      <c r="P1315" s="6" t="s">
        <v>8318</v>
      </c>
      <c r="Q1315" s="6" t="s">
        <v>8320</v>
      </c>
      <c r="R1315" s="15">
        <f t="shared" si="61"/>
        <v>42402.37631944444</v>
      </c>
      <c r="S1315" s="15">
        <f t="shared" si="62"/>
        <v>42432.37631944444</v>
      </c>
    </row>
    <row r="1316" spans="1:19" ht="58" x14ac:dyDescent="0.3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2">
        <f t="shared" si="60"/>
        <v>1.1266666666666666E-2</v>
      </c>
      <c r="P1316" s="6" t="s">
        <v>8318</v>
      </c>
      <c r="Q1316" s="6" t="s">
        <v>8320</v>
      </c>
      <c r="R1316" s="15">
        <f t="shared" si="61"/>
        <v>42604.336342592585</v>
      </c>
      <c r="S1316" s="15">
        <f t="shared" si="62"/>
        <v>42664.336342592585</v>
      </c>
    </row>
    <row r="1317" spans="1:19" ht="29" x14ac:dyDescent="0.3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2">
        <f t="shared" si="60"/>
        <v>0.40404000000000001</v>
      </c>
      <c r="P1317" s="6" t="s">
        <v>8318</v>
      </c>
      <c r="Q1317" s="6" t="s">
        <v>8320</v>
      </c>
      <c r="R1317" s="15">
        <f t="shared" si="61"/>
        <v>42278.164907407401</v>
      </c>
      <c r="S1317" s="15">
        <f t="shared" si="62"/>
        <v>42313.708333333336</v>
      </c>
    </row>
    <row r="1318" spans="1:19" ht="43.5" x14ac:dyDescent="0.3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2">
        <f t="shared" si="60"/>
        <v>1.3333333333333333E-5</v>
      </c>
      <c r="P1318" s="6" t="s">
        <v>8318</v>
      </c>
      <c r="Q1318" s="6" t="s">
        <v>8320</v>
      </c>
      <c r="R1318" s="15">
        <f t="shared" si="61"/>
        <v>42393.628576388888</v>
      </c>
      <c r="S1318" s="15">
        <f t="shared" si="62"/>
        <v>42428.628576388888</v>
      </c>
    </row>
    <row r="1319" spans="1:19" ht="58" x14ac:dyDescent="0.3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2">
        <f t="shared" si="60"/>
        <v>5.7334999999999997E-2</v>
      </c>
      <c r="P1319" s="6" t="s">
        <v>8318</v>
      </c>
      <c r="Q1319" s="6" t="s">
        <v>8320</v>
      </c>
      <c r="R1319" s="15">
        <f t="shared" si="61"/>
        <v>42519.902152777773</v>
      </c>
      <c r="S1319" s="15">
        <f t="shared" si="62"/>
        <v>42572.249999999993</v>
      </c>
    </row>
    <row r="1320" spans="1:19" ht="43.5" x14ac:dyDescent="0.3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2">
        <f t="shared" si="60"/>
        <v>0.15325</v>
      </c>
      <c r="P1320" s="6" t="s">
        <v>8318</v>
      </c>
      <c r="Q1320" s="6" t="s">
        <v>8320</v>
      </c>
      <c r="R1320" s="15">
        <f t="shared" si="61"/>
        <v>41984.710324074076</v>
      </c>
      <c r="S1320" s="15">
        <f t="shared" si="62"/>
        <v>42014.710324074076</v>
      </c>
    </row>
    <row r="1321" spans="1:19" ht="43.5" x14ac:dyDescent="0.3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2">
        <f t="shared" si="60"/>
        <v>0.15103448275862069</v>
      </c>
      <c r="P1321" s="6" t="s">
        <v>8318</v>
      </c>
      <c r="Q1321" s="6" t="s">
        <v>8320</v>
      </c>
      <c r="R1321" s="15">
        <f t="shared" si="61"/>
        <v>41816.478761574072</v>
      </c>
      <c r="S1321" s="15">
        <f t="shared" si="62"/>
        <v>41831.333333333328</v>
      </c>
    </row>
    <row r="1322" spans="1:19" ht="43.5" x14ac:dyDescent="0.3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2">
        <f t="shared" si="60"/>
        <v>5.0299999999999997E-3</v>
      </c>
      <c r="P1322" s="6" t="s">
        <v>8318</v>
      </c>
      <c r="Q1322" s="6" t="s">
        <v>8320</v>
      </c>
      <c r="R1322" s="15">
        <f t="shared" si="61"/>
        <v>42705.357013888883</v>
      </c>
      <c r="S1322" s="15">
        <f t="shared" si="62"/>
        <v>42734.624999999993</v>
      </c>
    </row>
    <row r="1323" spans="1:19" ht="58" x14ac:dyDescent="0.3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2">
        <f t="shared" si="60"/>
        <v>1.3028138528138528E-2</v>
      </c>
      <c r="P1323" s="6" t="s">
        <v>8318</v>
      </c>
      <c r="Q1323" s="6" t="s">
        <v>8320</v>
      </c>
      <c r="R1323" s="15">
        <f t="shared" si="61"/>
        <v>42697.415937499994</v>
      </c>
      <c r="S1323" s="15">
        <f t="shared" si="62"/>
        <v>42727.415937499994</v>
      </c>
    </row>
    <row r="1324" spans="1:19" ht="43.5" x14ac:dyDescent="0.3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2">
        <f t="shared" si="60"/>
        <v>3.0285714285714286E-3</v>
      </c>
      <c r="P1324" s="6" t="s">
        <v>8318</v>
      </c>
      <c r="Q1324" s="6" t="s">
        <v>8320</v>
      </c>
      <c r="R1324" s="15">
        <f t="shared" si="61"/>
        <v>42115.323206018518</v>
      </c>
      <c r="S1324" s="15">
        <f t="shared" si="62"/>
        <v>42145.323206018518</v>
      </c>
    </row>
    <row r="1325" spans="1:19" ht="43.5" x14ac:dyDescent="0.3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2">
        <f t="shared" si="60"/>
        <v>8.8800000000000004E-2</v>
      </c>
      <c r="P1325" s="6" t="s">
        <v>8318</v>
      </c>
      <c r="Q1325" s="6" t="s">
        <v>8320</v>
      </c>
      <c r="R1325" s="15">
        <f t="shared" si="61"/>
        <v>42451.365115740737</v>
      </c>
      <c r="S1325" s="15">
        <f t="shared" si="62"/>
        <v>42485.954861111109</v>
      </c>
    </row>
    <row r="1326" spans="1:19" ht="43.5" x14ac:dyDescent="0.3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2">
        <f t="shared" si="60"/>
        <v>9.8400000000000001E-2</v>
      </c>
      <c r="P1326" s="6" t="s">
        <v>8318</v>
      </c>
      <c r="Q1326" s="6" t="s">
        <v>8320</v>
      </c>
      <c r="R1326" s="15">
        <f t="shared" si="61"/>
        <v>42626.300370370365</v>
      </c>
      <c r="S1326" s="15">
        <f t="shared" si="62"/>
        <v>42656.300370370365</v>
      </c>
    </row>
    <row r="1327" spans="1:19" ht="43.5" x14ac:dyDescent="0.3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2">
        <f t="shared" si="60"/>
        <v>2.4299999999999999E-2</v>
      </c>
      <c r="P1327" s="6" t="s">
        <v>8318</v>
      </c>
      <c r="Q1327" s="6" t="s">
        <v>8320</v>
      </c>
      <c r="R1327" s="15">
        <f t="shared" si="61"/>
        <v>42703.752719907403</v>
      </c>
      <c r="S1327" s="15">
        <f t="shared" si="62"/>
        <v>42733.752719907403</v>
      </c>
    </row>
    <row r="1328" spans="1:19" ht="43.5" x14ac:dyDescent="0.3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2">
        <f t="shared" si="60"/>
        <v>1.1299999999999999E-2</v>
      </c>
      <c r="P1328" s="6" t="s">
        <v>8318</v>
      </c>
      <c r="Q1328" s="6" t="s">
        <v>8320</v>
      </c>
      <c r="R1328" s="15">
        <f t="shared" si="61"/>
        <v>41974.458657407406</v>
      </c>
      <c r="S1328" s="15">
        <f t="shared" si="62"/>
        <v>42019.458657407406</v>
      </c>
    </row>
    <row r="1329" spans="1:19" ht="43.5" x14ac:dyDescent="0.3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2">
        <f t="shared" si="60"/>
        <v>3.5520833333333335E-2</v>
      </c>
      <c r="P1329" s="6" t="s">
        <v>8318</v>
      </c>
      <c r="Q1329" s="6" t="s">
        <v>8320</v>
      </c>
      <c r="R1329" s="15">
        <f t="shared" si="61"/>
        <v>42123.345312500001</v>
      </c>
      <c r="S1329" s="15">
        <f t="shared" si="62"/>
        <v>42153.345312500001</v>
      </c>
    </row>
    <row r="1330" spans="1:19" ht="58" x14ac:dyDescent="0.3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2">
        <f t="shared" si="60"/>
        <v>2.3306666666666667E-2</v>
      </c>
      <c r="P1330" s="6" t="s">
        <v>8318</v>
      </c>
      <c r="Q1330" s="6" t="s">
        <v>8320</v>
      </c>
      <c r="R1330" s="15">
        <f t="shared" si="61"/>
        <v>42612.309421296297</v>
      </c>
      <c r="S1330" s="15">
        <f t="shared" si="62"/>
        <v>42657.309421296297</v>
      </c>
    </row>
    <row r="1331" spans="1:19" ht="43.5" x14ac:dyDescent="0.3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2">
        <f t="shared" si="60"/>
        <v>8.1600000000000006E-3</v>
      </c>
      <c r="P1331" s="6" t="s">
        <v>8318</v>
      </c>
      <c r="Q1331" s="6" t="s">
        <v>8320</v>
      </c>
      <c r="R1331" s="15">
        <f t="shared" si="61"/>
        <v>41934.888252314813</v>
      </c>
      <c r="S1331" s="15">
        <f t="shared" si="62"/>
        <v>41974.929918981477</v>
      </c>
    </row>
    <row r="1332" spans="1:19" ht="43.5" x14ac:dyDescent="0.3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2">
        <f t="shared" si="60"/>
        <v>0.22494285714285714</v>
      </c>
      <c r="P1332" s="6" t="s">
        <v>8318</v>
      </c>
      <c r="Q1332" s="6" t="s">
        <v>8320</v>
      </c>
      <c r="R1332" s="15">
        <f t="shared" si="61"/>
        <v>42521.943391203698</v>
      </c>
      <c r="S1332" s="15">
        <f t="shared" si="62"/>
        <v>42552.833333333336</v>
      </c>
    </row>
    <row r="1333" spans="1:19" ht="43.5" x14ac:dyDescent="0.3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2">
        <f t="shared" si="60"/>
        <v>1.3668E-2</v>
      </c>
      <c r="P1333" s="6" t="s">
        <v>8318</v>
      </c>
      <c r="Q1333" s="6" t="s">
        <v>8320</v>
      </c>
      <c r="R1333" s="15">
        <f t="shared" si="61"/>
        <v>42569.170763888884</v>
      </c>
      <c r="S1333" s="15">
        <f t="shared" si="62"/>
        <v>42599.170763888884</v>
      </c>
    </row>
    <row r="1334" spans="1:19" ht="58" x14ac:dyDescent="0.3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2">
        <f t="shared" si="60"/>
        <v>0</v>
      </c>
      <c r="P1334" s="6" t="s">
        <v>8318</v>
      </c>
      <c r="Q1334" s="6" t="s">
        <v>8320</v>
      </c>
      <c r="R1334" s="15">
        <f t="shared" si="61"/>
        <v>42731.726944444446</v>
      </c>
      <c r="S1334" s="15">
        <f t="shared" si="62"/>
        <v>42761.726944444446</v>
      </c>
    </row>
    <row r="1335" spans="1:19" ht="43.5" x14ac:dyDescent="0.3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2">
        <f t="shared" si="60"/>
        <v>0</v>
      </c>
      <c r="P1335" s="6" t="s">
        <v>8318</v>
      </c>
      <c r="Q1335" s="6" t="s">
        <v>8320</v>
      </c>
      <c r="R1335" s="15">
        <f t="shared" si="61"/>
        <v>41805.7734375</v>
      </c>
      <c r="S1335" s="15">
        <f t="shared" si="62"/>
        <v>41835.7734375</v>
      </c>
    </row>
    <row r="1336" spans="1:19" ht="43.5" x14ac:dyDescent="0.3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2">
        <f t="shared" si="60"/>
        <v>0.10754135338345865</v>
      </c>
      <c r="P1336" s="6" t="s">
        <v>8318</v>
      </c>
      <c r="Q1336" s="6" t="s">
        <v>8320</v>
      </c>
      <c r="R1336" s="15">
        <f t="shared" si="61"/>
        <v>42410.440821759257</v>
      </c>
      <c r="S1336" s="15">
        <f t="shared" si="62"/>
        <v>42440.440821759257</v>
      </c>
    </row>
    <row r="1337" spans="1:19" ht="58" x14ac:dyDescent="0.3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2">
        <f t="shared" si="60"/>
        <v>0.1976</v>
      </c>
      <c r="P1337" s="6" t="s">
        <v>8318</v>
      </c>
      <c r="Q1337" s="6" t="s">
        <v>8320</v>
      </c>
      <c r="R1337" s="15">
        <f t="shared" si="61"/>
        <v>42313.603032407402</v>
      </c>
      <c r="S1337" s="15">
        <f t="shared" si="62"/>
        <v>42343.603032407402</v>
      </c>
    </row>
    <row r="1338" spans="1:19" ht="43.5" x14ac:dyDescent="0.3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2">
        <f t="shared" si="60"/>
        <v>0.84946999999999995</v>
      </c>
      <c r="P1338" s="6" t="s">
        <v>8318</v>
      </c>
      <c r="Q1338" s="6" t="s">
        <v>8320</v>
      </c>
      <c r="R1338" s="15">
        <f t="shared" si="61"/>
        <v>41955.530416666668</v>
      </c>
      <c r="S1338" s="15">
        <f t="shared" si="62"/>
        <v>41990.530416666668</v>
      </c>
    </row>
    <row r="1339" spans="1:19" ht="43.5" x14ac:dyDescent="0.3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2">
        <f t="shared" si="60"/>
        <v>0.49381999999999998</v>
      </c>
      <c r="P1339" s="6" t="s">
        <v>8318</v>
      </c>
      <c r="Q1339" s="6" t="s">
        <v>8320</v>
      </c>
      <c r="R1339" s="15">
        <f t="shared" si="61"/>
        <v>42767.243969907409</v>
      </c>
      <c r="S1339" s="15">
        <f t="shared" si="62"/>
        <v>42797.243969907409</v>
      </c>
    </row>
    <row r="1340" spans="1:19" ht="58" x14ac:dyDescent="0.3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2">
        <f t="shared" si="60"/>
        <v>3.3033333333333331E-2</v>
      </c>
      <c r="P1340" s="6" t="s">
        <v>8318</v>
      </c>
      <c r="Q1340" s="6" t="s">
        <v>8320</v>
      </c>
      <c r="R1340" s="15">
        <f t="shared" si="61"/>
        <v>42188.470289351848</v>
      </c>
      <c r="S1340" s="15">
        <f t="shared" si="62"/>
        <v>42218.470289351848</v>
      </c>
    </row>
    <row r="1341" spans="1:19" ht="29" x14ac:dyDescent="0.3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2">
        <f t="shared" si="60"/>
        <v>6.6339999999999996E-2</v>
      </c>
      <c r="P1341" s="6" t="s">
        <v>8318</v>
      </c>
      <c r="Q1341" s="6" t="s">
        <v>8320</v>
      </c>
      <c r="R1341" s="15">
        <f t="shared" si="61"/>
        <v>41936.313831018517</v>
      </c>
      <c r="S1341" s="15">
        <f t="shared" si="62"/>
        <v>41981.355497685181</v>
      </c>
    </row>
    <row r="1342" spans="1:19" ht="43.5" x14ac:dyDescent="0.3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2">
        <f t="shared" si="60"/>
        <v>0</v>
      </c>
      <c r="P1342" s="6" t="s">
        <v>8318</v>
      </c>
      <c r="Q1342" s="6" t="s">
        <v>8320</v>
      </c>
      <c r="R1342" s="15">
        <f t="shared" si="61"/>
        <v>41836.262187499997</v>
      </c>
      <c r="S1342" s="15">
        <f t="shared" si="62"/>
        <v>41866.262187499997</v>
      </c>
    </row>
    <row r="1343" spans="1:19" ht="58" x14ac:dyDescent="0.3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2">
        <f t="shared" si="60"/>
        <v>0.7036</v>
      </c>
      <c r="P1343" s="6" t="s">
        <v>8318</v>
      </c>
      <c r="Q1343" s="6" t="s">
        <v>8320</v>
      </c>
      <c r="R1343" s="15">
        <f t="shared" si="61"/>
        <v>42612.290706018517</v>
      </c>
      <c r="S1343" s="15">
        <f t="shared" si="62"/>
        <v>42644.290706018517</v>
      </c>
    </row>
    <row r="1344" spans="1:19" ht="43.5" x14ac:dyDescent="0.3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2">
        <f t="shared" si="60"/>
        <v>2E-3</v>
      </c>
      <c r="P1344" s="6" t="s">
        <v>8318</v>
      </c>
      <c r="Q1344" s="6" t="s">
        <v>8320</v>
      </c>
      <c r="R1344" s="15">
        <f t="shared" si="61"/>
        <v>42172.483090277776</v>
      </c>
      <c r="S1344" s="15">
        <f t="shared" si="62"/>
        <v>42202.483090277776</v>
      </c>
    </row>
    <row r="1345" spans="1:19" ht="58" x14ac:dyDescent="0.3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2">
        <f t="shared" si="60"/>
        <v>1.02298</v>
      </c>
      <c r="P1345" s="6" t="s">
        <v>8318</v>
      </c>
      <c r="Q1345" s="6" t="s">
        <v>8320</v>
      </c>
      <c r="R1345" s="15">
        <f t="shared" si="61"/>
        <v>42542.193090277775</v>
      </c>
      <c r="S1345" s="15">
        <f t="shared" si="62"/>
        <v>42600.832638888889</v>
      </c>
    </row>
    <row r="1346" spans="1:19" ht="43.5" x14ac:dyDescent="0.3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2">
        <f t="shared" si="60"/>
        <v>3.7773333333333334</v>
      </c>
      <c r="P1346" s="6" t="s">
        <v>8321</v>
      </c>
      <c r="Q1346" s="6" t="s">
        <v>8322</v>
      </c>
      <c r="R1346" s="15">
        <f t="shared" si="61"/>
        <v>42522.456469907404</v>
      </c>
      <c r="S1346" s="15">
        <f t="shared" si="62"/>
        <v>42551.456469907404</v>
      </c>
    </row>
    <row r="1347" spans="1:19" ht="43.5" x14ac:dyDescent="0.3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2">
        <f t="shared" ref="O1347:O1410" si="63">(E1347/D1347)</f>
        <v>1.25</v>
      </c>
      <c r="P1347" s="6" t="s">
        <v>8321</v>
      </c>
      <c r="Q1347" s="6" t="s">
        <v>8322</v>
      </c>
      <c r="R1347" s="15">
        <f t="shared" ref="R1347:R1410" si="64">(J1347/86400)+25569+(-8/24)</f>
        <v>41799.481006944443</v>
      </c>
      <c r="S1347" s="15">
        <f t="shared" ref="S1347:S1410" si="65">(I1347/86400)+25569+(-8/24)</f>
        <v>41834.481006944443</v>
      </c>
    </row>
    <row r="1348" spans="1:19" ht="43.5" x14ac:dyDescent="0.3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2">
        <f t="shared" si="63"/>
        <v>1.473265306122449</v>
      </c>
      <c r="P1348" s="6" t="s">
        <v>8321</v>
      </c>
      <c r="Q1348" s="6" t="s">
        <v>8322</v>
      </c>
      <c r="R1348" s="15">
        <f t="shared" si="64"/>
        <v>41421.742488425924</v>
      </c>
      <c r="S1348" s="15">
        <f t="shared" si="65"/>
        <v>41451.742488425924</v>
      </c>
    </row>
    <row r="1349" spans="1:19" ht="43.5" x14ac:dyDescent="0.3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2">
        <f t="shared" si="63"/>
        <v>1.022</v>
      </c>
      <c r="P1349" s="6" t="s">
        <v>8321</v>
      </c>
      <c r="Q1349" s="6" t="s">
        <v>8322</v>
      </c>
      <c r="R1349" s="15">
        <f t="shared" si="64"/>
        <v>42040.304687499993</v>
      </c>
      <c r="S1349" s="15">
        <f t="shared" si="65"/>
        <v>42070.304687499993</v>
      </c>
    </row>
    <row r="1350" spans="1:19" ht="43.5" x14ac:dyDescent="0.3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2">
        <f t="shared" si="63"/>
        <v>1.018723404255319</v>
      </c>
      <c r="P1350" s="6" t="s">
        <v>8321</v>
      </c>
      <c r="Q1350" s="6" t="s">
        <v>8322</v>
      </c>
      <c r="R1350" s="15">
        <f t="shared" si="64"/>
        <v>41963.172835648147</v>
      </c>
      <c r="S1350" s="15">
        <f t="shared" si="65"/>
        <v>41991.172835648147</v>
      </c>
    </row>
    <row r="1351" spans="1:19" ht="43.5" x14ac:dyDescent="0.3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2">
        <f t="shared" si="63"/>
        <v>2.0419999999999998</v>
      </c>
      <c r="P1351" s="6" t="s">
        <v>8321</v>
      </c>
      <c r="Q1351" s="6" t="s">
        <v>8322</v>
      </c>
      <c r="R1351" s="15">
        <f t="shared" si="64"/>
        <v>42316.999247685184</v>
      </c>
      <c r="S1351" s="15">
        <f t="shared" si="65"/>
        <v>42353.957638888889</v>
      </c>
    </row>
    <row r="1352" spans="1:19" ht="43.5" x14ac:dyDescent="0.3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2">
        <f t="shared" si="63"/>
        <v>1.0405</v>
      </c>
      <c r="P1352" s="6" t="s">
        <v>8321</v>
      </c>
      <c r="Q1352" s="6" t="s">
        <v>8322</v>
      </c>
      <c r="R1352" s="15">
        <f t="shared" si="64"/>
        <v>42333.679791666662</v>
      </c>
      <c r="S1352" s="15">
        <f t="shared" si="65"/>
        <v>42363.679791666662</v>
      </c>
    </row>
    <row r="1353" spans="1:19" ht="29" x14ac:dyDescent="0.3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2">
        <f t="shared" si="63"/>
        <v>1.0126500000000001</v>
      </c>
      <c r="P1353" s="6" t="s">
        <v>8321</v>
      </c>
      <c r="Q1353" s="6" t="s">
        <v>8322</v>
      </c>
      <c r="R1353" s="15">
        <f t="shared" si="64"/>
        <v>42382.406759259255</v>
      </c>
      <c r="S1353" s="15">
        <f t="shared" si="65"/>
        <v>42412.406759259255</v>
      </c>
    </row>
    <row r="1354" spans="1:19" ht="58" x14ac:dyDescent="0.3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2">
        <f t="shared" si="63"/>
        <v>1.3613999999999999</v>
      </c>
      <c r="P1354" s="6" t="s">
        <v>8321</v>
      </c>
      <c r="Q1354" s="6" t="s">
        <v>8322</v>
      </c>
      <c r="R1354" s="15">
        <f t="shared" si="64"/>
        <v>42200.244976851849</v>
      </c>
      <c r="S1354" s="15">
        <f t="shared" si="65"/>
        <v>42251.832638888889</v>
      </c>
    </row>
    <row r="1355" spans="1:19" ht="43.5" x14ac:dyDescent="0.3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2">
        <f t="shared" si="63"/>
        <v>1.3360000000000001</v>
      </c>
      <c r="P1355" s="6" t="s">
        <v>8321</v>
      </c>
      <c r="Q1355" s="6" t="s">
        <v>8322</v>
      </c>
      <c r="R1355" s="15">
        <f t="shared" si="64"/>
        <v>41308.784583333334</v>
      </c>
      <c r="S1355" s="15">
        <f t="shared" si="65"/>
        <v>41343.666666666664</v>
      </c>
    </row>
    <row r="1356" spans="1:19" ht="43.5" x14ac:dyDescent="0.3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2">
        <f t="shared" si="63"/>
        <v>1.3025</v>
      </c>
      <c r="P1356" s="6" t="s">
        <v>8321</v>
      </c>
      <c r="Q1356" s="6" t="s">
        <v>8322</v>
      </c>
      <c r="R1356" s="15">
        <f t="shared" si="64"/>
        <v>42502.474293981482</v>
      </c>
      <c r="S1356" s="15">
        <f t="shared" si="65"/>
        <v>42532.474293981482</v>
      </c>
    </row>
    <row r="1357" spans="1:19" ht="58" x14ac:dyDescent="0.3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2">
        <f t="shared" si="63"/>
        <v>1.2267999999999999</v>
      </c>
      <c r="P1357" s="6" t="s">
        <v>8321</v>
      </c>
      <c r="Q1357" s="6" t="s">
        <v>8322</v>
      </c>
      <c r="R1357" s="15">
        <f t="shared" si="64"/>
        <v>41212.921354166661</v>
      </c>
      <c r="S1357" s="15">
        <f t="shared" si="65"/>
        <v>41243.083333333328</v>
      </c>
    </row>
    <row r="1358" spans="1:19" ht="43.5" x14ac:dyDescent="0.3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2">
        <f t="shared" si="63"/>
        <v>1.8281058823529412</v>
      </c>
      <c r="P1358" s="6" t="s">
        <v>8321</v>
      </c>
      <c r="Q1358" s="6" t="s">
        <v>8322</v>
      </c>
      <c r="R1358" s="15">
        <f t="shared" si="64"/>
        <v>41429.705555555549</v>
      </c>
      <c r="S1358" s="15">
        <f t="shared" si="65"/>
        <v>41459.705555555549</v>
      </c>
    </row>
    <row r="1359" spans="1:19" ht="43.5" x14ac:dyDescent="0.3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2">
        <f t="shared" si="63"/>
        <v>1.2529999999999999</v>
      </c>
      <c r="P1359" s="6" t="s">
        <v>8321</v>
      </c>
      <c r="Q1359" s="6" t="s">
        <v>8322</v>
      </c>
      <c r="R1359" s="15">
        <f t="shared" si="64"/>
        <v>41304.628900462958</v>
      </c>
      <c r="S1359" s="15">
        <f t="shared" si="65"/>
        <v>41333.915972222218</v>
      </c>
    </row>
    <row r="1360" spans="1:19" ht="43.5" x14ac:dyDescent="0.3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2">
        <f t="shared" si="63"/>
        <v>1.1166666666666667</v>
      </c>
      <c r="P1360" s="6" t="s">
        <v>8321</v>
      </c>
      <c r="Q1360" s="6" t="s">
        <v>8322</v>
      </c>
      <c r="R1360" s="15">
        <f t="shared" si="64"/>
        <v>40689.237534722219</v>
      </c>
      <c r="S1360" s="15">
        <f t="shared" si="65"/>
        <v>40719.237534722219</v>
      </c>
    </row>
    <row r="1361" spans="1:19" ht="43.5" x14ac:dyDescent="0.3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2">
        <f t="shared" si="63"/>
        <v>1.1575757575757575</v>
      </c>
      <c r="P1361" s="6" t="s">
        <v>8321</v>
      </c>
      <c r="Q1361" s="6" t="s">
        <v>8322</v>
      </c>
      <c r="R1361" s="15">
        <f t="shared" si="64"/>
        <v>40668.481365740736</v>
      </c>
      <c r="S1361" s="15">
        <f t="shared" si="65"/>
        <v>40730.481365740736</v>
      </c>
    </row>
    <row r="1362" spans="1:19" ht="29" x14ac:dyDescent="0.3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2">
        <f t="shared" si="63"/>
        <v>1.732</v>
      </c>
      <c r="P1362" s="6" t="s">
        <v>8321</v>
      </c>
      <c r="Q1362" s="6" t="s">
        <v>8322</v>
      </c>
      <c r="R1362" s="15">
        <f t="shared" si="64"/>
        <v>41095.567361111105</v>
      </c>
      <c r="S1362" s="15">
        <f t="shared" si="65"/>
        <v>41123.567361111105</v>
      </c>
    </row>
    <row r="1363" spans="1:19" ht="43.5" x14ac:dyDescent="0.3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2">
        <f t="shared" si="63"/>
        <v>1.2598333333333334</v>
      </c>
      <c r="P1363" s="6" t="s">
        <v>8321</v>
      </c>
      <c r="Q1363" s="6" t="s">
        <v>8322</v>
      </c>
      <c r="R1363" s="15">
        <f t="shared" si="64"/>
        <v>41781.383935185186</v>
      </c>
      <c r="S1363" s="15">
        <f t="shared" si="65"/>
        <v>41811.383935185186</v>
      </c>
    </row>
    <row r="1364" spans="1:19" ht="43.5" x14ac:dyDescent="0.3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2">
        <f t="shared" si="63"/>
        <v>1.091</v>
      </c>
      <c r="P1364" s="6" t="s">
        <v>8321</v>
      </c>
      <c r="Q1364" s="6" t="s">
        <v>8322</v>
      </c>
      <c r="R1364" s="15">
        <f t="shared" si="64"/>
        <v>41464.601053240738</v>
      </c>
      <c r="S1364" s="15">
        <f t="shared" si="65"/>
        <v>41524.601053240738</v>
      </c>
    </row>
    <row r="1365" spans="1:19" ht="43.5" x14ac:dyDescent="0.3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2">
        <f t="shared" si="63"/>
        <v>1</v>
      </c>
      <c r="P1365" s="6" t="s">
        <v>8321</v>
      </c>
      <c r="Q1365" s="6" t="s">
        <v>8322</v>
      </c>
      <c r="R1365" s="15">
        <f t="shared" si="64"/>
        <v>42396.510729166665</v>
      </c>
      <c r="S1365" s="15">
        <f t="shared" si="65"/>
        <v>42414.999305555553</v>
      </c>
    </row>
    <row r="1366" spans="1:19" ht="58" x14ac:dyDescent="0.3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2">
        <f t="shared" si="63"/>
        <v>1.1864285714285714</v>
      </c>
      <c r="P1366" s="6" t="s">
        <v>8324</v>
      </c>
      <c r="Q1366" s="6" t="s">
        <v>8325</v>
      </c>
      <c r="R1366" s="15">
        <f t="shared" si="64"/>
        <v>41951.362337962964</v>
      </c>
      <c r="S1366" s="15">
        <f t="shared" si="65"/>
        <v>42011.362337962964</v>
      </c>
    </row>
    <row r="1367" spans="1:19" ht="43.5" x14ac:dyDescent="0.3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2">
        <f t="shared" si="63"/>
        <v>1.0026666666666666</v>
      </c>
      <c r="P1367" s="6" t="s">
        <v>8324</v>
      </c>
      <c r="Q1367" s="6" t="s">
        <v>8325</v>
      </c>
      <c r="R1367" s="15">
        <f t="shared" si="64"/>
        <v>42049.399907407402</v>
      </c>
      <c r="S1367" s="15">
        <f t="shared" si="65"/>
        <v>42079.358240740738</v>
      </c>
    </row>
    <row r="1368" spans="1:19" x14ac:dyDescent="0.3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2">
        <f t="shared" si="63"/>
        <v>1.2648920000000001</v>
      </c>
      <c r="P1368" s="6" t="s">
        <v>8324</v>
      </c>
      <c r="Q1368" s="6" t="s">
        <v>8325</v>
      </c>
      <c r="R1368" s="15">
        <f t="shared" si="64"/>
        <v>41924.662766203699</v>
      </c>
      <c r="S1368" s="15">
        <f t="shared" si="65"/>
        <v>41969.704432870371</v>
      </c>
    </row>
    <row r="1369" spans="1:19" ht="43.5" x14ac:dyDescent="0.3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2">
        <f t="shared" si="63"/>
        <v>1.1426000000000001</v>
      </c>
      <c r="P1369" s="6" t="s">
        <v>8324</v>
      </c>
      <c r="Q1369" s="6" t="s">
        <v>8325</v>
      </c>
      <c r="R1369" s="15">
        <f t="shared" si="64"/>
        <v>42291.669560185182</v>
      </c>
      <c r="S1369" s="15">
        <f t="shared" si="65"/>
        <v>42321.711226851847</v>
      </c>
    </row>
    <row r="1370" spans="1:19" ht="43.5" x14ac:dyDescent="0.3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2">
        <f t="shared" si="63"/>
        <v>1.107</v>
      </c>
      <c r="P1370" s="6" t="s">
        <v>8324</v>
      </c>
      <c r="Q1370" s="6" t="s">
        <v>8325</v>
      </c>
      <c r="R1370" s="15">
        <f t="shared" si="64"/>
        <v>42145.857569444437</v>
      </c>
      <c r="S1370" s="15">
        <f t="shared" si="65"/>
        <v>42169.857569444437</v>
      </c>
    </row>
    <row r="1371" spans="1:19" ht="43.5" x14ac:dyDescent="0.3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2">
        <f t="shared" si="63"/>
        <v>1.0534805315203954</v>
      </c>
      <c r="P1371" s="6" t="s">
        <v>8324</v>
      </c>
      <c r="Q1371" s="6" t="s">
        <v>8325</v>
      </c>
      <c r="R1371" s="15">
        <f t="shared" si="64"/>
        <v>41710.260949074072</v>
      </c>
      <c r="S1371" s="15">
        <f t="shared" si="65"/>
        <v>41740.260949074072</v>
      </c>
    </row>
    <row r="1372" spans="1:19" ht="29" x14ac:dyDescent="0.3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2">
        <f t="shared" si="63"/>
        <v>1.0366666666666666</v>
      </c>
      <c r="P1372" s="6" t="s">
        <v>8324</v>
      </c>
      <c r="Q1372" s="6" t="s">
        <v>8325</v>
      </c>
      <c r="R1372" s="15">
        <f t="shared" si="64"/>
        <v>41547.670023148145</v>
      </c>
      <c r="S1372" s="15">
        <f t="shared" si="65"/>
        <v>41562.670023148145</v>
      </c>
    </row>
    <row r="1373" spans="1:19" ht="58" x14ac:dyDescent="0.3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2">
        <f t="shared" si="63"/>
        <v>1.0708672667523933</v>
      </c>
      <c r="P1373" s="6" t="s">
        <v>8324</v>
      </c>
      <c r="Q1373" s="6" t="s">
        <v>8325</v>
      </c>
      <c r="R1373" s="15">
        <f t="shared" si="64"/>
        <v>42101.425254629627</v>
      </c>
      <c r="S1373" s="15">
        <f t="shared" si="65"/>
        <v>42131.425254629627</v>
      </c>
    </row>
    <row r="1374" spans="1:19" ht="29" x14ac:dyDescent="0.3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2">
        <f t="shared" si="63"/>
        <v>1.24</v>
      </c>
      <c r="P1374" s="6" t="s">
        <v>8324</v>
      </c>
      <c r="Q1374" s="6" t="s">
        <v>8325</v>
      </c>
      <c r="R1374" s="15">
        <f t="shared" si="64"/>
        <v>41072.40662037037</v>
      </c>
      <c r="S1374" s="15">
        <f t="shared" si="65"/>
        <v>41102.40662037037</v>
      </c>
    </row>
    <row r="1375" spans="1:19" ht="29" x14ac:dyDescent="0.3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2">
        <f t="shared" si="63"/>
        <v>1.0501</v>
      </c>
      <c r="P1375" s="6" t="s">
        <v>8324</v>
      </c>
      <c r="Q1375" s="6" t="s">
        <v>8325</v>
      </c>
      <c r="R1375" s="15">
        <f t="shared" si="64"/>
        <v>42704.618437499994</v>
      </c>
      <c r="S1375" s="15">
        <f t="shared" si="65"/>
        <v>42734.618437499994</v>
      </c>
    </row>
    <row r="1376" spans="1:19" ht="43.5" x14ac:dyDescent="0.3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2">
        <f t="shared" si="63"/>
        <v>1.8946666666666667</v>
      </c>
      <c r="P1376" s="6" t="s">
        <v>8324</v>
      </c>
      <c r="Q1376" s="6" t="s">
        <v>8325</v>
      </c>
      <c r="R1376" s="15">
        <f t="shared" si="64"/>
        <v>42423.828564814808</v>
      </c>
      <c r="S1376" s="15">
        <f t="shared" si="65"/>
        <v>42453.786898148144</v>
      </c>
    </row>
    <row r="1377" spans="1:19" ht="58" x14ac:dyDescent="0.3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2">
        <f t="shared" si="63"/>
        <v>1.7132499999999999</v>
      </c>
      <c r="P1377" s="6" t="s">
        <v>8324</v>
      </c>
      <c r="Q1377" s="6" t="s">
        <v>8325</v>
      </c>
      <c r="R1377" s="15">
        <f t="shared" si="64"/>
        <v>42719.732858796291</v>
      </c>
      <c r="S1377" s="15">
        <f t="shared" si="65"/>
        <v>42749.732858796291</v>
      </c>
    </row>
    <row r="1378" spans="1:19" ht="29" x14ac:dyDescent="0.3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2">
        <f t="shared" si="63"/>
        <v>2.5248648648648651</v>
      </c>
      <c r="P1378" s="6" t="s">
        <v>8324</v>
      </c>
      <c r="Q1378" s="6" t="s">
        <v>8325</v>
      </c>
      <c r="R1378" s="15">
        <f t="shared" si="64"/>
        <v>42677.335717592585</v>
      </c>
      <c r="S1378" s="15">
        <f t="shared" si="65"/>
        <v>42707.377384259256</v>
      </c>
    </row>
    <row r="1379" spans="1:19" ht="43.5" x14ac:dyDescent="0.3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2">
        <f t="shared" si="63"/>
        <v>1.1615384615384616</v>
      </c>
      <c r="P1379" s="6" t="s">
        <v>8324</v>
      </c>
      <c r="Q1379" s="6" t="s">
        <v>8325</v>
      </c>
      <c r="R1379" s="15">
        <f t="shared" si="64"/>
        <v>42746.88622685185</v>
      </c>
      <c r="S1379" s="15">
        <f t="shared" si="65"/>
        <v>42768.84097222222</v>
      </c>
    </row>
    <row r="1380" spans="1:19" x14ac:dyDescent="0.3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2">
        <f t="shared" si="63"/>
        <v>2.0335000000000001</v>
      </c>
      <c r="P1380" s="6" t="s">
        <v>8324</v>
      </c>
      <c r="Q1380" s="6" t="s">
        <v>8325</v>
      </c>
      <c r="R1380" s="15">
        <f t="shared" si="64"/>
        <v>42568.426041666666</v>
      </c>
      <c r="S1380" s="15">
        <f t="shared" si="65"/>
        <v>42583.426041666666</v>
      </c>
    </row>
    <row r="1381" spans="1:19" ht="29" x14ac:dyDescent="0.3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2">
        <f t="shared" si="63"/>
        <v>1.1160000000000001</v>
      </c>
      <c r="P1381" s="6" t="s">
        <v>8324</v>
      </c>
      <c r="Q1381" s="6" t="s">
        <v>8325</v>
      </c>
      <c r="R1381" s="15">
        <f t="shared" si="64"/>
        <v>42130.158287037033</v>
      </c>
      <c r="S1381" s="15">
        <f t="shared" si="65"/>
        <v>42160.158287037033</v>
      </c>
    </row>
    <row r="1382" spans="1:19" ht="43.5" x14ac:dyDescent="0.3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2">
        <f t="shared" si="63"/>
        <v>4.24</v>
      </c>
      <c r="P1382" s="6" t="s">
        <v>8324</v>
      </c>
      <c r="Q1382" s="6" t="s">
        <v>8325</v>
      </c>
      <c r="R1382" s="15">
        <f t="shared" si="64"/>
        <v>42141.429467592585</v>
      </c>
      <c r="S1382" s="15">
        <f t="shared" si="65"/>
        <v>42163.749999999993</v>
      </c>
    </row>
    <row r="1383" spans="1:19" ht="58" x14ac:dyDescent="0.3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2">
        <f t="shared" si="63"/>
        <v>1.071</v>
      </c>
      <c r="P1383" s="6" t="s">
        <v>8324</v>
      </c>
      <c r="Q1383" s="6" t="s">
        <v>8325</v>
      </c>
      <c r="R1383" s="15">
        <f t="shared" si="64"/>
        <v>42702.881076388883</v>
      </c>
      <c r="S1383" s="15">
        <f t="shared" si="65"/>
        <v>42732.881076388883</v>
      </c>
    </row>
    <row r="1384" spans="1:19" ht="43.5" x14ac:dyDescent="0.3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2">
        <f t="shared" si="63"/>
        <v>1.043625</v>
      </c>
      <c r="P1384" s="6" t="s">
        <v>8324</v>
      </c>
      <c r="Q1384" s="6" t="s">
        <v>8325</v>
      </c>
      <c r="R1384" s="15">
        <f t="shared" si="64"/>
        <v>41370.466851851852</v>
      </c>
      <c r="S1384" s="15">
        <f t="shared" si="65"/>
        <v>41400.466851851852</v>
      </c>
    </row>
    <row r="1385" spans="1:19" ht="43.5" x14ac:dyDescent="0.3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2">
        <f t="shared" si="63"/>
        <v>2.124090909090909</v>
      </c>
      <c r="P1385" s="6" t="s">
        <v>8324</v>
      </c>
      <c r="Q1385" s="6" t="s">
        <v>8325</v>
      </c>
      <c r="R1385" s="15">
        <f t="shared" si="64"/>
        <v>42706.741643518515</v>
      </c>
      <c r="S1385" s="15">
        <f t="shared" si="65"/>
        <v>42726.741643518515</v>
      </c>
    </row>
    <row r="1386" spans="1:19" ht="43.5" x14ac:dyDescent="0.3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2">
        <f t="shared" si="63"/>
        <v>1.2408571428571429</v>
      </c>
      <c r="P1386" s="6" t="s">
        <v>8324</v>
      </c>
      <c r="Q1386" s="6" t="s">
        <v>8325</v>
      </c>
      <c r="R1386" s="15">
        <f t="shared" si="64"/>
        <v>42160.401874999996</v>
      </c>
      <c r="S1386" s="15">
        <f t="shared" si="65"/>
        <v>42190.401874999996</v>
      </c>
    </row>
    <row r="1387" spans="1:19" ht="43.5" x14ac:dyDescent="0.3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2">
        <f t="shared" si="63"/>
        <v>1.10406125</v>
      </c>
      <c r="P1387" s="6" t="s">
        <v>8324</v>
      </c>
      <c r="Q1387" s="6" t="s">
        <v>8325</v>
      </c>
      <c r="R1387" s="15">
        <f t="shared" si="64"/>
        <v>42433.355567129627</v>
      </c>
      <c r="S1387" s="15">
        <f t="shared" si="65"/>
        <v>42489.174305555549</v>
      </c>
    </row>
    <row r="1388" spans="1:19" ht="29" x14ac:dyDescent="0.3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2">
        <f t="shared" si="63"/>
        <v>2.1875</v>
      </c>
      <c r="P1388" s="6" t="s">
        <v>8324</v>
      </c>
      <c r="Q1388" s="6" t="s">
        <v>8325</v>
      </c>
      <c r="R1388" s="15">
        <f t="shared" si="64"/>
        <v>42184.313530092586</v>
      </c>
      <c r="S1388" s="15">
        <f t="shared" si="65"/>
        <v>42214.313530092586</v>
      </c>
    </row>
    <row r="1389" spans="1:19" ht="43.5" x14ac:dyDescent="0.3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2">
        <f t="shared" si="63"/>
        <v>1.36625</v>
      </c>
      <c r="P1389" s="6" t="s">
        <v>8324</v>
      </c>
      <c r="Q1389" s="6" t="s">
        <v>8325</v>
      </c>
      <c r="R1389" s="15">
        <f t="shared" si="64"/>
        <v>42126.587905092594</v>
      </c>
      <c r="S1389" s="15">
        <f t="shared" si="65"/>
        <v>42157.854166666664</v>
      </c>
    </row>
    <row r="1390" spans="1:19" ht="43.5" x14ac:dyDescent="0.3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2">
        <f t="shared" si="63"/>
        <v>1.348074</v>
      </c>
      <c r="P1390" s="6" t="s">
        <v>8324</v>
      </c>
      <c r="Q1390" s="6" t="s">
        <v>8325</v>
      </c>
      <c r="R1390" s="15">
        <f t="shared" si="64"/>
        <v>42634.281446759262</v>
      </c>
      <c r="S1390" s="15">
        <f t="shared" si="65"/>
        <v>42660.343055555553</v>
      </c>
    </row>
    <row r="1391" spans="1:19" ht="29" x14ac:dyDescent="0.3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2">
        <f t="shared" si="63"/>
        <v>1.454</v>
      </c>
      <c r="P1391" s="6" t="s">
        <v>8324</v>
      </c>
      <c r="Q1391" s="6" t="s">
        <v>8325</v>
      </c>
      <c r="R1391" s="15">
        <f t="shared" si="64"/>
        <v>42565.147650462961</v>
      </c>
      <c r="S1391" s="15">
        <f t="shared" si="65"/>
        <v>42595.147650462961</v>
      </c>
    </row>
    <row r="1392" spans="1:19" ht="43.5" x14ac:dyDescent="0.3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2">
        <f t="shared" si="63"/>
        <v>1.0910714285714285</v>
      </c>
      <c r="P1392" s="6" t="s">
        <v>8324</v>
      </c>
      <c r="Q1392" s="6" t="s">
        <v>8325</v>
      </c>
      <c r="R1392" s="15">
        <f t="shared" si="64"/>
        <v>42087.469976851855</v>
      </c>
      <c r="S1392" s="15">
        <f t="shared" si="65"/>
        <v>42121.383333333331</v>
      </c>
    </row>
    <row r="1393" spans="1:19" ht="43.5" x14ac:dyDescent="0.3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2">
        <f t="shared" si="63"/>
        <v>1.1020000000000001</v>
      </c>
      <c r="P1393" s="6" t="s">
        <v>8324</v>
      </c>
      <c r="Q1393" s="6" t="s">
        <v>8325</v>
      </c>
      <c r="R1393" s="15">
        <f t="shared" si="64"/>
        <v>42193.317337962959</v>
      </c>
      <c r="S1393" s="15">
        <f t="shared" si="65"/>
        <v>42237.874305555553</v>
      </c>
    </row>
    <row r="1394" spans="1:19" ht="43.5" x14ac:dyDescent="0.3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2">
        <f t="shared" si="63"/>
        <v>1.1364000000000001</v>
      </c>
      <c r="P1394" s="6" t="s">
        <v>8324</v>
      </c>
      <c r="Q1394" s="6" t="s">
        <v>8325</v>
      </c>
      <c r="R1394" s="15">
        <f t="shared" si="64"/>
        <v>42400.821597222217</v>
      </c>
      <c r="S1394" s="15">
        <f t="shared" si="65"/>
        <v>42431.821597222217</v>
      </c>
    </row>
    <row r="1395" spans="1:19" x14ac:dyDescent="0.3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2">
        <f t="shared" si="63"/>
        <v>1.0235000000000001</v>
      </c>
      <c r="P1395" s="6" t="s">
        <v>8324</v>
      </c>
      <c r="Q1395" s="6" t="s">
        <v>8325</v>
      </c>
      <c r="R1395" s="15">
        <f t="shared" si="64"/>
        <v>42553.348645833328</v>
      </c>
      <c r="S1395" s="15">
        <f t="shared" si="65"/>
        <v>42583.348645833328</v>
      </c>
    </row>
    <row r="1396" spans="1:19" ht="43.5" x14ac:dyDescent="0.3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2">
        <f t="shared" si="63"/>
        <v>1.2213333333333334</v>
      </c>
      <c r="P1396" s="6" t="s">
        <v>8324</v>
      </c>
      <c r="Q1396" s="6" t="s">
        <v>8325</v>
      </c>
      <c r="R1396" s="15">
        <f t="shared" si="64"/>
        <v>42751.811643518515</v>
      </c>
      <c r="S1396" s="15">
        <f t="shared" si="65"/>
        <v>42794.791666666664</v>
      </c>
    </row>
    <row r="1397" spans="1:19" x14ac:dyDescent="0.3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2">
        <f t="shared" si="63"/>
        <v>1.1188571428571428</v>
      </c>
      <c r="P1397" s="6" t="s">
        <v>8324</v>
      </c>
      <c r="Q1397" s="6" t="s">
        <v>8325</v>
      </c>
      <c r="R1397" s="15">
        <f t="shared" si="64"/>
        <v>42719.575011574074</v>
      </c>
      <c r="S1397" s="15">
        <f t="shared" si="65"/>
        <v>42749.575011574074</v>
      </c>
    </row>
    <row r="1398" spans="1:19" ht="58" x14ac:dyDescent="0.3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2">
        <f t="shared" si="63"/>
        <v>1.073</v>
      </c>
      <c r="P1398" s="6" t="s">
        <v>8324</v>
      </c>
      <c r="Q1398" s="6" t="s">
        <v>8325</v>
      </c>
      <c r="R1398" s="15">
        <f t="shared" si="64"/>
        <v>42018.665300925924</v>
      </c>
      <c r="S1398" s="15">
        <f t="shared" si="65"/>
        <v>42048.665300925924</v>
      </c>
    </row>
    <row r="1399" spans="1:19" ht="43.5" x14ac:dyDescent="0.3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2">
        <f t="shared" si="63"/>
        <v>1.1385000000000001</v>
      </c>
      <c r="P1399" s="6" t="s">
        <v>8324</v>
      </c>
      <c r="Q1399" s="6" t="s">
        <v>8325</v>
      </c>
      <c r="R1399" s="15">
        <f t="shared" si="64"/>
        <v>42640.584606481476</v>
      </c>
      <c r="S1399" s="15">
        <f t="shared" si="65"/>
        <v>42670.554861111108</v>
      </c>
    </row>
    <row r="1400" spans="1:19" ht="43.5" x14ac:dyDescent="0.3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2">
        <f t="shared" si="63"/>
        <v>1.0968181818181819</v>
      </c>
      <c r="P1400" s="6" t="s">
        <v>8324</v>
      </c>
      <c r="Q1400" s="6" t="s">
        <v>8325</v>
      </c>
      <c r="R1400" s="15">
        <f t="shared" si="64"/>
        <v>42526.540902777771</v>
      </c>
      <c r="S1400" s="15">
        <f t="shared" si="65"/>
        <v>42556.540902777771</v>
      </c>
    </row>
    <row r="1401" spans="1:19" ht="43.5" x14ac:dyDescent="0.3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2">
        <f t="shared" si="63"/>
        <v>1.2614444444444444</v>
      </c>
      <c r="P1401" s="6" t="s">
        <v>8324</v>
      </c>
      <c r="Q1401" s="6" t="s">
        <v>8325</v>
      </c>
      <c r="R1401" s="15">
        <f t="shared" si="64"/>
        <v>41888.670983796292</v>
      </c>
      <c r="S1401" s="15">
        <f t="shared" si="65"/>
        <v>41918.670983796292</v>
      </c>
    </row>
    <row r="1402" spans="1:19" ht="43.5" x14ac:dyDescent="0.3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2">
        <f t="shared" si="63"/>
        <v>1.6742857142857144</v>
      </c>
      <c r="P1402" s="6" t="s">
        <v>8324</v>
      </c>
      <c r="Q1402" s="6" t="s">
        <v>8325</v>
      </c>
      <c r="R1402" s="15">
        <f t="shared" si="64"/>
        <v>42498.007789351854</v>
      </c>
      <c r="S1402" s="15">
        <f t="shared" si="65"/>
        <v>42532.895833333336</v>
      </c>
    </row>
    <row r="1403" spans="1:19" ht="58" x14ac:dyDescent="0.3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2">
        <f t="shared" si="63"/>
        <v>4.9652000000000003</v>
      </c>
      <c r="P1403" s="6" t="s">
        <v>8324</v>
      </c>
      <c r="Q1403" s="6" t="s">
        <v>8325</v>
      </c>
      <c r="R1403" s="15">
        <f t="shared" si="64"/>
        <v>41399.662893518514</v>
      </c>
      <c r="S1403" s="15">
        <f t="shared" si="65"/>
        <v>41420.662893518514</v>
      </c>
    </row>
    <row r="1404" spans="1:19" ht="43.5" x14ac:dyDescent="0.3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2">
        <f t="shared" si="63"/>
        <v>1.0915999999999999</v>
      </c>
      <c r="P1404" s="6" t="s">
        <v>8324</v>
      </c>
      <c r="Q1404" s="6" t="s">
        <v>8325</v>
      </c>
      <c r="R1404" s="15">
        <f t="shared" si="64"/>
        <v>42064.720034722217</v>
      </c>
      <c r="S1404" s="15">
        <f t="shared" si="65"/>
        <v>42124.678368055553</v>
      </c>
    </row>
    <row r="1405" spans="1:19" ht="43.5" x14ac:dyDescent="0.3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2">
        <f t="shared" si="63"/>
        <v>1.0257499999999999</v>
      </c>
      <c r="P1405" s="6" t="s">
        <v>8324</v>
      </c>
      <c r="Q1405" s="6" t="s">
        <v>8325</v>
      </c>
      <c r="R1405" s="15">
        <f t="shared" si="64"/>
        <v>41450.729571759257</v>
      </c>
      <c r="S1405" s="15">
        <f t="shared" si="65"/>
        <v>41480.729571759257</v>
      </c>
    </row>
    <row r="1406" spans="1:19" ht="43.5" x14ac:dyDescent="0.3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2">
        <f t="shared" si="63"/>
        <v>1.6620689655172414E-2</v>
      </c>
      <c r="P1406" s="6" t="s">
        <v>8321</v>
      </c>
      <c r="Q1406" s="6" t="s">
        <v>8340</v>
      </c>
      <c r="R1406" s="15">
        <f t="shared" si="64"/>
        <v>42032.17690972222</v>
      </c>
      <c r="S1406" s="15">
        <f t="shared" si="65"/>
        <v>42057.17690972222</v>
      </c>
    </row>
    <row r="1407" spans="1:19" ht="29" x14ac:dyDescent="0.3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2">
        <f t="shared" si="63"/>
        <v>4.1999999999999997E-3</v>
      </c>
      <c r="P1407" s="6" t="s">
        <v>8321</v>
      </c>
      <c r="Q1407" s="6" t="s">
        <v>8340</v>
      </c>
      <c r="R1407" s="15">
        <f t="shared" si="64"/>
        <v>41941.347233796296</v>
      </c>
      <c r="S1407" s="15">
        <f t="shared" si="65"/>
        <v>41971.38890046296</v>
      </c>
    </row>
    <row r="1408" spans="1:19" x14ac:dyDescent="0.3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2">
        <f t="shared" si="63"/>
        <v>1.25E-3</v>
      </c>
      <c r="P1408" s="6" t="s">
        <v>8321</v>
      </c>
      <c r="Q1408" s="6" t="s">
        <v>8340</v>
      </c>
      <c r="R1408" s="15">
        <f t="shared" si="64"/>
        <v>42297.099618055552</v>
      </c>
      <c r="S1408" s="15">
        <f t="shared" si="65"/>
        <v>42350.083333333336</v>
      </c>
    </row>
    <row r="1409" spans="1:19" ht="43.5" x14ac:dyDescent="0.3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2">
        <f t="shared" si="63"/>
        <v>5.0000000000000001E-3</v>
      </c>
      <c r="P1409" s="6" t="s">
        <v>8321</v>
      </c>
      <c r="Q1409" s="6" t="s">
        <v>8340</v>
      </c>
      <c r="R1409" s="15">
        <f t="shared" si="64"/>
        <v>41838.20344907407</v>
      </c>
      <c r="S1409" s="15">
        <f t="shared" si="65"/>
        <v>41863.20344907407</v>
      </c>
    </row>
    <row r="1410" spans="1:19" ht="43.5" x14ac:dyDescent="0.3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2">
        <f t="shared" si="63"/>
        <v>7.1999999999999995E-2</v>
      </c>
      <c r="P1410" s="6" t="s">
        <v>8321</v>
      </c>
      <c r="Q1410" s="6" t="s">
        <v>8340</v>
      </c>
      <c r="R1410" s="15">
        <f t="shared" si="64"/>
        <v>42291.538842592585</v>
      </c>
      <c r="S1410" s="15">
        <f t="shared" si="65"/>
        <v>42321.580509259256</v>
      </c>
    </row>
    <row r="1411" spans="1:19" ht="43.5" x14ac:dyDescent="0.3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2">
        <f t="shared" ref="O1411:O1474" si="66">(E1411/D1411)</f>
        <v>0</v>
      </c>
      <c r="P1411" s="6" t="s">
        <v>8321</v>
      </c>
      <c r="Q1411" s="6" t="s">
        <v>8340</v>
      </c>
      <c r="R1411" s="15">
        <f t="shared" ref="R1411:R1474" si="67">(J1411/86400)+25569+(-8/24)</f>
        <v>41944.800173611111</v>
      </c>
      <c r="S1411" s="15">
        <f t="shared" ref="S1411:S1474" si="68">(I1411/86400)+25569+(-8/24)</f>
        <v>42004.841840277775</v>
      </c>
    </row>
    <row r="1412" spans="1:19" ht="43.5" x14ac:dyDescent="0.3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2">
        <f t="shared" si="66"/>
        <v>1.6666666666666666E-4</v>
      </c>
      <c r="P1412" s="6" t="s">
        <v>8321</v>
      </c>
      <c r="Q1412" s="6" t="s">
        <v>8340</v>
      </c>
      <c r="R1412" s="15">
        <f t="shared" si="67"/>
        <v>42478.985185185178</v>
      </c>
      <c r="S1412" s="15">
        <f t="shared" si="68"/>
        <v>42523.985185185178</v>
      </c>
    </row>
    <row r="1413" spans="1:19" ht="58" x14ac:dyDescent="0.3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2">
        <f t="shared" si="66"/>
        <v>2.3333333333333335E-3</v>
      </c>
      <c r="P1413" s="6" t="s">
        <v>8321</v>
      </c>
      <c r="Q1413" s="6" t="s">
        <v>8340</v>
      </c>
      <c r="R1413" s="15">
        <f t="shared" si="67"/>
        <v>42012.725694444445</v>
      </c>
      <c r="S1413" s="15">
        <f t="shared" si="68"/>
        <v>42040.725694444445</v>
      </c>
    </row>
    <row r="1414" spans="1:19" ht="29" x14ac:dyDescent="0.3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2">
        <f t="shared" si="66"/>
        <v>4.5714285714285714E-2</v>
      </c>
      <c r="P1414" s="6" t="s">
        <v>8321</v>
      </c>
      <c r="Q1414" s="6" t="s">
        <v>8340</v>
      </c>
      <c r="R1414" s="15">
        <f t="shared" si="67"/>
        <v>41946.730312499996</v>
      </c>
      <c r="S1414" s="15">
        <f t="shared" si="68"/>
        <v>41976.730312499996</v>
      </c>
    </row>
    <row r="1415" spans="1:19" ht="58" x14ac:dyDescent="0.3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2">
        <f t="shared" si="66"/>
        <v>0.05</v>
      </c>
      <c r="P1415" s="6" t="s">
        <v>8321</v>
      </c>
      <c r="Q1415" s="6" t="s">
        <v>8340</v>
      </c>
      <c r="R1415" s="15">
        <f t="shared" si="67"/>
        <v>42360.103819444441</v>
      </c>
      <c r="S1415" s="15">
        <f t="shared" si="68"/>
        <v>42420.103819444441</v>
      </c>
    </row>
    <row r="1416" spans="1:19" ht="43.5" x14ac:dyDescent="0.3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2">
        <f t="shared" si="66"/>
        <v>2E-3</v>
      </c>
      <c r="P1416" s="6" t="s">
        <v>8321</v>
      </c>
      <c r="Q1416" s="6" t="s">
        <v>8340</v>
      </c>
      <c r="R1416" s="15">
        <f t="shared" si="67"/>
        <v>42707.919756944444</v>
      </c>
      <c r="S1416" s="15">
        <f t="shared" si="68"/>
        <v>42737.919756944444</v>
      </c>
    </row>
    <row r="1417" spans="1:19" ht="43.5" x14ac:dyDescent="0.3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2">
        <f t="shared" si="66"/>
        <v>0.18181818181818182</v>
      </c>
      <c r="P1417" s="6" t="s">
        <v>8321</v>
      </c>
      <c r="Q1417" s="6" t="s">
        <v>8340</v>
      </c>
      <c r="R1417" s="15">
        <f t="shared" si="67"/>
        <v>42192.342488425922</v>
      </c>
      <c r="S1417" s="15">
        <f t="shared" si="68"/>
        <v>42232.342488425922</v>
      </c>
    </row>
    <row r="1418" spans="1:19" ht="43.5" x14ac:dyDescent="0.3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2">
        <f t="shared" si="66"/>
        <v>0</v>
      </c>
      <c r="P1418" s="6" t="s">
        <v>8321</v>
      </c>
      <c r="Q1418" s="6" t="s">
        <v>8340</v>
      </c>
      <c r="R1418" s="15">
        <f t="shared" si="67"/>
        <v>42299.592812499999</v>
      </c>
      <c r="S1418" s="15">
        <f t="shared" si="68"/>
        <v>42329.634479166663</v>
      </c>
    </row>
    <row r="1419" spans="1:19" ht="43.5" x14ac:dyDescent="0.3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2">
        <f t="shared" si="66"/>
        <v>1.2222222222222223E-2</v>
      </c>
      <c r="P1419" s="6" t="s">
        <v>8321</v>
      </c>
      <c r="Q1419" s="6" t="s">
        <v>8340</v>
      </c>
      <c r="R1419" s="15">
        <f t="shared" si="67"/>
        <v>42231.816828703704</v>
      </c>
      <c r="S1419" s="15">
        <f t="shared" si="68"/>
        <v>42262.132638888885</v>
      </c>
    </row>
    <row r="1420" spans="1:19" ht="58" x14ac:dyDescent="0.3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2">
        <f t="shared" si="66"/>
        <v>2E-3</v>
      </c>
      <c r="P1420" s="6" t="s">
        <v>8321</v>
      </c>
      <c r="Q1420" s="6" t="s">
        <v>8340</v>
      </c>
      <c r="R1420" s="15">
        <f t="shared" si="67"/>
        <v>42395.123078703698</v>
      </c>
      <c r="S1420" s="15">
        <f t="shared" si="68"/>
        <v>42425.123078703698</v>
      </c>
    </row>
    <row r="1421" spans="1:19" ht="58" x14ac:dyDescent="0.3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2">
        <f t="shared" si="66"/>
        <v>7.0634920634920634E-2</v>
      </c>
      <c r="P1421" s="6" t="s">
        <v>8321</v>
      </c>
      <c r="Q1421" s="6" t="s">
        <v>8340</v>
      </c>
      <c r="R1421" s="15">
        <f t="shared" si="67"/>
        <v>42622.12290509259</v>
      </c>
      <c r="S1421" s="15">
        <f t="shared" si="68"/>
        <v>42652.12290509259</v>
      </c>
    </row>
    <row r="1422" spans="1:19" ht="29" x14ac:dyDescent="0.3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2">
        <f t="shared" si="66"/>
        <v>2.7272727272727271E-2</v>
      </c>
      <c r="P1422" s="6" t="s">
        <v>8321</v>
      </c>
      <c r="Q1422" s="6" t="s">
        <v>8340</v>
      </c>
      <c r="R1422" s="15">
        <f t="shared" si="67"/>
        <v>42524.334328703706</v>
      </c>
      <c r="S1422" s="15">
        <f t="shared" si="68"/>
        <v>42549.334328703706</v>
      </c>
    </row>
    <row r="1423" spans="1:19" ht="58" x14ac:dyDescent="0.3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2">
        <f t="shared" si="66"/>
        <v>1E-3</v>
      </c>
      <c r="P1423" s="6" t="s">
        <v>8321</v>
      </c>
      <c r="Q1423" s="6" t="s">
        <v>8340</v>
      </c>
      <c r="R1423" s="15">
        <f t="shared" si="67"/>
        <v>42013.582280092589</v>
      </c>
      <c r="S1423" s="15">
        <f t="shared" si="68"/>
        <v>42043.582280092589</v>
      </c>
    </row>
    <row r="1424" spans="1:19" ht="43.5" x14ac:dyDescent="0.3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2">
        <f t="shared" si="66"/>
        <v>1.0399999999999999E-3</v>
      </c>
      <c r="P1424" s="6" t="s">
        <v>8321</v>
      </c>
      <c r="Q1424" s="6" t="s">
        <v>8340</v>
      </c>
      <c r="R1424" s="15">
        <f t="shared" si="67"/>
        <v>42603.906296296293</v>
      </c>
      <c r="S1424" s="15">
        <f t="shared" si="68"/>
        <v>42633.906296296293</v>
      </c>
    </row>
    <row r="1425" spans="1:19" ht="43.5" x14ac:dyDescent="0.3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2">
        <f t="shared" si="66"/>
        <v>3.3333333333333335E-3</v>
      </c>
      <c r="P1425" s="6" t="s">
        <v>8321</v>
      </c>
      <c r="Q1425" s="6" t="s">
        <v>8340</v>
      </c>
      <c r="R1425" s="15">
        <f t="shared" si="67"/>
        <v>42340.026979166665</v>
      </c>
      <c r="S1425" s="15">
        <f t="shared" si="68"/>
        <v>42370.026979166665</v>
      </c>
    </row>
    <row r="1426" spans="1:19" ht="43.5" x14ac:dyDescent="0.3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2">
        <f t="shared" si="66"/>
        <v>0.2036</v>
      </c>
      <c r="P1426" s="6" t="s">
        <v>8321</v>
      </c>
      <c r="Q1426" s="6" t="s">
        <v>8340</v>
      </c>
      <c r="R1426" s="15">
        <f t="shared" si="67"/>
        <v>42676.384282407402</v>
      </c>
      <c r="S1426" s="15">
        <f t="shared" si="68"/>
        <v>42689.425949074073</v>
      </c>
    </row>
    <row r="1427" spans="1:19" ht="43.5" x14ac:dyDescent="0.3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2">
        <f t="shared" si="66"/>
        <v>0</v>
      </c>
      <c r="P1427" s="6" t="s">
        <v>8321</v>
      </c>
      <c r="Q1427" s="6" t="s">
        <v>8340</v>
      </c>
      <c r="R1427" s="15">
        <f t="shared" si="67"/>
        <v>42092.798136574071</v>
      </c>
      <c r="S1427" s="15">
        <f t="shared" si="68"/>
        <v>42122.798136574071</v>
      </c>
    </row>
    <row r="1428" spans="1:19" ht="43.5" x14ac:dyDescent="0.3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2">
        <f t="shared" si="66"/>
        <v>0</v>
      </c>
      <c r="P1428" s="6" t="s">
        <v>8321</v>
      </c>
      <c r="Q1428" s="6" t="s">
        <v>8340</v>
      </c>
      <c r="R1428" s="15">
        <f t="shared" si="67"/>
        <v>42180.056944444441</v>
      </c>
      <c r="S1428" s="15">
        <f t="shared" si="68"/>
        <v>42240.056944444441</v>
      </c>
    </row>
    <row r="1429" spans="1:19" ht="58" x14ac:dyDescent="0.3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2">
        <f t="shared" si="66"/>
        <v>8.3799999999999999E-2</v>
      </c>
      <c r="P1429" s="6" t="s">
        <v>8321</v>
      </c>
      <c r="Q1429" s="6" t="s">
        <v>8340</v>
      </c>
      <c r="R1429" s="15">
        <f t="shared" si="67"/>
        <v>42601.518344907403</v>
      </c>
      <c r="S1429" s="15">
        <f t="shared" si="68"/>
        <v>42631.518344907403</v>
      </c>
    </row>
    <row r="1430" spans="1:19" ht="43.5" x14ac:dyDescent="0.3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2">
        <f t="shared" si="66"/>
        <v>4.4999999999999998E-2</v>
      </c>
      <c r="P1430" s="6" t="s">
        <v>8321</v>
      </c>
      <c r="Q1430" s="6" t="s">
        <v>8340</v>
      </c>
      <c r="R1430" s="15">
        <f t="shared" si="67"/>
        <v>42432.046493055554</v>
      </c>
      <c r="S1430" s="15">
        <f t="shared" si="68"/>
        <v>42462.004826388882</v>
      </c>
    </row>
    <row r="1431" spans="1:19" ht="43.5" x14ac:dyDescent="0.3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2">
        <f t="shared" si="66"/>
        <v>0</v>
      </c>
      <c r="P1431" s="6" t="s">
        <v>8321</v>
      </c>
      <c r="Q1431" s="6" t="s">
        <v>8340</v>
      </c>
      <c r="R1431" s="15">
        <f t="shared" si="67"/>
        <v>42073.727337962962</v>
      </c>
      <c r="S1431" s="15">
        <f t="shared" si="68"/>
        <v>42103.727337962962</v>
      </c>
    </row>
    <row r="1432" spans="1:19" ht="43.5" x14ac:dyDescent="0.3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2">
        <f t="shared" si="66"/>
        <v>8.0600000000000005E-2</v>
      </c>
      <c r="P1432" s="6" t="s">
        <v>8321</v>
      </c>
      <c r="Q1432" s="6" t="s">
        <v>8340</v>
      </c>
      <c r="R1432" s="15">
        <f t="shared" si="67"/>
        <v>41961.480185185188</v>
      </c>
      <c r="S1432" s="15">
        <f t="shared" si="68"/>
        <v>41992.480185185188</v>
      </c>
    </row>
    <row r="1433" spans="1:19" ht="58" x14ac:dyDescent="0.3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2">
        <f t="shared" si="66"/>
        <v>0.31947058823529412</v>
      </c>
      <c r="P1433" s="6" t="s">
        <v>8321</v>
      </c>
      <c r="Q1433" s="6" t="s">
        <v>8340</v>
      </c>
      <c r="R1433" s="15">
        <f t="shared" si="67"/>
        <v>42303.877499999995</v>
      </c>
      <c r="S1433" s="15">
        <f t="shared" si="68"/>
        <v>42333.919166666667</v>
      </c>
    </row>
    <row r="1434" spans="1:19" ht="58" x14ac:dyDescent="0.3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2">
        <f t="shared" si="66"/>
        <v>0</v>
      </c>
      <c r="P1434" s="6" t="s">
        <v>8321</v>
      </c>
      <c r="Q1434" s="6" t="s">
        <v>8340</v>
      </c>
      <c r="R1434" s="15">
        <f t="shared" si="67"/>
        <v>42175.447083333333</v>
      </c>
      <c r="S1434" s="15">
        <f t="shared" si="68"/>
        <v>42205.447083333333</v>
      </c>
    </row>
    <row r="1435" spans="1:19" ht="43.5" x14ac:dyDescent="0.3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2">
        <f t="shared" si="66"/>
        <v>6.7083333333333328E-2</v>
      </c>
      <c r="P1435" s="6" t="s">
        <v>8321</v>
      </c>
      <c r="Q1435" s="6" t="s">
        <v>8340</v>
      </c>
      <c r="R1435" s="15">
        <f t="shared" si="67"/>
        <v>42673.292534722219</v>
      </c>
      <c r="S1435" s="15">
        <f t="shared" si="68"/>
        <v>42714.124999999993</v>
      </c>
    </row>
    <row r="1436" spans="1:19" ht="43.5" x14ac:dyDescent="0.3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2">
        <f t="shared" si="66"/>
        <v>9.987804878048781E-2</v>
      </c>
      <c r="P1436" s="6" t="s">
        <v>8321</v>
      </c>
      <c r="Q1436" s="6" t="s">
        <v>8340</v>
      </c>
      <c r="R1436" s="15">
        <f t="shared" si="67"/>
        <v>42142.433773148143</v>
      </c>
      <c r="S1436" s="15">
        <f t="shared" si="68"/>
        <v>42163.291666666664</v>
      </c>
    </row>
    <row r="1437" spans="1:19" ht="43.5" x14ac:dyDescent="0.3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2">
        <f t="shared" si="66"/>
        <v>1E-3</v>
      </c>
      <c r="P1437" s="6" t="s">
        <v>8321</v>
      </c>
      <c r="Q1437" s="6" t="s">
        <v>8340</v>
      </c>
      <c r="R1437" s="15">
        <f t="shared" si="67"/>
        <v>42258.44699074074</v>
      </c>
      <c r="S1437" s="15">
        <f t="shared" si="68"/>
        <v>42288.44699074074</v>
      </c>
    </row>
    <row r="1438" spans="1:19" ht="58" x14ac:dyDescent="0.3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2">
        <f t="shared" si="66"/>
        <v>7.7000000000000002E-3</v>
      </c>
      <c r="P1438" s="6" t="s">
        <v>8321</v>
      </c>
      <c r="Q1438" s="6" t="s">
        <v>8340</v>
      </c>
      <c r="R1438" s="15">
        <f t="shared" si="67"/>
        <v>42391.016863425924</v>
      </c>
      <c r="S1438" s="15">
        <f t="shared" si="68"/>
        <v>42421.016863425924</v>
      </c>
    </row>
    <row r="1439" spans="1:19" ht="58" x14ac:dyDescent="0.3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2">
        <f t="shared" si="66"/>
        <v>0.26900000000000002</v>
      </c>
      <c r="P1439" s="6" t="s">
        <v>8321</v>
      </c>
      <c r="Q1439" s="6" t="s">
        <v>8340</v>
      </c>
      <c r="R1439" s="15">
        <f t="shared" si="67"/>
        <v>41796.19836805555</v>
      </c>
      <c r="S1439" s="15">
        <f t="shared" si="68"/>
        <v>41832.874305555553</v>
      </c>
    </row>
    <row r="1440" spans="1:19" ht="43.5" x14ac:dyDescent="0.3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2">
        <f t="shared" si="66"/>
        <v>0.03</v>
      </c>
      <c r="P1440" s="6" t="s">
        <v>8321</v>
      </c>
      <c r="Q1440" s="6" t="s">
        <v>8340</v>
      </c>
      <c r="R1440" s="15">
        <f t="shared" si="67"/>
        <v>42457.538182870368</v>
      </c>
      <c r="S1440" s="15">
        <f t="shared" si="68"/>
        <v>42487.246527777774</v>
      </c>
    </row>
    <row r="1441" spans="1:19" ht="43.5" x14ac:dyDescent="0.3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2">
        <f t="shared" si="66"/>
        <v>6.6055045871559637E-2</v>
      </c>
      <c r="P1441" s="6" t="s">
        <v>8321</v>
      </c>
      <c r="Q1441" s="6" t="s">
        <v>8340</v>
      </c>
      <c r="R1441" s="15">
        <f t="shared" si="67"/>
        <v>42040.496539351851</v>
      </c>
      <c r="S1441" s="15">
        <f t="shared" si="68"/>
        <v>42070.496539351851</v>
      </c>
    </row>
    <row r="1442" spans="1:19" ht="43.5" x14ac:dyDescent="0.3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2">
        <f t="shared" si="66"/>
        <v>7.6923076923076926E-5</v>
      </c>
      <c r="P1442" s="6" t="s">
        <v>8321</v>
      </c>
      <c r="Q1442" s="6" t="s">
        <v>8340</v>
      </c>
      <c r="R1442" s="15">
        <f t="shared" si="67"/>
        <v>42486.415081018517</v>
      </c>
      <c r="S1442" s="15">
        <f t="shared" si="68"/>
        <v>42516.415081018517</v>
      </c>
    </row>
    <row r="1443" spans="1:19" ht="58" x14ac:dyDescent="0.3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2">
        <f t="shared" si="66"/>
        <v>1.1222222222222222E-2</v>
      </c>
      <c r="P1443" s="6" t="s">
        <v>8321</v>
      </c>
      <c r="Q1443" s="6" t="s">
        <v>8340</v>
      </c>
      <c r="R1443" s="15">
        <f t="shared" si="67"/>
        <v>42198.432511574072</v>
      </c>
      <c r="S1443" s="15">
        <f t="shared" si="68"/>
        <v>42258.432511574072</v>
      </c>
    </row>
    <row r="1444" spans="1:19" ht="43.5" x14ac:dyDescent="0.3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2">
        <f t="shared" si="66"/>
        <v>0</v>
      </c>
      <c r="P1444" s="6" t="s">
        <v>8321</v>
      </c>
      <c r="Q1444" s="6" t="s">
        <v>8340</v>
      </c>
      <c r="R1444" s="15">
        <f t="shared" si="67"/>
        <v>42485.312013888884</v>
      </c>
      <c r="S1444" s="15">
        <f t="shared" si="68"/>
        <v>42515.312013888884</v>
      </c>
    </row>
    <row r="1445" spans="1:19" ht="43.5" x14ac:dyDescent="0.3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2">
        <f t="shared" si="66"/>
        <v>0</v>
      </c>
      <c r="P1445" s="6" t="s">
        <v>8321</v>
      </c>
      <c r="Q1445" s="6" t="s">
        <v>8340</v>
      </c>
      <c r="R1445" s="15">
        <f t="shared" si="67"/>
        <v>42707.59269675926</v>
      </c>
      <c r="S1445" s="15">
        <f t="shared" si="68"/>
        <v>42737.59269675926</v>
      </c>
    </row>
    <row r="1446" spans="1:19" ht="43.5" x14ac:dyDescent="0.3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2">
        <f t="shared" si="66"/>
        <v>0</v>
      </c>
      <c r="P1446" s="6" t="s">
        <v>8321</v>
      </c>
      <c r="Q1446" s="6" t="s">
        <v>8340</v>
      </c>
      <c r="R1446" s="15">
        <f t="shared" si="67"/>
        <v>42199.540069444447</v>
      </c>
      <c r="S1446" s="15">
        <f t="shared" si="68"/>
        <v>42259.540069444447</v>
      </c>
    </row>
    <row r="1447" spans="1:19" ht="43.5" x14ac:dyDescent="0.3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2">
        <f t="shared" si="66"/>
        <v>0</v>
      </c>
      <c r="P1447" s="6" t="s">
        <v>8321</v>
      </c>
      <c r="Q1447" s="6" t="s">
        <v>8340</v>
      </c>
      <c r="R1447" s="15">
        <f t="shared" si="67"/>
        <v>42139.208969907406</v>
      </c>
      <c r="S1447" s="15">
        <f t="shared" si="68"/>
        <v>42169.208969907406</v>
      </c>
    </row>
    <row r="1448" spans="1:19" ht="43.5" x14ac:dyDescent="0.3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2">
        <f t="shared" si="66"/>
        <v>0</v>
      </c>
      <c r="P1448" s="6" t="s">
        <v>8321</v>
      </c>
      <c r="Q1448" s="6" t="s">
        <v>8340</v>
      </c>
      <c r="R1448" s="15">
        <f t="shared" si="67"/>
        <v>42461.114328703705</v>
      </c>
      <c r="S1448" s="15">
        <f t="shared" si="68"/>
        <v>42481.114328703705</v>
      </c>
    </row>
    <row r="1449" spans="1:19" ht="29" x14ac:dyDescent="0.3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2">
        <f t="shared" si="66"/>
        <v>1.4999999999999999E-4</v>
      </c>
      <c r="P1449" s="6" t="s">
        <v>8321</v>
      </c>
      <c r="Q1449" s="6" t="s">
        <v>8340</v>
      </c>
      <c r="R1449" s="15">
        <f t="shared" si="67"/>
        <v>42529.39738425926</v>
      </c>
      <c r="S1449" s="15">
        <f t="shared" si="68"/>
        <v>42559.39738425926</v>
      </c>
    </row>
    <row r="1450" spans="1:19" ht="58" x14ac:dyDescent="0.3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2">
        <f t="shared" si="66"/>
        <v>0</v>
      </c>
      <c r="P1450" s="6" t="s">
        <v>8321</v>
      </c>
      <c r="Q1450" s="6" t="s">
        <v>8340</v>
      </c>
      <c r="R1450" s="15">
        <f t="shared" si="67"/>
        <v>42115.603217592587</v>
      </c>
      <c r="S1450" s="15">
        <f t="shared" si="68"/>
        <v>42145.892361111109</v>
      </c>
    </row>
    <row r="1451" spans="1:19" ht="58" x14ac:dyDescent="0.3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2">
        <f t="shared" si="66"/>
        <v>0</v>
      </c>
      <c r="P1451" s="6" t="s">
        <v>8321</v>
      </c>
      <c r="Q1451" s="6" t="s">
        <v>8340</v>
      </c>
      <c r="R1451" s="15">
        <f t="shared" si="67"/>
        <v>42086.478067129625</v>
      </c>
      <c r="S1451" s="15">
        <f t="shared" si="68"/>
        <v>42134.478067129625</v>
      </c>
    </row>
    <row r="1452" spans="1:19" ht="58" x14ac:dyDescent="0.3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2">
        <f t="shared" si="66"/>
        <v>1.0000000000000001E-5</v>
      </c>
      <c r="P1452" s="6" t="s">
        <v>8321</v>
      </c>
      <c r="Q1452" s="6" t="s">
        <v>8340</v>
      </c>
      <c r="R1452" s="15">
        <f t="shared" si="67"/>
        <v>42389.837928240733</v>
      </c>
      <c r="S1452" s="15">
        <f t="shared" si="68"/>
        <v>42419.837928240733</v>
      </c>
    </row>
    <row r="1453" spans="1:19" ht="43.5" x14ac:dyDescent="0.3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2">
        <f t="shared" si="66"/>
        <v>1.0554089709762533E-4</v>
      </c>
      <c r="P1453" s="6" t="s">
        <v>8321</v>
      </c>
      <c r="Q1453" s="6" t="s">
        <v>8340</v>
      </c>
      <c r="R1453" s="15">
        <f t="shared" si="67"/>
        <v>41931.62568287037</v>
      </c>
      <c r="S1453" s="15">
        <f t="shared" si="68"/>
        <v>41961.667349537034</v>
      </c>
    </row>
    <row r="1454" spans="1:19" ht="29" x14ac:dyDescent="0.3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2">
        <f t="shared" si="66"/>
        <v>0</v>
      </c>
      <c r="P1454" s="6" t="s">
        <v>8321</v>
      </c>
      <c r="Q1454" s="6" t="s">
        <v>8340</v>
      </c>
      <c r="R1454" s="15">
        <f t="shared" si="67"/>
        <v>41818.369942129626</v>
      </c>
      <c r="S1454" s="15">
        <f t="shared" si="68"/>
        <v>41848.369942129626</v>
      </c>
    </row>
    <row r="1455" spans="1:19" ht="43.5" x14ac:dyDescent="0.3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2">
        <f t="shared" si="66"/>
        <v>0</v>
      </c>
      <c r="P1455" s="6" t="s">
        <v>8321</v>
      </c>
      <c r="Q1455" s="6" t="s">
        <v>8340</v>
      </c>
      <c r="R1455" s="15">
        <f t="shared" si="67"/>
        <v>42795.362812499996</v>
      </c>
      <c r="S1455" s="15">
        <f t="shared" si="68"/>
        <v>42840.321145833332</v>
      </c>
    </row>
    <row r="1456" spans="1:19" ht="43.5" x14ac:dyDescent="0.3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2">
        <f t="shared" si="66"/>
        <v>8.5714285714285719E-3</v>
      </c>
      <c r="P1456" s="6" t="s">
        <v>8321</v>
      </c>
      <c r="Q1456" s="6" t="s">
        <v>8340</v>
      </c>
      <c r="R1456" s="15">
        <f t="shared" si="67"/>
        <v>42463.533333333333</v>
      </c>
      <c r="S1456" s="15">
        <f t="shared" si="68"/>
        <v>42484.582638888889</v>
      </c>
    </row>
    <row r="1457" spans="1:19" ht="58" x14ac:dyDescent="0.3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2">
        <f t="shared" si="66"/>
        <v>0.105</v>
      </c>
      <c r="P1457" s="6" t="s">
        <v>8321</v>
      </c>
      <c r="Q1457" s="6" t="s">
        <v>8340</v>
      </c>
      <c r="R1457" s="15">
        <f t="shared" si="67"/>
        <v>41832.33935185185</v>
      </c>
      <c r="S1457" s="15">
        <f t="shared" si="68"/>
        <v>41887.235416666663</v>
      </c>
    </row>
    <row r="1458" spans="1:19" x14ac:dyDescent="0.3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2">
        <f t="shared" si="66"/>
        <v>2.9000000000000001E-2</v>
      </c>
      <c r="P1458" s="6" t="s">
        <v>8321</v>
      </c>
      <c r="Q1458" s="6" t="s">
        <v>8340</v>
      </c>
      <c r="R1458" s="15">
        <f t="shared" si="67"/>
        <v>42708.335243055553</v>
      </c>
      <c r="S1458" s="15">
        <f t="shared" si="68"/>
        <v>42738.335243055553</v>
      </c>
    </row>
    <row r="1459" spans="1:19" ht="29" x14ac:dyDescent="0.3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2">
        <f t="shared" si="66"/>
        <v>0</v>
      </c>
      <c r="P1459" s="6" t="s">
        <v>8321</v>
      </c>
      <c r="Q1459" s="6" t="s">
        <v>8340</v>
      </c>
      <c r="R1459" s="15">
        <f t="shared" si="67"/>
        <v>42289.563009259255</v>
      </c>
      <c r="S1459" s="15">
        <f t="shared" si="68"/>
        <v>42319.604675925926</v>
      </c>
    </row>
    <row r="1460" spans="1:19" ht="58" x14ac:dyDescent="0.3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2">
        <f t="shared" si="66"/>
        <v>0</v>
      </c>
      <c r="P1460" s="6" t="s">
        <v>8321</v>
      </c>
      <c r="Q1460" s="6" t="s">
        <v>8340</v>
      </c>
      <c r="R1460" s="15">
        <f t="shared" si="67"/>
        <v>41831.37222222222</v>
      </c>
      <c r="S1460" s="15">
        <f t="shared" si="68"/>
        <v>41861.833333333328</v>
      </c>
    </row>
    <row r="1461" spans="1:19" ht="43.5" x14ac:dyDescent="0.3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2">
        <f t="shared" si="66"/>
        <v>0</v>
      </c>
      <c r="P1461" s="6" t="s">
        <v>8321</v>
      </c>
      <c r="Q1461" s="6" t="s">
        <v>8340</v>
      </c>
      <c r="R1461" s="15">
        <f t="shared" si="67"/>
        <v>42311.871481481481</v>
      </c>
      <c r="S1461" s="15">
        <f t="shared" si="68"/>
        <v>42340.392361111109</v>
      </c>
    </row>
    <row r="1462" spans="1:19" ht="43.5" x14ac:dyDescent="0.3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2">
        <f t="shared" si="66"/>
        <v>0</v>
      </c>
      <c r="P1462" s="6" t="s">
        <v>8321</v>
      </c>
      <c r="Q1462" s="6" t="s">
        <v>8340</v>
      </c>
      <c r="R1462" s="15">
        <f t="shared" si="67"/>
        <v>41915.563634259255</v>
      </c>
      <c r="S1462" s="15">
        <f t="shared" si="68"/>
        <v>41973.656249999993</v>
      </c>
    </row>
    <row r="1463" spans="1:19" ht="29" x14ac:dyDescent="0.3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2">
        <f t="shared" si="66"/>
        <v>1.012446</v>
      </c>
      <c r="P1463" s="6" t="s">
        <v>8321</v>
      </c>
      <c r="Q1463" s="6" t="s">
        <v>8341</v>
      </c>
      <c r="R1463" s="15">
        <f t="shared" si="67"/>
        <v>41899.311967592592</v>
      </c>
      <c r="S1463" s="15">
        <f t="shared" si="68"/>
        <v>41932.666666666664</v>
      </c>
    </row>
    <row r="1464" spans="1:19" ht="29" x14ac:dyDescent="0.3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2">
        <f t="shared" si="66"/>
        <v>1.085175</v>
      </c>
      <c r="P1464" s="6" t="s">
        <v>8321</v>
      </c>
      <c r="Q1464" s="6" t="s">
        <v>8341</v>
      </c>
      <c r="R1464" s="15">
        <f t="shared" si="67"/>
        <v>41344.329525462963</v>
      </c>
      <c r="S1464" s="15">
        <f t="shared" si="68"/>
        <v>41374.329525462963</v>
      </c>
    </row>
    <row r="1465" spans="1:19" ht="43.5" x14ac:dyDescent="0.3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2">
        <f t="shared" si="66"/>
        <v>1.4766666666666666</v>
      </c>
      <c r="P1465" s="6" t="s">
        <v>8321</v>
      </c>
      <c r="Q1465" s="6" t="s">
        <v>8341</v>
      </c>
      <c r="R1465" s="15">
        <f t="shared" si="67"/>
        <v>41326.577986111108</v>
      </c>
      <c r="S1465" s="15">
        <f t="shared" si="68"/>
        <v>41371.536319444444</v>
      </c>
    </row>
    <row r="1466" spans="1:19" x14ac:dyDescent="0.3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2">
        <f t="shared" si="66"/>
        <v>1.6319999999999999</v>
      </c>
      <c r="P1466" s="6" t="s">
        <v>8321</v>
      </c>
      <c r="Q1466" s="6" t="s">
        <v>8341</v>
      </c>
      <c r="R1466" s="15">
        <f t="shared" si="67"/>
        <v>41291.328217592592</v>
      </c>
      <c r="S1466" s="15">
        <f t="shared" si="68"/>
        <v>41321.328217592592</v>
      </c>
    </row>
    <row r="1467" spans="1:19" ht="43.5" x14ac:dyDescent="0.3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2">
        <f t="shared" si="66"/>
        <v>4.5641449999999999</v>
      </c>
      <c r="P1467" s="6" t="s">
        <v>8321</v>
      </c>
      <c r="Q1467" s="6" t="s">
        <v>8341</v>
      </c>
      <c r="R1467" s="15">
        <f t="shared" si="67"/>
        <v>40959.401064814811</v>
      </c>
      <c r="S1467" s="15">
        <f t="shared" si="68"/>
        <v>40989.791666666664</v>
      </c>
    </row>
    <row r="1468" spans="1:19" ht="43.5" x14ac:dyDescent="0.3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2">
        <f t="shared" si="66"/>
        <v>1.0787731249999999</v>
      </c>
      <c r="P1468" s="6" t="s">
        <v>8321</v>
      </c>
      <c r="Q1468" s="6" t="s">
        <v>8341</v>
      </c>
      <c r="R1468" s="15">
        <f t="shared" si="67"/>
        <v>42339.838726851849</v>
      </c>
      <c r="S1468" s="15">
        <f t="shared" si="68"/>
        <v>42380.874999999993</v>
      </c>
    </row>
    <row r="1469" spans="1:19" ht="29" x14ac:dyDescent="0.3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2">
        <f t="shared" si="66"/>
        <v>1.1508</v>
      </c>
      <c r="P1469" s="6" t="s">
        <v>8321</v>
      </c>
      <c r="Q1469" s="6" t="s">
        <v>8341</v>
      </c>
      <c r="R1469" s="15">
        <f t="shared" si="67"/>
        <v>40933.468576388885</v>
      </c>
      <c r="S1469" s="15">
        <f t="shared" si="68"/>
        <v>40993.42690972222</v>
      </c>
    </row>
    <row r="1470" spans="1:19" ht="43.5" x14ac:dyDescent="0.3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2">
        <f t="shared" si="66"/>
        <v>1.0236842105263158</v>
      </c>
      <c r="P1470" s="6" t="s">
        <v>8321</v>
      </c>
      <c r="Q1470" s="6" t="s">
        <v>8341</v>
      </c>
      <c r="R1470" s="15">
        <f t="shared" si="67"/>
        <v>40645.681122685179</v>
      </c>
      <c r="S1470" s="15">
        <f t="shared" si="68"/>
        <v>40705.681122685179</v>
      </c>
    </row>
    <row r="1471" spans="1:19" ht="43.5" x14ac:dyDescent="0.3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2">
        <f t="shared" si="66"/>
        <v>1.0842485875706214</v>
      </c>
      <c r="P1471" s="6" t="s">
        <v>8321</v>
      </c>
      <c r="Q1471" s="6" t="s">
        <v>8341</v>
      </c>
      <c r="R1471" s="15">
        <f t="shared" si="67"/>
        <v>41290.265150462961</v>
      </c>
      <c r="S1471" s="15">
        <f t="shared" si="68"/>
        <v>41320.265150462961</v>
      </c>
    </row>
    <row r="1472" spans="1:19" ht="58" x14ac:dyDescent="0.3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2">
        <f t="shared" si="66"/>
        <v>1.2513333333333334</v>
      </c>
      <c r="P1472" s="6" t="s">
        <v>8321</v>
      </c>
      <c r="Q1472" s="6" t="s">
        <v>8341</v>
      </c>
      <c r="R1472" s="15">
        <f t="shared" si="67"/>
        <v>41250.493784722217</v>
      </c>
      <c r="S1472" s="15">
        <f t="shared" si="68"/>
        <v>41271.493784722217</v>
      </c>
    </row>
    <row r="1473" spans="1:19" ht="43.5" x14ac:dyDescent="0.3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2">
        <f t="shared" si="66"/>
        <v>1.03840625</v>
      </c>
      <c r="P1473" s="6" t="s">
        <v>8321</v>
      </c>
      <c r="Q1473" s="6" t="s">
        <v>8341</v>
      </c>
      <c r="R1473" s="15">
        <f t="shared" si="67"/>
        <v>42073.624236111107</v>
      </c>
      <c r="S1473" s="15">
        <f t="shared" si="68"/>
        <v>42103.624236111107</v>
      </c>
    </row>
    <row r="1474" spans="1:19" ht="58" x14ac:dyDescent="0.3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2">
        <f t="shared" si="66"/>
        <v>1.3870400000000001</v>
      </c>
      <c r="P1474" s="6" t="s">
        <v>8321</v>
      </c>
      <c r="Q1474" s="6" t="s">
        <v>8341</v>
      </c>
      <c r="R1474" s="15">
        <f t="shared" si="67"/>
        <v>41533.20952546296</v>
      </c>
      <c r="S1474" s="15">
        <f t="shared" si="68"/>
        <v>41563.20952546296</v>
      </c>
    </row>
    <row r="1475" spans="1:19" x14ac:dyDescent="0.3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2">
        <f t="shared" ref="O1475:O1538" si="69">(E1475/D1475)</f>
        <v>1.20516</v>
      </c>
      <c r="P1475" s="6" t="s">
        <v>8321</v>
      </c>
      <c r="Q1475" s="6" t="s">
        <v>8341</v>
      </c>
      <c r="R1475" s="15">
        <f t="shared" ref="R1475:R1538" si="70">(J1475/86400)+25569+(-8/24)</f>
        <v>40939.646284722221</v>
      </c>
      <c r="S1475" s="15">
        <f t="shared" ref="S1475:S1538" si="71">(I1475/86400)+25569+(-8/24)</f>
        <v>40969.646284722221</v>
      </c>
    </row>
    <row r="1476" spans="1:19" ht="43.5" x14ac:dyDescent="0.3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2">
        <f t="shared" si="69"/>
        <v>1.1226666666666667</v>
      </c>
      <c r="P1476" s="6" t="s">
        <v>8321</v>
      </c>
      <c r="Q1476" s="6" t="s">
        <v>8341</v>
      </c>
      <c r="R1476" s="15">
        <f t="shared" si="70"/>
        <v>41500.394583333335</v>
      </c>
      <c r="S1476" s="15">
        <f t="shared" si="71"/>
        <v>41530.394583333335</v>
      </c>
    </row>
    <row r="1477" spans="1:19" ht="43.5" x14ac:dyDescent="0.3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2">
        <f t="shared" si="69"/>
        <v>1.8866966666666667</v>
      </c>
      <c r="P1477" s="6" t="s">
        <v>8321</v>
      </c>
      <c r="Q1477" s="6" t="s">
        <v>8341</v>
      </c>
      <c r="R1477" s="15">
        <f t="shared" si="70"/>
        <v>41960.389618055553</v>
      </c>
      <c r="S1477" s="15">
        <f t="shared" si="71"/>
        <v>41992.874305555553</v>
      </c>
    </row>
    <row r="1478" spans="1:19" ht="29" x14ac:dyDescent="0.3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2">
        <f t="shared" si="69"/>
        <v>6.6155466666666669</v>
      </c>
      <c r="P1478" s="6" t="s">
        <v>8321</v>
      </c>
      <c r="Q1478" s="6" t="s">
        <v>8341</v>
      </c>
      <c r="R1478" s="15">
        <f t="shared" si="70"/>
        <v>40765.708587962959</v>
      </c>
      <c r="S1478" s="15">
        <f t="shared" si="71"/>
        <v>40795.708587962959</v>
      </c>
    </row>
    <row r="1479" spans="1:19" ht="43.5" x14ac:dyDescent="0.3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2">
        <f t="shared" si="69"/>
        <v>1.1131</v>
      </c>
      <c r="P1479" s="6" t="s">
        <v>8321</v>
      </c>
      <c r="Q1479" s="6" t="s">
        <v>8341</v>
      </c>
      <c r="R1479" s="15">
        <f t="shared" si="70"/>
        <v>40840.282453703701</v>
      </c>
      <c r="S1479" s="15">
        <f t="shared" si="71"/>
        <v>40899.791666666664</v>
      </c>
    </row>
    <row r="1480" spans="1:19" ht="43.5" x14ac:dyDescent="0.3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2">
        <f t="shared" si="69"/>
        <v>11.8161422</v>
      </c>
      <c r="P1480" s="6" t="s">
        <v>8321</v>
      </c>
      <c r="Q1480" s="6" t="s">
        <v>8341</v>
      </c>
      <c r="R1480" s="15">
        <f t="shared" si="70"/>
        <v>41394.538344907407</v>
      </c>
      <c r="S1480" s="15">
        <f t="shared" si="71"/>
        <v>41408.538344907407</v>
      </c>
    </row>
    <row r="1481" spans="1:19" ht="43.5" x14ac:dyDescent="0.3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2">
        <f t="shared" si="69"/>
        <v>1.37375</v>
      </c>
      <c r="P1481" s="6" t="s">
        <v>8321</v>
      </c>
      <c r="Q1481" s="6" t="s">
        <v>8341</v>
      </c>
      <c r="R1481" s="15">
        <f t="shared" si="70"/>
        <v>41754.411909722221</v>
      </c>
      <c r="S1481" s="15">
        <f t="shared" si="71"/>
        <v>41768.832638888889</v>
      </c>
    </row>
    <row r="1482" spans="1:19" ht="43.5" x14ac:dyDescent="0.3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2">
        <f t="shared" si="69"/>
        <v>1.170404</v>
      </c>
      <c r="P1482" s="6" t="s">
        <v>8321</v>
      </c>
      <c r="Q1482" s="6" t="s">
        <v>8341</v>
      </c>
      <c r="R1482" s="15">
        <f t="shared" si="70"/>
        <v>41464.600682870368</v>
      </c>
      <c r="S1482" s="15">
        <f t="shared" si="71"/>
        <v>41481.375</v>
      </c>
    </row>
    <row r="1483" spans="1:19" ht="43.5" x14ac:dyDescent="0.3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2">
        <f t="shared" si="69"/>
        <v>2.1000000000000001E-2</v>
      </c>
      <c r="P1483" s="6" t="s">
        <v>8321</v>
      </c>
      <c r="Q1483" s="6" t="s">
        <v>8323</v>
      </c>
      <c r="R1483" s="15">
        <f t="shared" si="70"/>
        <v>41550.589641203704</v>
      </c>
      <c r="S1483" s="15">
        <f t="shared" si="71"/>
        <v>41580.589641203704</v>
      </c>
    </row>
    <row r="1484" spans="1:19" ht="43.5" x14ac:dyDescent="0.3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2">
        <f t="shared" si="69"/>
        <v>1E-3</v>
      </c>
      <c r="P1484" s="6" t="s">
        <v>8321</v>
      </c>
      <c r="Q1484" s="6" t="s">
        <v>8323</v>
      </c>
      <c r="R1484" s="15">
        <f t="shared" si="70"/>
        <v>41136.524722222217</v>
      </c>
      <c r="S1484" s="15">
        <f t="shared" si="71"/>
        <v>41158.993750000001</v>
      </c>
    </row>
    <row r="1485" spans="1:19" ht="43.5" x14ac:dyDescent="0.3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2">
        <f t="shared" si="69"/>
        <v>7.1428571428571426E-3</v>
      </c>
      <c r="P1485" s="6" t="s">
        <v>8321</v>
      </c>
      <c r="Q1485" s="6" t="s">
        <v>8323</v>
      </c>
      <c r="R1485" s="15">
        <f t="shared" si="70"/>
        <v>42547.859664351847</v>
      </c>
      <c r="S1485" s="15">
        <f t="shared" si="71"/>
        <v>42572.859664351847</v>
      </c>
    </row>
    <row r="1486" spans="1:19" x14ac:dyDescent="0.3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2">
        <f t="shared" si="69"/>
        <v>0</v>
      </c>
      <c r="P1486" s="6" t="s">
        <v>8321</v>
      </c>
      <c r="Q1486" s="6" t="s">
        <v>8323</v>
      </c>
      <c r="R1486" s="15">
        <f t="shared" si="70"/>
        <v>41052.867627314808</v>
      </c>
      <c r="S1486" s="15">
        <f t="shared" si="71"/>
        <v>41111.285416666666</v>
      </c>
    </row>
    <row r="1487" spans="1:19" ht="43.5" x14ac:dyDescent="0.3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2">
        <f t="shared" si="69"/>
        <v>2.2388059701492536E-2</v>
      </c>
      <c r="P1487" s="6" t="s">
        <v>8321</v>
      </c>
      <c r="Q1487" s="6" t="s">
        <v>8323</v>
      </c>
      <c r="R1487" s="15">
        <f t="shared" si="70"/>
        <v>42130.462650462963</v>
      </c>
      <c r="S1487" s="15">
        <f t="shared" si="71"/>
        <v>42175.462650462963</v>
      </c>
    </row>
    <row r="1488" spans="1:19" ht="58" x14ac:dyDescent="0.3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2">
        <f t="shared" si="69"/>
        <v>2.3999999999999998E-3</v>
      </c>
      <c r="P1488" s="6" t="s">
        <v>8321</v>
      </c>
      <c r="Q1488" s="6" t="s">
        <v>8323</v>
      </c>
      <c r="R1488" s="15">
        <f t="shared" si="70"/>
        <v>42031.835196759253</v>
      </c>
      <c r="S1488" s="15">
        <f t="shared" si="71"/>
        <v>42061.835196759253</v>
      </c>
    </row>
    <row r="1489" spans="1:19" ht="43.5" x14ac:dyDescent="0.3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2">
        <f t="shared" si="69"/>
        <v>0</v>
      </c>
      <c r="P1489" s="6" t="s">
        <v>8321</v>
      </c>
      <c r="Q1489" s="6" t="s">
        <v>8323</v>
      </c>
      <c r="R1489" s="15">
        <f t="shared" si="70"/>
        <v>42554.584155092591</v>
      </c>
      <c r="S1489" s="15">
        <f t="shared" si="71"/>
        <v>42584.584155092591</v>
      </c>
    </row>
    <row r="1490" spans="1:19" ht="43.5" x14ac:dyDescent="0.3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2">
        <f t="shared" si="69"/>
        <v>2.4E-2</v>
      </c>
      <c r="P1490" s="6" t="s">
        <v>8321</v>
      </c>
      <c r="Q1490" s="6" t="s">
        <v>8323</v>
      </c>
      <c r="R1490" s="15">
        <f t="shared" si="70"/>
        <v>41614.229861111111</v>
      </c>
      <c r="S1490" s="15">
        <f t="shared" si="71"/>
        <v>41644.229861111111</v>
      </c>
    </row>
    <row r="1491" spans="1:19" ht="43.5" x14ac:dyDescent="0.3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2">
        <f t="shared" si="69"/>
        <v>0</v>
      </c>
      <c r="P1491" s="6" t="s">
        <v>8321</v>
      </c>
      <c r="Q1491" s="6" t="s">
        <v>8323</v>
      </c>
      <c r="R1491" s="15">
        <f t="shared" si="70"/>
        <v>41198.278379629628</v>
      </c>
      <c r="S1491" s="15">
        <f t="shared" si="71"/>
        <v>41228.320046296292</v>
      </c>
    </row>
    <row r="1492" spans="1:19" ht="43.5" x14ac:dyDescent="0.3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2">
        <f t="shared" si="69"/>
        <v>0.30862068965517242</v>
      </c>
      <c r="P1492" s="6" t="s">
        <v>8321</v>
      </c>
      <c r="Q1492" s="6" t="s">
        <v>8323</v>
      </c>
      <c r="R1492" s="15">
        <f t="shared" si="70"/>
        <v>41520.227708333332</v>
      </c>
      <c r="S1492" s="15">
        <f t="shared" si="71"/>
        <v>41549.227708333332</v>
      </c>
    </row>
    <row r="1493" spans="1:19" ht="43.5" x14ac:dyDescent="0.3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2">
        <f t="shared" si="69"/>
        <v>8.3333333333333329E-2</v>
      </c>
      <c r="P1493" s="6" t="s">
        <v>8321</v>
      </c>
      <c r="Q1493" s="6" t="s">
        <v>8323</v>
      </c>
      <c r="R1493" s="15">
        <f t="shared" si="70"/>
        <v>41991.380127314813</v>
      </c>
      <c r="S1493" s="15">
        <f t="shared" si="71"/>
        <v>42050.318055555552</v>
      </c>
    </row>
    <row r="1494" spans="1:19" ht="58" x14ac:dyDescent="0.3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2">
        <f t="shared" si="69"/>
        <v>7.4999999999999997E-3</v>
      </c>
      <c r="P1494" s="6" t="s">
        <v>8321</v>
      </c>
      <c r="Q1494" s="6" t="s">
        <v>8323</v>
      </c>
      <c r="R1494" s="15">
        <f t="shared" si="70"/>
        <v>40682.551458333335</v>
      </c>
      <c r="S1494" s="15">
        <f t="shared" si="71"/>
        <v>40712.551458333335</v>
      </c>
    </row>
    <row r="1495" spans="1:19" ht="29" x14ac:dyDescent="0.3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2">
        <f t="shared" si="69"/>
        <v>0</v>
      </c>
      <c r="P1495" s="6" t="s">
        <v>8321</v>
      </c>
      <c r="Q1495" s="6" t="s">
        <v>8323</v>
      </c>
      <c r="R1495" s="15">
        <f t="shared" si="70"/>
        <v>41411.533275462956</v>
      </c>
      <c r="S1495" s="15">
        <f t="shared" si="71"/>
        <v>41441.533275462956</v>
      </c>
    </row>
    <row r="1496" spans="1:19" ht="58" x14ac:dyDescent="0.3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2">
        <f t="shared" si="69"/>
        <v>8.8999999999999996E-2</v>
      </c>
      <c r="P1496" s="6" t="s">
        <v>8321</v>
      </c>
      <c r="Q1496" s="6" t="s">
        <v>8323</v>
      </c>
      <c r="R1496" s="15">
        <f t="shared" si="70"/>
        <v>42067.389039351845</v>
      </c>
      <c r="S1496" s="15">
        <f t="shared" si="71"/>
        <v>42097.318055555552</v>
      </c>
    </row>
    <row r="1497" spans="1:19" ht="29" x14ac:dyDescent="0.3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2">
        <f t="shared" si="69"/>
        <v>0</v>
      </c>
      <c r="P1497" s="6" t="s">
        <v>8321</v>
      </c>
      <c r="Q1497" s="6" t="s">
        <v>8323</v>
      </c>
      <c r="R1497" s="15">
        <f t="shared" si="70"/>
        <v>40752.456377314811</v>
      </c>
      <c r="S1497" s="15">
        <f t="shared" si="71"/>
        <v>40782.456377314811</v>
      </c>
    </row>
    <row r="1498" spans="1:19" ht="43.5" x14ac:dyDescent="0.3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2">
        <f t="shared" si="69"/>
        <v>0</v>
      </c>
      <c r="P1498" s="6" t="s">
        <v>8321</v>
      </c>
      <c r="Q1498" s="6" t="s">
        <v>8323</v>
      </c>
      <c r="R1498" s="15">
        <f t="shared" si="70"/>
        <v>41838.141886574071</v>
      </c>
      <c r="S1498" s="15">
        <f t="shared" si="71"/>
        <v>41898.141886574071</v>
      </c>
    </row>
    <row r="1499" spans="1:19" ht="58" x14ac:dyDescent="0.3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2">
        <f t="shared" si="69"/>
        <v>6.666666666666667E-5</v>
      </c>
      <c r="P1499" s="6" t="s">
        <v>8321</v>
      </c>
      <c r="Q1499" s="6" t="s">
        <v>8323</v>
      </c>
      <c r="R1499" s="15">
        <f t="shared" si="70"/>
        <v>41444.309282407405</v>
      </c>
      <c r="S1499" s="15">
        <f t="shared" si="71"/>
        <v>41486.488194444442</v>
      </c>
    </row>
    <row r="1500" spans="1:19" ht="43.5" x14ac:dyDescent="0.3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2">
        <f t="shared" si="69"/>
        <v>1.9E-2</v>
      </c>
      <c r="P1500" s="6" t="s">
        <v>8321</v>
      </c>
      <c r="Q1500" s="6" t="s">
        <v>8323</v>
      </c>
      <c r="R1500" s="15">
        <f t="shared" si="70"/>
        <v>41840.650208333333</v>
      </c>
      <c r="S1500" s="15">
        <f t="shared" si="71"/>
        <v>41885.650208333333</v>
      </c>
    </row>
    <row r="1501" spans="1:19" ht="58" x14ac:dyDescent="0.3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2">
        <f t="shared" si="69"/>
        <v>2.5000000000000001E-3</v>
      </c>
      <c r="P1501" s="6" t="s">
        <v>8321</v>
      </c>
      <c r="Q1501" s="6" t="s">
        <v>8323</v>
      </c>
      <c r="R1501" s="15">
        <f t="shared" si="70"/>
        <v>42526.673993055556</v>
      </c>
      <c r="S1501" s="15">
        <f t="shared" si="71"/>
        <v>42586.673993055556</v>
      </c>
    </row>
    <row r="1502" spans="1:19" ht="43.5" x14ac:dyDescent="0.3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2">
        <f t="shared" si="69"/>
        <v>0.25035714285714283</v>
      </c>
      <c r="P1502" s="6" t="s">
        <v>8321</v>
      </c>
      <c r="Q1502" s="6" t="s">
        <v>8323</v>
      </c>
      <c r="R1502" s="15">
        <f t="shared" si="70"/>
        <v>41365.57126157407</v>
      </c>
      <c r="S1502" s="15">
        <f t="shared" si="71"/>
        <v>41395.57126157407</v>
      </c>
    </row>
    <row r="1503" spans="1:19" ht="29" x14ac:dyDescent="0.3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2">
        <f t="shared" si="69"/>
        <v>1.6633076923076924</v>
      </c>
      <c r="P1503" s="6" t="s">
        <v>8337</v>
      </c>
      <c r="Q1503" s="6" t="s">
        <v>8338</v>
      </c>
      <c r="R1503" s="15">
        <f t="shared" si="70"/>
        <v>42163.2502662037</v>
      </c>
      <c r="S1503" s="15">
        <f t="shared" si="71"/>
        <v>42193.2502662037</v>
      </c>
    </row>
    <row r="1504" spans="1:19" ht="43.5" x14ac:dyDescent="0.3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2">
        <f t="shared" si="69"/>
        <v>1.0144545454545455</v>
      </c>
      <c r="P1504" s="6" t="s">
        <v>8337</v>
      </c>
      <c r="Q1504" s="6" t="s">
        <v>8338</v>
      </c>
      <c r="R1504" s="15">
        <f t="shared" si="70"/>
        <v>42426.20925925926</v>
      </c>
      <c r="S1504" s="15">
        <f t="shared" si="71"/>
        <v>42454.583333333336</v>
      </c>
    </row>
    <row r="1505" spans="1:19" ht="43.5" x14ac:dyDescent="0.3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2">
        <f t="shared" si="69"/>
        <v>1.0789146666666667</v>
      </c>
      <c r="P1505" s="6" t="s">
        <v>8337</v>
      </c>
      <c r="Q1505" s="6" t="s">
        <v>8338</v>
      </c>
      <c r="R1505" s="15">
        <f t="shared" si="70"/>
        <v>42606.01390046296</v>
      </c>
      <c r="S1505" s="15">
        <f t="shared" si="71"/>
        <v>42666.01390046296</v>
      </c>
    </row>
    <row r="1506" spans="1:19" ht="43.5" x14ac:dyDescent="0.3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2">
        <f t="shared" si="69"/>
        <v>2.7793846153846156</v>
      </c>
      <c r="P1506" s="6" t="s">
        <v>8337</v>
      </c>
      <c r="Q1506" s="6" t="s">
        <v>8338</v>
      </c>
      <c r="R1506" s="15">
        <f t="shared" si="70"/>
        <v>41772.32435185185</v>
      </c>
      <c r="S1506" s="15">
        <f t="shared" si="71"/>
        <v>41800.022916666661</v>
      </c>
    </row>
    <row r="1507" spans="1:19" ht="58" x14ac:dyDescent="0.3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2">
        <f t="shared" si="69"/>
        <v>1.0358125</v>
      </c>
      <c r="P1507" s="6" t="s">
        <v>8337</v>
      </c>
      <c r="Q1507" s="6" t="s">
        <v>8338</v>
      </c>
      <c r="R1507" s="15">
        <f t="shared" si="70"/>
        <v>42414.109988425924</v>
      </c>
      <c r="S1507" s="15">
        <f t="shared" si="71"/>
        <v>42451.500694444439</v>
      </c>
    </row>
    <row r="1508" spans="1:19" ht="43.5" x14ac:dyDescent="0.3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2">
        <f t="shared" si="69"/>
        <v>1.1140000000000001</v>
      </c>
      <c r="P1508" s="6" t="s">
        <v>8337</v>
      </c>
      <c r="Q1508" s="6" t="s">
        <v>8338</v>
      </c>
      <c r="R1508" s="15">
        <f t="shared" si="70"/>
        <v>41814.452592592592</v>
      </c>
      <c r="S1508" s="15">
        <f t="shared" si="71"/>
        <v>41844.452592592592</v>
      </c>
    </row>
    <row r="1509" spans="1:19" ht="58" x14ac:dyDescent="0.3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2">
        <f t="shared" si="69"/>
        <v>2.15</v>
      </c>
      <c r="P1509" s="6" t="s">
        <v>8337</v>
      </c>
      <c r="Q1509" s="6" t="s">
        <v>8338</v>
      </c>
      <c r="R1509" s="15">
        <f t="shared" si="70"/>
        <v>40254.117002314808</v>
      </c>
      <c r="S1509" s="15">
        <f t="shared" si="71"/>
        <v>40313.006944444445</v>
      </c>
    </row>
    <row r="1510" spans="1:19" ht="43.5" x14ac:dyDescent="0.3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2">
        <f t="shared" si="69"/>
        <v>1.1076216216216217</v>
      </c>
      <c r="P1510" s="6" t="s">
        <v>8337</v>
      </c>
      <c r="Q1510" s="6" t="s">
        <v>8338</v>
      </c>
      <c r="R1510" s="15">
        <f t="shared" si="70"/>
        <v>41786.281030092592</v>
      </c>
      <c r="S1510" s="15">
        <f t="shared" si="71"/>
        <v>41817.281030092592</v>
      </c>
    </row>
    <row r="1511" spans="1:19" ht="43.5" x14ac:dyDescent="0.3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2">
        <f t="shared" si="69"/>
        <v>1.2364125714285714</v>
      </c>
      <c r="P1511" s="6" t="s">
        <v>8337</v>
      </c>
      <c r="Q1511" s="6" t="s">
        <v>8338</v>
      </c>
      <c r="R1511" s="15">
        <f t="shared" si="70"/>
        <v>42751.200057870366</v>
      </c>
      <c r="S1511" s="15">
        <f t="shared" si="71"/>
        <v>42780.624305555553</v>
      </c>
    </row>
    <row r="1512" spans="1:19" ht="43.5" x14ac:dyDescent="0.3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2">
        <f t="shared" si="69"/>
        <v>1.0103500000000001</v>
      </c>
      <c r="P1512" s="6" t="s">
        <v>8337</v>
      </c>
      <c r="Q1512" s="6" t="s">
        <v>8338</v>
      </c>
      <c r="R1512" s="15">
        <f t="shared" si="70"/>
        <v>41809.051828703705</v>
      </c>
      <c r="S1512" s="15">
        <f t="shared" si="71"/>
        <v>41839.051828703705</v>
      </c>
    </row>
    <row r="1513" spans="1:19" ht="58" x14ac:dyDescent="0.3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2">
        <f t="shared" si="69"/>
        <v>1.1179285714285714</v>
      </c>
      <c r="P1513" s="6" t="s">
        <v>8337</v>
      </c>
      <c r="Q1513" s="6" t="s">
        <v>8338</v>
      </c>
      <c r="R1513" s="15">
        <f t="shared" si="70"/>
        <v>42296.250046296293</v>
      </c>
      <c r="S1513" s="15">
        <f t="shared" si="71"/>
        <v>42326.291712962957</v>
      </c>
    </row>
    <row r="1514" spans="1:19" ht="43.5" x14ac:dyDescent="0.3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2">
        <f t="shared" si="69"/>
        <v>5.5877142857142861</v>
      </c>
      <c r="P1514" s="6" t="s">
        <v>8337</v>
      </c>
      <c r="Q1514" s="6" t="s">
        <v>8338</v>
      </c>
      <c r="R1514" s="15">
        <f t="shared" si="70"/>
        <v>42741.351145833331</v>
      </c>
      <c r="S1514" s="15">
        <f t="shared" si="71"/>
        <v>42771.351145833331</v>
      </c>
    </row>
    <row r="1515" spans="1:19" ht="43.5" x14ac:dyDescent="0.3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2">
        <f t="shared" si="69"/>
        <v>1.5001875</v>
      </c>
      <c r="P1515" s="6" t="s">
        <v>8337</v>
      </c>
      <c r="Q1515" s="6" t="s">
        <v>8338</v>
      </c>
      <c r="R1515" s="15">
        <f t="shared" si="70"/>
        <v>41806.30400462963</v>
      </c>
      <c r="S1515" s="15">
        <f t="shared" si="71"/>
        <v>41836.30400462963</v>
      </c>
    </row>
    <row r="1516" spans="1:19" ht="43.5" x14ac:dyDescent="0.3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2">
        <f t="shared" si="69"/>
        <v>1.0647599999999999</v>
      </c>
      <c r="P1516" s="6" t="s">
        <v>8337</v>
      </c>
      <c r="Q1516" s="6" t="s">
        <v>8338</v>
      </c>
      <c r="R1516" s="15">
        <f t="shared" si="70"/>
        <v>42234.264351851853</v>
      </c>
      <c r="S1516" s="15">
        <f t="shared" si="71"/>
        <v>42274.264351851853</v>
      </c>
    </row>
    <row r="1517" spans="1:19" ht="43.5" x14ac:dyDescent="0.3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2">
        <f t="shared" si="69"/>
        <v>1.57189</v>
      </c>
      <c r="P1517" s="6" t="s">
        <v>8337</v>
      </c>
      <c r="Q1517" s="6" t="s">
        <v>8338</v>
      </c>
      <c r="R1517" s="15">
        <f t="shared" si="70"/>
        <v>42414.92010416666</v>
      </c>
      <c r="S1517" s="15">
        <f t="shared" si="71"/>
        <v>42444.878437499996</v>
      </c>
    </row>
    <row r="1518" spans="1:19" ht="43.5" x14ac:dyDescent="0.3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2">
        <f t="shared" si="69"/>
        <v>1.0865882352941176</v>
      </c>
      <c r="P1518" s="6" t="s">
        <v>8337</v>
      </c>
      <c r="Q1518" s="6" t="s">
        <v>8338</v>
      </c>
      <c r="R1518" s="15">
        <f t="shared" si="70"/>
        <v>42619.133009259262</v>
      </c>
      <c r="S1518" s="15">
        <f t="shared" si="71"/>
        <v>42649.249999999993</v>
      </c>
    </row>
    <row r="1519" spans="1:19" ht="43.5" x14ac:dyDescent="0.3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2">
        <f t="shared" si="69"/>
        <v>1.6197999999999999</v>
      </c>
      <c r="P1519" s="6" t="s">
        <v>8337</v>
      </c>
      <c r="Q1519" s="6" t="s">
        <v>8338</v>
      </c>
      <c r="R1519" s="15">
        <f t="shared" si="70"/>
        <v>41948.233252314814</v>
      </c>
      <c r="S1519" s="15">
        <f t="shared" si="71"/>
        <v>41978.916666666664</v>
      </c>
    </row>
    <row r="1520" spans="1:19" ht="29" x14ac:dyDescent="0.3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2">
        <f t="shared" si="69"/>
        <v>2.0536666666666665</v>
      </c>
      <c r="P1520" s="6" t="s">
        <v>8337</v>
      </c>
      <c r="Q1520" s="6" t="s">
        <v>8338</v>
      </c>
      <c r="R1520" s="15">
        <f t="shared" si="70"/>
        <v>41760.486712962964</v>
      </c>
      <c r="S1520" s="15">
        <f t="shared" si="71"/>
        <v>41790.486712962964</v>
      </c>
    </row>
    <row r="1521" spans="1:19" ht="43.5" x14ac:dyDescent="0.3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2">
        <f t="shared" si="69"/>
        <v>1.033638888888889</v>
      </c>
      <c r="P1521" s="6" t="s">
        <v>8337</v>
      </c>
      <c r="Q1521" s="6" t="s">
        <v>8338</v>
      </c>
      <c r="R1521" s="15">
        <f t="shared" si="70"/>
        <v>41782.408368055556</v>
      </c>
      <c r="S1521" s="15">
        <f t="shared" si="71"/>
        <v>41810.582638888889</v>
      </c>
    </row>
    <row r="1522" spans="1:19" ht="29" x14ac:dyDescent="0.3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2">
        <f t="shared" si="69"/>
        <v>1.0347222222222223</v>
      </c>
      <c r="P1522" s="6" t="s">
        <v>8337</v>
      </c>
      <c r="Q1522" s="6" t="s">
        <v>8338</v>
      </c>
      <c r="R1522" s="15">
        <f t="shared" si="70"/>
        <v>41955.524456018517</v>
      </c>
      <c r="S1522" s="15">
        <f t="shared" si="71"/>
        <v>41991.833333333336</v>
      </c>
    </row>
    <row r="1523" spans="1:19" ht="43.5" x14ac:dyDescent="0.3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2">
        <f t="shared" si="69"/>
        <v>1.0681333333333334</v>
      </c>
      <c r="P1523" s="6" t="s">
        <v>8337</v>
      </c>
      <c r="Q1523" s="6" t="s">
        <v>8338</v>
      </c>
      <c r="R1523" s="15">
        <f t="shared" si="70"/>
        <v>42492.834386574068</v>
      </c>
      <c r="S1523" s="15">
        <f t="shared" si="71"/>
        <v>42527.834386574068</v>
      </c>
    </row>
    <row r="1524" spans="1:19" ht="58" x14ac:dyDescent="0.3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2">
        <f t="shared" si="69"/>
        <v>1.3896574712643677</v>
      </c>
      <c r="P1524" s="6" t="s">
        <v>8337</v>
      </c>
      <c r="Q1524" s="6" t="s">
        <v>8338</v>
      </c>
      <c r="R1524" s="15">
        <f t="shared" si="70"/>
        <v>41899.496979166666</v>
      </c>
      <c r="S1524" s="15">
        <f t="shared" si="71"/>
        <v>41929.496979166666</v>
      </c>
    </row>
    <row r="1525" spans="1:19" ht="43.5" x14ac:dyDescent="0.3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2">
        <f t="shared" si="69"/>
        <v>1.2484324324324325</v>
      </c>
      <c r="P1525" s="6" t="s">
        <v>8337</v>
      </c>
      <c r="Q1525" s="6" t="s">
        <v>8338</v>
      </c>
      <c r="R1525" s="15">
        <f t="shared" si="70"/>
        <v>41964.418009259258</v>
      </c>
      <c r="S1525" s="15">
        <f t="shared" si="71"/>
        <v>41995.666666666664</v>
      </c>
    </row>
    <row r="1526" spans="1:19" ht="43.5" x14ac:dyDescent="0.3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2">
        <f t="shared" si="69"/>
        <v>2.0699999999999998</v>
      </c>
      <c r="P1526" s="6" t="s">
        <v>8337</v>
      </c>
      <c r="Q1526" s="6" t="s">
        <v>8338</v>
      </c>
      <c r="R1526" s="15">
        <f t="shared" si="70"/>
        <v>42756.167708333327</v>
      </c>
      <c r="S1526" s="15">
        <f t="shared" si="71"/>
        <v>42786.167708333327</v>
      </c>
    </row>
    <row r="1527" spans="1:19" ht="43.5" x14ac:dyDescent="0.3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2">
        <f t="shared" si="69"/>
        <v>1.7400576923076922</v>
      </c>
      <c r="P1527" s="6" t="s">
        <v>8337</v>
      </c>
      <c r="Q1527" s="6" t="s">
        <v>8338</v>
      </c>
      <c r="R1527" s="15">
        <f t="shared" si="70"/>
        <v>42570.369652777772</v>
      </c>
      <c r="S1527" s="15">
        <f t="shared" si="71"/>
        <v>42600.369652777772</v>
      </c>
    </row>
    <row r="1528" spans="1:19" ht="43.5" x14ac:dyDescent="0.3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2">
        <f t="shared" si="69"/>
        <v>1.2032608695652174</v>
      </c>
      <c r="P1528" s="6" t="s">
        <v>8337</v>
      </c>
      <c r="Q1528" s="6" t="s">
        <v>8338</v>
      </c>
      <c r="R1528" s="15">
        <f t="shared" si="70"/>
        <v>42338.942673611113</v>
      </c>
      <c r="S1528" s="15">
        <f t="shared" si="71"/>
        <v>42387.942673611113</v>
      </c>
    </row>
    <row r="1529" spans="1:19" ht="43.5" x14ac:dyDescent="0.3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2">
        <f t="shared" si="69"/>
        <v>1.1044428571428573</v>
      </c>
      <c r="P1529" s="6" t="s">
        <v>8337</v>
      </c>
      <c r="Q1529" s="6" t="s">
        <v>8338</v>
      </c>
      <c r="R1529" s="15">
        <f t="shared" si="70"/>
        <v>42780.267199074071</v>
      </c>
      <c r="S1529" s="15">
        <f t="shared" si="71"/>
        <v>42808.225532407407</v>
      </c>
    </row>
    <row r="1530" spans="1:19" ht="29" x14ac:dyDescent="0.3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2">
        <f t="shared" si="69"/>
        <v>2.8156666666666665</v>
      </c>
      <c r="P1530" s="6" t="s">
        <v>8337</v>
      </c>
      <c r="Q1530" s="6" t="s">
        <v>8338</v>
      </c>
      <c r="R1530" s="15">
        <f t="shared" si="70"/>
        <v>42736.399560185186</v>
      </c>
      <c r="S1530" s="15">
        <f t="shared" si="71"/>
        <v>42766.666666666664</v>
      </c>
    </row>
    <row r="1531" spans="1:19" ht="43.5" x14ac:dyDescent="0.3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2">
        <f t="shared" si="69"/>
        <v>1.0067894736842105</v>
      </c>
      <c r="P1531" s="6" t="s">
        <v>8337</v>
      </c>
      <c r="Q1531" s="6" t="s">
        <v>8338</v>
      </c>
      <c r="R1531" s="15">
        <f t="shared" si="70"/>
        <v>42052.295370370368</v>
      </c>
      <c r="S1531" s="15">
        <f t="shared" si="71"/>
        <v>42082.253703703704</v>
      </c>
    </row>
    <row r="1532" spans="1:19" ht="58" x14ac:dyDescent="0.3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2">
        <f t="shared" si="69"/>
        <v>1.3482571428571428</v>
      </c>
      <c r="P1532" s="6" t="s">
        <v>8337</v>
      </c>
      <c r="Q1532" s="6" t="s">
        <v>8338</v>
      </c>
      <c r="R1532" s="15">
        <f t="shared" si="70"/>
        <v>42275.433969907404</v>
      </c>
      <c r="S1532" s="15">
        <f t="shared" si="71"/>
        <v>42300.433969907404</v>
      </c>
    </row>
    <row r="1533" spans="1:19" ht="58" x14ac:dyDescent="0.3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2">
        <f t="shared" si="69"/>
        <v>1.7595744680851064</v>
      </c>
      <c r="P1533" s="6" t="s">
        <v>8337</v>
      </c>
      <c r="Q1533" s="6" t="s">
        <v>8338</v>
      </c>
      <c r="R1533" s="15">
        <f t="shared" si="70"/>
        <v>41941.469050925924</v>
      </c>
      <c r="S1533" s="15">
        <f t="shared" si="71"/>
        <v>41973.791666666664</v>
      </c>
    </row>
    <row r="1534" spans="1:19" ht="43.5" x14ac:dyDescent="0.3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2">
        <f t="shared" si="69"/>
        <v>4.8402000000000003</v>
      </c>
      <c r="P1534" s="6" t="s">
        <v>8337</v>
      </c>
      <c r="Q1534" s="6" t="s">
        <v>8338</v>
      </c>
      <c r="R1534" s="15">
        <f t="shared" si="70"/>
        <v>42391.141956018517</v>
      </c>
      <c r="S1534" s="15">
        <f t="shared" si="71"/>
        <v>42415.291666666664</v>
      </c>
    </row>
    <row r="1535" spans="1:19" ht="43.5" x14ac:dyDescent="0.3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2">
        <f t="shared" si="69"/>
        <v>1.4514</v>
      </c>
      <c r="P1535" s="6" t="s">
        <v>8337</v>
      </c>
      <c r="Q1535" s="6" t="s">
        <v>8338</v>
      </c>
      <c r="R1535" s="15">
        <f t="shared" si="70"/>
        <v>42442.668715277774</v>
      </c>
      <c r="S1535" s="15">
        <f t="shared" si="71"/>
        <v>42491.832638888889</v>
      </c>
    </row>
    <row r="1536" spans="1:19" ht="43.5" x14ac:dyDescent="0.3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2">
        <f t="shared" si="69"/>
        <v>4.1773333333333333</v>
      </c>
      <c r="P1536" s="6" t="s">
        <v>8337</v>
      </c>
      <c r="Q1536" s="6" t="s">
        <v>8338</v>
      </c>
      <c r="R1536" s="15">
        <f t="shared" si="70"/>
        <v>42221.340995370367</v>
      </c>
      <c r="S1536" s="15">
        <f t="shared" si="71"/>
        <v>42251.340995370367</v>
      </c>
    </row>
    <row r="1537" spans="1:19" ht="58" x14ac:dyDescent="0.3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2">
        <f t="shared" si="69"/>
        <v>1.3242499999999999</v>
      </c>
      <c r="P1537" s="6" t="s">
        <v>8337</v>
      </c>
      <c r="Q1537" s="6" t="s">
        <v>8338</v>
      </c>
      <c r="R1537" s="15">
        <f t="shared" si="70"/>
        <v>42484.495729166665</v>
      </c>
      <c r="S1537" s="15">
        <f t="shared" si="71"/>
        <v>42513.583333333336</v>
      </c>
    </row>
    <row r="1538" spans="1:19" ht="58" x14ac:dyDescent="0.3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2">
        <f t="shared" si="69"/>
        <v>2.5030841666666666</v>
      </c>
      <c r="P1538" s="6" t="s">
        <v>8337</v>
      </c>
      <c r="Q1538" s="6" t="s">
        <v>8338</v>
      </c>
      <c r="R1538" s="15">
        <f t="shared" si="70"/>
        <v>42213.468865740739</v>
      </c>
      <c r="S1538" s="15">
        <f t="shared" si="71"/>
        <v>42243.468865740739</v>
      </c>
    </row>
    <row r="1539" spans="1:19" ht="43.5" x14ac:dyDescent="0.3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2">
        <f t="shared" ref="O1539:O1602" si="72">(E1539/D1539)</f>
        <v>1.7989999999999999</v>
      </c>
      <c r="P1539" s="6" t="s">
        <v>8337</v>
      </c>
      <c r="Q1539" s="6" t="s">
        <v>8338</v>
      </c>
      <c r="R1539" s="15">
        <f t="shared" ref="R1539:R1602" si="73">(J1539/86400)+25569+(-8/24)</f>
        <v>42551.981793981475</v>
      </c>
      <c r="S1539" s="15">
        <f t="shared" ref="S1539:S1602" si="74">(I1539/86400)+25569+(-8/24)</f>
        <v>42588.416666666664</v>
      </c>
    </row>
    <row r="1540" spans="1:19" ht="43.5" x14ac:dyDescent="0.3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2">
        <f t="shared" si="72"/>
        <v>1.0262857142857142</v>
      </c>
      <c r="P1540" s="6" t="s">
        <v>8337</v>
      </c>
      <c r="Q1540" s="6" t="s">
        <v>8338</v>
      </c>
      <c r="R1540" s="15">
        <f t="shared" si="73"/>
        <v>41981.44872685185</v>
      </c>
      <c r="S1540" s="15">
        <f t="shared" si="74"/>
        <v>42026.44872685185</v>
      </c>
    </row>
    <row r="1541" spans="1:19" ht="43.5" x14ac:dyDescent="0.3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2">
        <f t="shared" si="72"/>
        <v>1.359861</v>
      </c>
      <c r="P1541" s="6" t="s">
        <v>8337</v>
      </c>
      <c r="Q1541" s="6" t="s">
        <v>8338</v>
      </c>
      <c r="R1541" s="15">
        <f t="shared" si="73"/>
        <v>42705.585868055554</v>
      </c>
      <c r="S1541" s="15">
        <f t="shared" si="74"/>
        <v>42738.585868055554</v>
      </c>
    </row>
    <row r="1542" spans="1:19" ht="43.5" x14ac:dyDescent="0.3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2">
        <f t="shared" si="72"/>
        <v>1.1786666666666668</v>
      </c>
      <c r="P1542" s="6" t="s">
        <v>8337</v>
      </c>
      <c r="Q1542" s="6" t="s">
        <v>8338</v>
      </c>
      <c r="R1542" s="15">
        <f t="shared" si="73"/>
        <v>41938.673796296294</v>
      </c>
      <c r="S1542" s="15">
        <f t="shared" si="74"/>
        <v>41968.718749999993</v>
      </c>
    </row>
    <row r="1543" spans="1:19" ht="43.5" x14ac:dyDescent="0.3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2">
        <f t="shared" si="72"/>
        <v>3.3333333333333332E-4</v>
      </c>
      <c r="P1543" s="6" t="s">
        <v>8337</v>
      </c>
      <c r="Q1543" s="6" t="s">
        <v>8342</v>
      </c>
      <c r="R1543" s="15">
        <f t="shared" si="73"/>
        <v>41974.378912037035</v>
      </c>
      <c r="S1543" s="15">
        <f t="shared" si="74"/>
        <v>42004.378912037035</v>
      </c>
    </row>
    <row r="1544" spans="1:19" ht="58" x14ac:dyDescent="0.3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2">
        <f t="shared" si="72"/>
        <v>0.04</v>
      </c>
      <c r="P1544" s="6" t="s">
        <v>8337</v>
      </c>
      <c r="Q1544" s="6" t="s">
        <v>8342</v>
      </c>
      <c r="R1544" s="15">
        <f t="shared" si="73"/>
        <v>42170.663194444445</v>
      </c>
      <c r="S1544" s="15">
        <f t="shared" si="74"/>
        <v>42185.663194444445</v>
      </c>
    </row>
    <row r="1545" spans="1:19" ht="43.5" x14ac:dyDescent="0.3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2">
        <f t="shared" si="72"/>
        <v>4.4444444444444444E-3</v>
      </c>
      <c r="P1545" s="6" t="s">
        <v>8337</v>
      </c>
      <c r="Q1545" s="6" t="s">
        <v>8342</v>
      </c>
      <c r="R1545" s="15">
        <f t="shared" si="73"/>
        <v>41935.176319444443</v>
      </c>
      <c r="S1545" s="15">
        <f t="shared" si="74"/>
        <v>41965.217986111107</v>
      </c>
    </row>
    <row r="1546" spans="1:19" ht="43.5" x14ac:dyDescent="0.3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2">
        <f t="shared" si="72"/>
        <v>0</v>
      </c>
      <c r="P1546" s="6" t="s">
        <v>8337</v>
      </c>
      <c r="Q1546" s="6" t="s">
        <v>8342</v>
      </c>
      <c r="R1546" s="15">
        <f t="shared" si="73"/>
        <v>42052.717870370368</v>
      </c>
      <c r="S1546" s="15">
        <f t="shared" si="74"/>
        <v>42094.679166666661</v>
      </c>
    </row>
    <row r="1547" spans="1:19" ht="43.5" x14ac:dyDescent="0.3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2">
        <f t="shared" si="72"/>
        <v>3.3333333333333332E-4</v>
      </c>
      <c r="P1547" s="6" t="s">
        <v>8337</v>
      </c>
      <c r="Q1547" s="6" t="s">
        <v>8342</v>
      </c>
      <c r="R1547" s="15">
        <f t="shared" si="73"/>
        <v>42031.551319444443</v>
      </c>
      <c r="S1547" s="15">
        <f t="shared" si="74"/>
        <v>42065.552777777775</v>
      </c>
    </row>
    <row r="1548" spans="1:19" ht="43.5" x14ac:dyDescent="0.3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2">
        <f t="shared" si="72"/>
        <v>0.28899999999999998</v>
      </c>
      <c r="P1548" s="6" t="s">
        <v>8337</v>
      </c>
      <c r="Q1548" s="6" t="s">
        <v>8342</v>
      </c>
      <c r="R1548" s="15">
        <f t="shared" si="73"/>
        <v>41838.879618055551</v>
      </c>
      <c r="S1548" s="15">
        <f t="shared" si="74"/>
        <v>41898.879618055551</v>
      </c>
    </row>
    <row r="1549" spans="1:19" ht="43.5" x14ac:dyDescent="0.3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2">
        <f t="shared" si="72"/>
        <v>0</v>
      </c>
      <c r="P1549" s="6" t="s">
        <v>8337</v>
      </c>
      <c r="Q1549" s="6" t="s">
        <v>8342</v>
      </c>
      <c r="R1549" s="15">
        <f t="shared" si="73"/>
        <v>42782.093541666669</v>
      </c>
      <c r="S1549" s="15">
        <f t="shared" si="74"/>
        <v>42789.093541666669</v>
      </c>
    </row>
    <row r="1550" spans="1:19" ht="29" x14ac:dyDescent="0.3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2">
        <f t="shared" si="72"/>
        <v>8.5714285714285715E-2</v>
      </c>
      <c r="P1550" s="6" t="s">
        <v>8337</v>
      </c>
      <c r="Q1550" s="6" t="s">
        <v>8342</v>
      </c>
      <c r="R1550" s="15">
        <f t="shared" si="73"/>
        <v>42286.548842592594</v>
      </c>
      <c r="S1550" s="15">
        <f t="shared" si="74"/>
        <v>42316.590509259258</v>
      </c>
    </row>
    <row r="1551" spans="1:19" ht="43.5" x14ac:dyDescent="0.3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2">
        <f t="shared" si="72"/>
        <v>0.34</v>
      </c>
      <c r="P1551" s="6" t="s">
        <v>8337</v>
      </c>
      <c r="Q1551" s="6" t="s">
        <v>8342</v>
      </c>
      <c r="R1551" s="15">
        <f t="shared" si="73"/>
        <v>42280.802766203698</v>
      </c>
      <c r="S1551" s="15">
        <f t="shared" si="74"/>
        <v>42310.84443287037</v>
      </c>
    </row>
    <row r="1552" spans="1:19" ht="58" x14ac:dyDescent="0.3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2">
        <f t="shared" si="72"/>
        <v>0.13466666666666666</v>
      </c>
      <c r="P1552" s="6" t="s">
        <v>8337</v>
      </c>
      <c r="Q1552" s="6" t="s">
        <v>8342</v>
      </c>
      <c r="R1552" s="15">
        <f t="shared" si="73"/>
        <v>42472.11613425926</v>
      </c>
      <c r="S1552" s="15">
        <f t="shared" si="74"/>
        <v>42502.11613425926</v>
      </c>
    </row>
    <row r="1553" spans="1:19" ht="43.5" x14ac:dyDescent="0.3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2">
        <f t="shared" si="72"/>
        <v>0</v>
      </c>
      <c r="P1553" s="6" t="s">
        <v>8337</v>
      </c>
      <c r="Q1553" s="6" t="s">
        <v>8342</v>
      </c>
      <c r="R1553" s="15">
        <f t="shared" si="73"/>
        <v>42121.491192129623</v>
      </c>
      <c r="S1553" s="15">
        <f t="shared" si="74"/>
        <v>42151.491192129623</v>
      </c>
    </row>
    <row r="1554" spans="1:19" ht="43.5" x14ac:dyDescent="0.3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2">
        <f t="shared" si="72"/>
        <v>0.49186046511627907</v>
      </c>
      <c r="P1554" s="6" t="s">
        <v>8337</v>
      </c>
      <c r="Q1554" s="6" t="s">
        <v>8342</v>
      </c>
      <c r="R1554" s="15">
        <f t="shared" si="73"/>
        <v>41892.355416666665</v>
      </c>
      <c r="S1554" s="15">
        <f t="shared" si="74"/>
        <v>41912.832638888889</v>
      </c>
    </row>
    <row r="1555" spans="1:19" ht="43.5" x14ac:dyDescent="0.3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2">
        <f t="shared" si="72"/>
        <v>0</v>
      </c>
      <c r="P1555" s="6" t="s">
        <v>8337</v>
      </c>
      <c r="Q1555" s="6" t="s">
        <v>8342</v>
      </c>
      <c r="R1555" s="15">
        <f t="shared" si="73"/>
        <v>42218.949618055551</v>
      </c>
      <c r="S1555" s="15">
        <f t="shared" si="74"/>
        <v>42248.949618055551</v>
      </c>
    </row>
    <row r="1556" spans="1:19" ht="58" x14ac:dyDescent="0.3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2">
        <f t="shared" si="72"/>
        <v>0</v>
      </c>
      <c r="P1556" s="6" t="s">
        <v>8337</v>
      </c>
      <c r="Q1556" s="6" t="s">
        <v>8342</v>
      </c>
      <c r="R1556" s="15">
        <f t="shared" si="73"/>
        <v>42187.918865740743</v>
      </c>
      <c r="S1556" s="15">
        <f t="shared" si="74"/>
        <v>42217.918865740743</v>
      </c>
    </row>
    <row r="1557" spans="1:19" ht="43.5" x14ac:dyDescent="0.3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2">
        <f t="shared" si="72"/>
        <v>0</v>
      </c>
      <c r="P1557" s="6" t="s">
        <v>8337</v>
      </c>
      <c r="Q1557" s="6" t="s">
        <v>8342</v>
      </c>
      <c r="R1557" s="15">
        <f t="shared" si="73"/>
        <v>42241.280462962961</v>
      </c>
      <c r="S1557" s="15">
        <f t="shared" si="74"/>
        <v>42264.374999999993</v>
      </c>
    </row>
    <row r="1558" spans="1:19" ht="43.5" x14ac:dyDescent="0.3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2">
        <f t="shared" si="72"/>
        <v>0.45133333333333331</v>
      </c>
      <c r="P1558" s="6" t="s">
        <v>8337</v>
      </c>
      <c r="Q1558" s="6" t="s">
        <v>8342</v>
      </c>
      <c r="R1558" s="15">
        <f t="shared" si="73"/>
        <v>42524.819722222215</v>
      </c>
      <c r="S1558" s="15">
        <f t="shared" si="74"/>
        <v>42554.819722222215</v>
      </c>
    </row>
    <row r="1559" spans="1:19" ht="43.5" x14ac:dyDescent="0.3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2">
        <f t="shared" si="72"/>
        <v>0.04</v>
      </c>
      <c r="P1559" s="6" t="s">
        <v>8337</v>
      </c>
      <c r="Q1559" s="6" t="s">
        <v>8342</v>
      </c>
      <c r="R1559" s="15">
        <f t="shared" si="73"/>
        <v>41871.319826388884</v>
      </c>
      <c r="S1559" s="15">
        <f t="shared" si="74"/>
        <v>41902.319826388884</v>
      </c>
    </row>
    <row r="1560" spans="1:19" ht="43.5" x14ac:dyDescent="0.3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2">
        <f t="shared" si="72"/>
        <v>4.6666666666666669E-2</v>
      </c>
      <c r="P1560" s="6" t="s">
        <v>8337</v>
      </c>
      <c r="Q1560" s="6" t="s">
        <v>8342</v>
      </c>
      <c r="R1560" s="15">
        <f t="shared" si="73"/>
        <v>42185.064340277771</v>
      </c>
      <c r="S1560" s="15">
        <f t="shared" si="74"/>
        <v>42244.174999999996</v>
      </c>
    </row>
    <row r="1561" spans="1:19" ht="29" x14ac:dyDescent="0.3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2">
        <f t="shared" si="72"/>
        <v>3.3333333333333335E-3</v>
      </c>
      <c r="P1561" s="6" t="s">
        <v>8337</v>
      </c>
      <c r="Q1561" s="6" t="s">
        <v>8342</v>
      </c>
      <c r="R1561" s="15">
        <f t="shared" si="73"/>
        <v>42107.719895833332</v>
      </c>
      <c r="S1561" s="15">
        <f t="shared" si="74"/>
        <v>42122.719895833332</v>
      </c>
    </row>
    <row r="1562" spans="1:19" ht="43.5" x14ac:dyDescent="0.3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2">
        <f t="shared" si="72"/>
        <v>3.7600000000000001E-2</v>
      </c>
      <c r="P1562" s="6" t="s">
        <v>8337</v>
      </c>
      <c r="Q1562" s="6" t="s">
        <v>8342</v>
      </c>
      <c r="R1562" s="15">
        <f t="shared" si="73"/>
        <v>41935.687418981477</v>
      </c>
      <c r="S1562" s="15">
        <f t="shared" si="74"/>
        <v>41955.729085648149</v>
      </c>
    </row>
    <row r="1563" spans="1:19" ht="58" x14ac:dyDescent="0.3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2">
        <f t="shared" si="72"/>
        <v>6.7000000000000002E-3</v>
      </c>
      <c r="P1563" s="6" t="s">
        <v>8321</v>
      </c>
      <c r="Q1563" s="6" t="s">
        <v>8343</v>
      </c>
      <c r="R1563" s="15">
        <f t="shared" si="73"/>
        <v>41554.708368055552</v>
      </c>
      <c r="S1563" s="15">
        <f t="shared" si="74"/>
        <v>41584.750034722216</v>
      </c>
    </row>
    <row r="1564" spans="1:19" ht="58" x14ac:dyDescent="0.3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2">
        <f t="shared" si="72"/>
        <v>0</v>
      </c>
      <c r="P1564" s="6" t="s">
        <v>8321</v>
      </c>
      <c r="Q1564" s="6" t="s">
        <v>8343</v>
      </c>
      <c r="R1564" s="15">
        <f t="shared" si="73"/>
        <v>40079.232824074068</v>
      </c>
      <c r="S1564" s="15">
        <f t="shared" si="74"/>
        <v>40148.701388888883</v>
      </c>
    </row>
    <row r="1565" spans="1:19" ht="43.5" x14ac:dyDescent="0.3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2">
        <f t="shared" si="72"/>
        <v>1.4166666666666666E-2</v>
      </c>
      <c r="P1565" s="6" t="s">
        <v>8321</v>
      </c>
      <c r="Q1565" s="6" t="s">
        <v>8343</v>
      </c>
      <c r="R1565" s="15">
        <f t="shared" si="73"/>
        <v>41652.409155092588</v>
      </c>
      <c r="S1565" s="15">
        <f t="shared" si="74"/>
        <v>41712.367488425924</v>
      </c>
    </row>
    <row r="1566" spans="1:19" ht="43.5" x14ac:dyDescent="0.3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2">
        <f t="shared" si="72"/>
        <v>1E-3</v>
      </c>
      <c r="P1566" s="6" t="s">
        <v>8321</v>
      </c>
      <c r="Q1566" s="6" t="s">
        <v>8343</v>
      </c>
      <c r="R1566" s="15">
        <f t="shared" si="73"/>
        <v>42121.033668981479</v>
      </c>
      <c r="S1566" s="15">
        <f t="shared" si="74"/>
        <v>42152.503472222219</v>
      </c>
    </row>
    <row r="1567" spans="1:19" ht="43.5" x14ac:dyDescent="0.3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2">
        <f t="shared" si="72"/>
        <v>2.5000000000000001E-2</v>
      </c>
      <c r="P1567" s="6" t="s">
        <v>8321</v>
      </c>
      <c r="Q1567" s="6" t="s">
        <v>8343</v>
      </c>
      <c r="R1567" s="15">
        <f t="shared" si="73"/>
        <v>40672.396539351852</v>
      </c>
      <c r="S1567" s="15">
        <f t="shared" si="74"/>
        <v>40702.396539351852</v>
      </c>
    </row>
    <row r="1568" spans="1:19" ht="43.5" x14ac:dyDescent="0.3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2">
        <f t="shared" si="72"/>
        <v>0.21249999999999999</v>
      </c>
      <c r="P1568" s="6" t="s">
        <v>8321</v>
      </c>
      <c r="Q1568" s="6" t="s">
        <v>8343</v>
      </c>
      <c r="R1568" s="15">
        <f t="shared" si="73"/>
        <v>42549.583379629628</v>
      </c>
      <c r="S1568" s="15">
        <f t="shared" si="74"/>
        <v>42578.583333333336</v>
      </c>
    </row>
    <row r="1569" spans="1:19" ht="43.5" x14ac:dyDescent="0.3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2">
        <f t="shared" si="72"/>
        <v>4.1176470588235294E-2</v>
      </c>
      <c r="P1569" s="6" t="s">
        <v>8321</v>
      </c>
      <c r="Q1569" s="6" t="s">
        <v>8343</v>
      </c>
      <c r="R1569" s="15">
        <f t="shared" si="73"/>
        <v>41671.603530092594</v>
      </c>
      <c r="S1569" s="15">
        <f t="shared" si="74"/>
        <v>41686.666666666664</v>
      </c>
    </row>
    <row r="1570" spans="1:19" ht="43.5" x14ac:dyDescent="0.3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2">
        <f t="shared" si="72"/>
        <v>0.13639999999999999</v>
      </c>
      <c r="P1570" s="6" t="s">
        <v>8321</v>
      </c>
      <c r="Q1570" s="6" t="s">
        <v>8343</v>
      </c>
      <c r="R1570" s="15">
        <f t="shared" si="73"/>
        <v>41961.728993055549</v>
      </c>
      <c r="S1570" s="15">
        <f t="shared" si="74"/>
        <v>41996.728993055549</v>
      </c>
    </row>
    <row r="1571" spans="1:19" x14ac:dyDescent="0.3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2">
        <f t="shared" si="72"/>
        <v>0</v>
      </c>
      <c r="P1571" s="6" t="s">
        <v>8321</v>
      </c>
      <c r="Q1571" s="6" t="s">
        <v>8343</v>
      </c>
      <c r="R1571" s="15">
        <f t="shared" si="73"/>
        <v>41389.346226851849</v>
      </c>
      <c r="S1571" s="15">
        <f t="shared" si="74"/>
        <v>41419.346226851849</v>
      </c>
    </row>
    <row r="1572" spans="1:19" ht="29" x14ac:dyDescent="0.3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2">
        <f t="shared" si="72"/>
        <v>0.41399999999999998</v>
      </c>
      <c r="P1572" s="6" t="s">
        <v>8321</v>
      </c>
      <c r="Q1572" s="6" t="s">
        <v>8343</v>
      </c>
      <c r="R1572" s="15">
        <f t="shared" si="73"/>
        <v>42438.480115740742</v>
      </c>
      <c r="S1572" s="15">
        <f t="shared" si="74"/>
        <v>42468.43844907407</v>
      </c>
    </row>
    <row r="1573" spans="1:19" ht="58" x14ac:dyDescent="0.3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2">
        <f t="shared" si="72"/>
        <v>6.6115702479338841E-3</v>
      </c>
      <c r="P1573" s="6" t="s">
        <v>8321</v>
      </c>
      <c r="Q1573" s="6" t="s">
        <v>8343</v>
      </c>
      <c r="R1573" s="15">
        <f t="shared" si="73"/>
        <v>42144.43614583333</v>
      </c>
      <c r="S1573" s="15">
        <f t="shared" si="74"/>
        <v>42174.43614583333</v>
      </c>
    </row>
    <row r="1574" spans="1:19" ht="43.5" x14ac:dyDescent="0.3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2">
        <f t="shared" si="72"/>
        <v>0.05</v>
      </c>
      <c r="P1574" s="6" t="s">
        <v>8321</v>
      </c>
      <c r="Q1574" s="6" t="s">
        <v>8343</v>
      </c>
      <c r="R1574" s="15">
        <f t="shared" si="73"/>
        <v>42403.699756944443</v>
      </c>
      <c r="S1574" s="15">
        <f t="shared" si="74"/>
        <v>42428.665972222218</v>
      </c>
    </row>
    <row r="1575" spans="1:19" ht="43.5" x14ac:dyDescent="0.3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2">
        <f t="shared" si="72"/>
        <v>2.4777777777777777E-2</v>
      </c>
      <c r="P1575" s="6" t="s">
        <v>8321</v>
      </c>
      <c r="Q1575" s="6" t="s">
        <v>8343</v>
      </c>
      <c r="R1575" s="15">
        <f t="shared" si="73"/>
        <v>42785.666689814818</v>
      </c>
      <c r="S1575" s="15">
        <f t="shared" si="74"/>
        <v>42825.832638888889</v>
      </c>
    </row>
    <row r="1576" spans="1:19" ht="43.5" x14ac:dyDescent="0.3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2">
        <f t="shared" si="72"/>
        <v>5.0599999999999999E-2</v>
      </c>
      <c r="P1576" s="6" t="s">
        <v>8321</v>
      </c>
      <c r="Q1576" s="6" t="s">
        <v>8343</v>
      </c>
      <c r="R1576" s="15">
        <f t="shared" si="73"/>
        <v>42017.594085648147</v>
      </c>
      <c r="S1576" s="15">
        <f t="shared" si="74"/>
        <v>42052.594085648147</v>
      </c>
    </row>
    <row r="1577" spans="1:19" ht="43.5" x14ac:dyDescent="0.3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2">
        <f t="shared" si="72"/>
        <v>0.2291</v>
      </c>
      <c r="P1577" s="6" t="s">
        <v>8321</v>
      </c>
      <c r="Q1577" s="6" t="s">
        <v>8343</v>
      </c>
      <c r="R1577" s="15">
        <f t="shared" si="73"/>
        <v>41799.190925925919</v>
      </c>
      <c r="S1577" s="15">
        <f t="shared" si="74"/>
        <v>41829.190925925919</v>
      </c>
    </row>
    <row r="1578" spans="1:19" ht="29" x14ac:dyDescent="0.3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2">
        <f t="shared" si="72"/>
        <v>0.13</v>
      </c>
      <c r="P1578" s="6" t="s">
        <v>8321</v>
      </c>
      <c r="Q1578" s="6" t="s">
        <v>8343</v>
      </c>
      <c r="R1578" s="15">
        <f t="shared" si="73"/>
        <v>42140.545925925922</v>
      </c>
      <c r="S1578" s="15">
        <f t="shared" si="74"/>
        <v>42185.545925925922</v>
      </c>
    </row>
    <row r="1579" spans="1:19" ht="43.5" x14ac:dyDescent="0.3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2">
        <f t="shared" si="72"/>
        <v>5.4999999999999997E-3</v>
      </c>
      <c r="P1579" s="6" t="s">
        <v>8321</v>
      </c>
      <c r="Q1579" s="6" t="s">
        <v>8343</v>
      </c>
      <c r="R1579" s="15">
        <f t="shared" si="73"/>
        <v>41054.514444444438</v>
      </c>
      <c r="S1579" s="15">
        <f t="shared" si="74"/>
        <v>41114.514444444438</v>
      </c>
    </row>
    <row r="1580" spans="1:19" ht="58" x14ac:dyDescent="0.3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2">
        <f t="shared" si="72"/>
        <v>0.10806536636794939</v>
      </c>
      <c r="P1580" s="6" t="s">
        <v>8321</v>
      </c>
      <c r="Q1580" s="6" t="s">
        <v>8343</v>
      </c>
      <c r="R1580" s="15">
        <f t="shared" si="73"/>
        <v>40398.732534722221</v>
      </c>
      <c r="S1580" s="15">
        <f t="shared" si="74"/>
        <v>40422.75</v>
      </c>
    </row>
    <row r="1581" spans="1:19" ht="29" x14ac:dyDescent="0.3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2">
        <f t="shared" si="72"/>
        <v>8.4008400840084006E-3</v>
      </c>
      <c r="P1581" s="6" t="s">
        <v>8321</v>
      </c>
      <c r="Q1581" s="6" t="s">
        <v>8343</v>
      </c>
      <c r="R1581" s="15">
        <f t="shared" si="73"/>
        <v>41481.663090277776</v>
      </c>
      <c r="S1581" s="15">
        <f t="shared" si="74"/>
        <v>41514.663090277776</v>
      </c>
    </row>
    <row r="1582" spans="1:19" ht="43.5" x14ac:dyDescent="0.3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2">
        <f t="shared" si="72"/>
        <v>0</v>
      </c>
      <c r="P1582" s="6" t="s">
        <v>8321</v>
      </c>
      <c r="Q1582" s="6" t="s">
        <v>8343</v>
      </c>
      <c r="R1582" s="15">
        <f t="shared" si="73"/>
        <v>40989.716736111106</v>
      </c>
      <c r="S1582" s="15">
        <f t="shared" si="74"/>
        <v>41049.716736111106</v>
      </c>
    </row>
    <row r="1583" spans="1:19" ht="43.5" x14ac:dyDescent="0.3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2">
        <f t="shared" si="72"/>
        <v>5.0000000000000001E-3</v>
      </c>
      <c r="P1583" s="6" t="s">
        <v>8337</v>
      </c>
      <c r="Q1583" s="6" t="s">
        <v>8344</v>
      </c>
      <c r="R1583" s="15">
        <f t="shared" si="73"/>
        <v>42325.115624999999</v>
      </c>
      <c r="S1583" s="15">
        <f t="shared" si="74"/>
        <v>42357.115624999999</v>
      </c>
    </row>
    <row r="1584" spans="1:19" ht="29" x14ac:dyDescent="0.3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2">
        <f t="shared" si="72"/>
        <v>9.2999999999999999E-2</v>
      </c>
      <c r="P1584" s="6" t="s">
        <v>8337</v>
      </c>
      <c r="Q1584" s="6" t="s">
        <v>8344</v>
      </c>
      <c r="R1584" s="15">
        <f t="shared" si="73"/>
        <v>42246.456631944442</v>
      </c>
      <c r="S1584" s="15">
        <f t="shared" si="74"/>
        <v>42303.555555555555</v>
      </c>
    </row>
    <row r="1585" spans="1:19" ht="58" x14ac:dyDescent="0.3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2">
        <f t="shared" si="72"/>
        <v>7.5000000000000002E-4</v>
      </c>
      <c r="P1585" s="6" t="s">
        <v>8337</v>
      </c>
      <c r="Q1585" s="6" t="s">
        <v>8344</v>
      </c>
      <c r="R1585" s="15">
        <f t="shared" si="73"/>
        <v>41877.571655092594</v>
      </c>
      <c r="S1585" s="15">
        <f t="shared" si="74"/>
        <v>41907.571655092594</v>
      </c>
    </row>
    <row r="1586" spans="1:19" ht="43.5" x14ac:dyDescent="0.3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2">
        <f t="shared" si="72"/>
        <v>0</v>
      </c>
      <c r="P1586" s="6" t="s">
        <v>8337</v>
      </c>
      <c r="Q1586" s="6" t="s">
        <v>8344</v>
      </c>
      <c r="R1586" s="15">
        <f t="shared" si="73"/>
        <v>41779.315983796296</v>
      </c>
      <c r="S1586" s="15">
        <f t="shared" si="74"/>
        <v>41789.315983796296</v>
      </c>
    </row>
    <row r="1587" spans="1:19" ht="58" x14ac:dyDescent="0.3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2">
        <f t="shared" si="72"/>
        <v>0.79</v>
      </c>
      <c r="P1587" s="6" t="s">
        <v>8337</v>
      </c>
      <c r="Q1587" s="6" t="s">
        <v>8344</v>
      </c>
      <c r="R1587" s="15">
        <f t="shared" si="73"/>
        <v>42707.562129629623</v>
      </c>
      <c r="S1587" s="15">
        <f t="shared" si="74"/>
        <v>42729.124999999993</v>
      </c>
    </row>
    <row r="1588" spans="1:19" ht="29" x14ac:dyDescent="0.3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2">
        <f t="shared" si="72"/>
        <v>0</v>
      </c>
      <c r="P1588" s="6" t="s">
        <v>8337</v>
      </c>
      <c r="Q1588" s="6" t="s">
        <v>8344</v>
      </c>
      <c r="R1588" s="15">
        <f t="shared" si="73"/>
        <v>42068.771087962959</v>
      </c>
      <c r="S1588" s="15">
        <f t="shared" si="74"/>
        <v>42098.729421296295</v>
      </c>
    </row>
    <row r="1589" spans="1:19" ht="58" x14ac:dyDescent="0.3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2">
        <f t="shared" si="72"/>
        <v>1.3333333333333334E-4</v>
      </c>
      <c r="P1589" s="6" t="s">
        <v>8337</v>
      </c>
      <c r="Q1589" s="6" t="s">
        <v>8344</v>
      </c>
      <c r="R1589" s="15">
        <f t="shared" si="73"/>
        <v>41956.617650462962</v>
      </c>
      <c r="S1589" s="15">
        <f t="shared" si="74"/>
        <v>41986.617650462962</v>
      </c>
    </row>
    <row r="1590" spans="1:19" ht="29" x14ac:dyDescent="0.3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2">
        <f t="shared" si="72"/>
        <v>0</v>
      </c>
      <c r="P1590" s="6" t="s">
        <v>8337</v>
      </c>
      <c r="Q1590" s="6" t="s">
        <v>8344</v>
      </c>
      <c r="R1590" s="15">
        <f t="shared" si="73"/>
        <v>42004.916655092595</v>
      </c>
      <c r="S1590" s="15">
        <f t="shared" si="74"/>
        <v>42035.508333333331</v>
      </c>
    </row>
    <row r="1591" spans="1:19" ht="43.5" x14ac:dyDescent="0.3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2">
        <f t="shared" si="72"/>
        <v>0</v>
      </c>
      <c r="P1591" s="6" t="s">
        <v>8337</v>
      </c>
      <c r="Q1591" s="6" t="s">
        <v>8344</v>
      </c>
      <c r="R1591" s="15">
        <f t="shared" si="73"/>
        <v>42256.651458333326</v>
      </c>
      <c r="S1591" s="15">
        <f t="shared" si="74"/>
        <v>42286.651458333326</v>
      </c>
    </row>
    <row r="1592" spans="1:19" x14ac:dyDescent="0.3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2">
        <f t="shared" si="72"/>
        <v>1.7000000000000001E-2</v>
      </c>
      <c r="P1592" s="6" t="s">
        <v>8337</v>
      </c>
      <c r="Q1592" s="6" t="s">
        <v>8344</v>
      </c>
      <c r="R1592" s="15">
        <f t="shared" si="73"/>
        <v>42240.523888888885</v>
      </c>
      <c r="S1592" s="15">
        <f t="shared" si="74"/>
        <v>42270.523888888885</v>
      </c>
    </row>
    <row r="1593" spans="1:19" ht="58" x14ac:dyDescent="0.3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2">
        <f t="shared" si="72"/>
        <v>0.29228571428571426</v>
      </c>
      <c r="P1593" s="6" t="s">
        <v>8337</v>
      </c>
      <c r="Q1593" s="6" t="s">
        <v>8344</v>
      </c>
      <c r="R1593" s="15">
        <f t="shared" si="73"/>
        <v>42433.392835648141</v>
      </c>
      <c r="S1593" s="15">
        <f t="shared" si="74"/>
        <v>42463.351168981484</v>
      </c>
    </row>
    <row r="1594" spans="1:19" ht="29" x14ac:dyDescent="0.3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2">
        <f t="shared" si="72"/>
        <v>0</v>
      </c>
      <c r="P1594" s="6" t="s">
        <v>8337</v>
      </c>
      <c r="Q1594" s="6" t="s">
        <v>8344</v>
      </c>
      <c r="R1594" s="15">
        <f t="shared" si="73"/>
        <v>42045.73940972222</v>
      </c>
      <c r="S1594" s="15">
        <f t="shared" si="74"/>
        <v>42090.697743055549</v>
      </c>
    </row>
    <row r="1595" spans="1:19" ht="29" x14ac:dyDescent="0.3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2">
        <f t="shared" si="72"/>
        <v>1.3636363636363637E-4</v>
      </c>
      <c r="P1595" s="6" t="s">
        <v>8337</v>
      </c>
      <c r="Q1595" s="6" t="s">
        <v>8344</v>
      </c>
      <c r="R1595" s="15">
        <f t="shared" si="73"/>
        <v>42033.51221064815</v>
      </c>
      <c r="S1595" s="15">
        <f t="shared" si="74"/>
        <v>42063.51221064815</v>
      </c>
    </row>
    <row r="1596" spans="1:19" ht="29" x14ac:dyDescent="0.3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2">
        <f t="shared" si="72"/>
        <v>0.20499999999999999</v>
      </c>
      <c r="P1596" s="6" t="s">
        <v>8337</v>
      </c>
      <c r="Q1596" s="6" t="s">
        <v>8344</v>
      </c>
      <c r="R1596" s="15">
        <f t="shared" si="73"/>
        <v>42445.379421296289</v>
      </c>
      <c r="S1596" s="15">
        <f t="shared" si="74"/>
        <v>42505.347916666666</v>
      </c>
    </row>
    <row r="1597" spans="1:19" ht="43.5" x14ac:dyDescent="0.3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2">
        <f t="shared" si="72"/>
        <v>2.8E-3</v>
      </c>
      <c r="P1597" s="6" t="s">
        <v>8337</v>
      </c>
      <c r="Q1597" s="6" t="s">
        <v>8344</v>
      </c>
      <c r="R1597" s="15">
        <f t="shared" si="73"/>
        <v>41779.71675925926</v>
      </c>
      <c r="S1597" s="15">
        <f t="shared" si="74"/>
        <v>41808.509027777771</v>
      </c>
    </row>
    <row r="1598" spans="1:19" ht="43.5" x14ac:dyDescent="0.3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2">
        <f t="shared" si="72"/>
        <v>2.3076923076923078E-2</v>
      </c>
      <c r="P1598" s="6" t="s">
        <v>8337</v>
      </c>
      <c r="Q1598" s="6" t="s">
        <v>8344</v>
      </c>
      <c r="R1598" s="15">
        <f t="shared" si="73"/>
        <v>41941.096863425926</v>
      </c>
      <c r="S1598" s="15">
        <f t="shared" si="74"/>
        <v>41986.13853009259</v>
      </c>
    </row>
    <row r="1599" spans="1:19" ht="43.5" x14ac:dyDescent="0.3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2">
        <f t="shared" si="72"/>
        <v>0</v>
      </c>
      <c r="P1599" s="6" t="s">
        <v>8337</v>
      </c>
      <c r="Q1599" s="6" t="s">
        <v>8344</v>
      </c>
      <c r="R1599" s="15">
        <f t="shared" si="73"/>
        <v>42603.020798611113</v>
      </c>
      <c r="S1599" s="15">
        <f t="shared" si="74"/>
        <v>42633.020798611113</v>
      </c>
    </row>
    <row r="1600" spans="1:19" ht="58" x14ac:dyDescent="0.3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2">
        <f t="shared" si="72"/>
        <v>1.25E-3</v>
      </c>
      <c r="P1600" s="6" t="s">
        <v>8337</v>
      </c>
      <c r="Q1600" s="6" t="s">
        <v>8344</v>
      </c>
      <c r="R1600" s="15">
        <f t="shared" si="73"/>
        <v>42151.334004629629</v>
      </c>
      <c r="S1600" s="15">
        <f t="shared" si="74"/>
        <v>42211.334004629629</v>
      </c>
    </row>
    <row r="1601" spans="1:19" ht="43.5" x14ac:dyDescent="0.3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2">
        <f t="shared" si="72"/>
        <v>0</v>
      </c>
      <c r="P1601" s="6" t="s">
        <v>8337</v>
      </c>
      <c r="Q1601" s="6" t="s">
        <v>8344</v>
      </c>
      <c r="R1601" s="15">
        <f t="shared" si="73"/>
        <v>42438.205740740734</v>
      </c>
      <c r="S1601" s="15">
        <f t="shared" si="74"/>
        <v>42468.164074074077</v>
      </c>
    </row>
    <row r="1602" spans="1:19" ht="58" x14ac:dyDescent="0.3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2">
        <f t="shared" si="72"/>
        <v>7.3400000000000007E-2</v>
      </c>
      <c r="P1602" s="6" t="s">
        <v>8337</v>
      </c>
      <c r="Q1602" s="6" t="s">
        <v>8344</v>
      </c>
      <c r="R1602" s="15">
        <f t="shared" si="73"/>
        <v>41790.723981481475</v>
      </c>
      <c r="S1602" s="15">
        <f t="shared" si="74"/>
        <v>41834.882638888885</v>
      </c>
    </row>
    <row r="1603" spans="1:19" ht="43.5" x14ac:dyDescent="0.3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2">
        <f t="shared" ref="O1603:O1666" si="75">(E1603/D1603)</f>
        <v>1.082492</v>
      </c>
      <c r="P1603" s="6" t="s">
        <v>8324</v>
      </c>
      <c r="Q1603" s="6" t="s">
        <v>8325</v>
      </c>
      <c r="R1603" s="15">
        <f t="shared" ref="R1603:R1666" si="76">(J1603/86400)+25569+(-8/24)</f>
        <v>40637.759641203702</v>
      </c>
      <c r="S1603" s="15">
        <f t="shared" ref="S1603:S1666" si="77">(I1603/86400)+25569+(-8/24)</f>
        <v>40667.759641203702</v>
      </c>
    </row>
    <row r="1604" spans="1:19" ht="43.5" x14ac:dyDescent="0.3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2">
        <f t="shared" si="75"/>
        <v>1.0016666666666667</v>
      </c>
      <c r="P1604" s="6" t="s">
        <v>8324</v>
      </c>
      <c r="Q1604" s="6" t="s">
        <v>8325</v>
      </c>
      <c r="R1604" s="15">
        <f t="shared" si="76"/>
        <v>40787.964317129627</v>
      </c>
      <c r="S1604" s="15">
        <f t="shared" si="77"/>
        <v>40830.625</v>
      </c>
    </row>
    <row r="1605" spans="1:19" ht="29" x14ac:dyDescent="0.3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2">
        <f t="shared" si="75"/>
        <v>1.0003299999999999</v>
      </c>
      <c r="P1605" s="6" t="s">
        <v>8324</v>
      </c>
      <c r="Q1605" s="6" t="s">
        <v>8325</v>
      </c>
      <c r="R1605" s="15">
        <f t="shared" si="76"/>
        <v>40875.836331018516</v>
      </c>
      <c r="S1605" s="15">
        <f t="shared" si="77"/>
        <v>40935.836331018516</v>
      </c>
    </row>
    <row r="1606" spans="1:19" ht="43.5" x14ac:dyDescent="0.3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2">
        <f t="shared" si="75"/>
        <v>1.2210714285714286</v>
      </c>
      <c r="P1606" s="6" t="s">
        <v>8324</v>
      </c>
      <c r="Q1606" s="6" t="s">
        <v>8325</v>
      </c>
      <c r="R1606" s="15">
        <f t="shared" si="76"/>
        <v>40945.511979166666</v>
      </c>
      <c r="S1606" s="15">
        <f t="shared" si="77"/>
        <v>40985.470312500001</v>
      </c>
    </row>
    <row r="1607" spans="1:19" ht="43.5" x14ac:dyDescent="0.3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2">
        <f t="shared" si="75"/>
        <v>1.0069333333333335</v>
      </c>
      <c r="P1607" s="6" t="s">
        <v>8324</v>
      </c>
      <c r="Q1607" s="6" t="s">
        <v>8325</v>
      </c>
      <c r="R1607" s="15">
        <f t="shared" si="76"/>
        <v>40746.679548611108</v>
      </c>
      <c r="S1607" s="15">
        <f t="shared" si="77"/>
        <v>40755.958333333328</v>
      </c>
    </row>
    <row r="1608" spans="1:19" ht="58" x14ac:dyDescent="0.3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2">
        <f t="shared" si="75"/>
        <v>1.01004125</v>
      </c>
      <c r="P1608" s="6" t="s">
        <v>8324</v>
      </c>
      <c r="Q1608" s="6" t="s">
        <v>8325</v>
      </c>
      <c r="R1608" s="15">
        <f t="shared" si="76"/>
        <v>40535.778217592589</v>
      </c>
      <c r="S1608" s="15">
        <f t="shared" si="77"/>
        <v>40625.736550925925</v>
      </c>
    </row>
    <row r="1609" spans="1:19" ht="43.5" x14ac:dyDescent="0.3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2">
        <f t="shared" si="75"/>
        <v>1.4511000000000001</v>
      </c>
      <c r="P1609" s="6" t="s">
        <v>8324</v>
      </c>
      <c r="Q1609" s="6" t="s">
        <v>8325</v>
      </c>
      <c r="R1609" s="15">
        <f t="shared" si="76"/>
        <v>41053.475127314814</v>
      </c>
      <c r="S1609" s="15">
        <f t="shared" si="77"/>
        <v>41074.475127314814</v>
      </c>
    </row>
    <row r="1610" spans="1:19" ht="29" x14ac:dyDescent="0.3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2">
        <f t="shared" si="75"/>
        <v>1.0125</v>
      </c>
      <c r="P1610" s="6" t="s">
        <v>8324</v>
      </c>
      <c r="Q1610" s="6" t="s">
        <v>8325</v>
      </c>
      <c r="R1610" s="15">
        <f t="shared" si="76"/>
        <v>41607.497523148144</v>
      </c>
      <c r="S1610" s="15">
        <f t="shared" si="77"/>
        <v>41639.893055555549</v>
      </c>
    </row>
    <row r="1611" spans="1:19" ht="43.5" x14ac:dyDescent="0.3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2">
        <f t="shared" si="75"/>
        <v>1.1833333333333333</v>
      </c>
      <c r="P1611" s="6" t="s">
        <v>8324</v>
      </c>
      <c r="Q1611" s="6" t="s">
        <v>8325</v>
      </c>
      <c r="R1611" s="15">
        <f t="shared" si="76"/>
        <v>40795.667928240735</v>
      </c>
      <c r="S1611" s="15">
        <f t="shared" si="77"/>
        <v>40849</v>
      </c>
    </row>
    <row r="1612" spans="1:19" ht="29" x14ac:dyDescent="0.3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2">
        <f t="shared" si="75"/>
        <v>2.7185000000000001</v>
      </c>
      <c r="P1612" s="6" t="s">
        <v>8324</v>
      </c>
      <c r="Q1612" s="6" t="s">
        <v>8325</v>
      </c>
      <c r="R1612" s="15">
        <f t="shared" si="76"/>
        <v>41228.591550925921</v>
      </c>
      <c r="S1612" s="15">
        <f t="shared" si="77"/>
        <v>41258.591550925921</v>
      </c>
    </row>
    <row r="1613" spans="1:19" x14ac:dyDescent="0.3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2">
        <f t="shared" si="75"/>
        <v>1.25125</v>
      </c>
      <c r="P1613" s="6" t="s">
        <v>8324</v>
      </c>
      <c r="Q1613" s="6" t="s">
        <v>8325</v>
      </c>
      <c r="R1613" s="15">
        <f t="shared" si="76"/>
        <v>41408.667037037034</v>
      </c>
      <c r="S1613" s="15">
        <f t="shared" si="77"/>
        <v>41429.667037037034</v>
      </c>
    </row>
    <row r="1614" spans="1:19" ht="43.5" x14ac:dyDescent="0.3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2">
        <f t="shared" si="75"/>
        <v>1.1000000000000001</v>
      </c>
      <c r="P1614" s="6" t="s">
        <v>8324</v>
      </c>
      <c r="Q1614" s="6" t="s">
        <v>8325</v>
      </c>
      <c r="R1614" s="15">
        <f t="shared" si="76"/>
        <v>41246.541481481479</v>
      </c>
      <c r="S1614" s="15">
        <f t="shared" si="77"/>
        <v>41276.541481481479</v>
      </c>
    </row>
    <row r="1615" spans="1:19" ht="43.5" x14ac:dyDescent="0.3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2">
        <f t="shared" si="75"/>
        <v>1.0149999999999999</v>
      </c>
      <c r="P1615" s="6" t="s">
        <v>8324</v>
      </c>
      <c r="Q1615" s="6" t="s">
        <v>8325</v>
      </c>
      <c r="R1615" s="15">
        <f t="shared" si="76"/>
        <v>41081.736134259256</v>
      </c>
      <c r="S1615" s="15">
        <f t="shared" si="77"/>
        <v>41111.736134259256</v>
      </c>
    </row>
    <row r="1616" spans="1:19" ht="43.5" x14ac:dyDescent="0.3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2">
        <f t="shared" si="75"/>
        <v>1.0269999999999999</v>
      </c>
      <c r="P1616" s="6" t="s">
        <v>8324</v>
      </c>
      <c r="Q1616" s="6" t="s">
        <v>8325</v>
      </c>
      <c r="R1616" s="15">
        <f t="shared" si="76"/>
        <v>41794.647789351853</v>
      </c>
      <c r="S1616" s="15">
        <f t="shared" si="77"/>
        <v>41854.375</v>
      </c>
    </row>
    <row r="1617" spans="1:19" ht="43.5" x14ac:dyDescent="0.3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2">
        <f t="shared" si="75"/>
        <v>1.1412500000000001</v>
      </c>
      <c r="P1617" s="6" t="s">
        <v>8324</v>
      </c>
      <c r="Q1617" s="6" t="s">
        <v>8325</v>
      </c>
      <c r="R1617" s="15">
        <f t="shared" si="76"/>
        <v>40844.717546296291</v>
      </c>
      <c r="S1617" s="15">
        <f t="shared" si="77"/>
        <v>40889.759212962963</v>
      </c>
    </row>
    <row r="1618" spans="1:19" ht="43.5" x14ac:dyDescent="0.3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2">
        <f t="shared" si="75"/>
        <v>1.042</v>
      </c>
      <c r="P1618" s="6" t="s">
        <v>8324</v>
      </c>
      <c r="Q1618" s="6" t="s">
        <v>8325</v>
      </c>
      <c r="R1618" s="15">
        <f t="shared" si="76"/>
        <v>41194.382187499999</v>
      </c>
      <c r="S1618" s="15">
        <f t="shared" si="77"/>
        <v>41235.583333333328</v>
      </c>
    </row>
    <row r="1619" spans="1:19" ht="29" x14ac:dyDescent="0.3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2">
        <f t="shared" si="75"/>
        <v>1.4585714285714286</v>
      </c>
      <c r="P1619" s="6" t="s">
        <v>8324</v>
      </c>
      <c r="Q1619" s="6" t="s">
        <v>8325</v>
      </c>
      <c r="R1619" s="15">
        <f t="shared" si="76"/>
        <v>41546.330879629626</v>
      </c>
      <c r="S1619" s="15">
        <f t="shared" si="77"/>
        <v>41579.458333333328</v>
      </c>
    </row>
    <row r="1620" spans="1:19" ht="43.5" x14ac:dyDescent="0.3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2">
        <f t="shared" si="75"/>
        <v>1.0506666666666666</v>
      </c>
      <c r="P1620" s="6" t="s">
        <v>8324</v>
      </c>
      <c r="Q1620" s="6" t="s">
        <v>8325</v>
      </c>
      <c r="R1620" s="15">
        <f t="shared" si="76"/>
        <v>41301.321006944439</v>
      </c>
      <c r="S1620" s="15">
        <f t="shared" si="77"/>
        <v>41341.321006944439</v>
      </c>
    </row>
    <row r="1621" spans="1:19" ht="43.5" x14ac:dyDescent="0.3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2">
        <f t="shared" si="75"/>
        <v>1.3333333333333333</v>
      </c>
      <c r="P1621" s="6" t="s">
        <v>8324</v>
      </c>
      <c r="Q1621" s="6" t="s">
        <v>8325</v>
      </c>
      <c r="R1621" s="15">
        <f t="shared" si="76"/>
        <v>41875.852847222217</v>
      </c>
      <c r="S1621" s="15">
        <f t="shared" si="77"/>
        <v>41896.852847222217</v>
      </c>
    </row>
    <row r="1622" spans="1:19" ht="29" x14ac:dyDescent="0.3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2">
        <f t="shared" si="75"/>
        <v>1.1299999999999999</v>
      </c>
      <c r="P1622" s="6" t="s">
        <v>8324</v>
      </c>
      <c r="Q1622" s="6" t="s">
        <v>8325</v>
      </c>
      <c r="R1622" s="15">
        <f t="shared" si="76"/>
        <v>41321.006249999999</v>
      </c>
      <c r="S1622" s="15">
        <f t="shared" si="77"/>
        <v>41328.006249999999</v>
      </c>
    </row>
    <row r="1623" spans="1:19" ht="43.5" x14ac:dyDescent="0.3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2">
        <f t="shared" si="75"/>
        <v>1.212</v>
      </c>
      <c r="P1623" s="6" t="s">
        <v>8324</v>
      </c>
      <c r="Q1623" s="6" t="s">
        <v>8325</v>
      </c>
      <c r="R1623" s="15">
        <f t="shared" si="76"/>
        <v>41003.273321759254</v>
      </c>
      <c r="S1623" s="15">
        <f t="shared" si="77"/>
        <v>41056.832638888889</v>
      </c>
    </row>
    <row r="1624" spans="1:19" ht="43.5" x14ac:dyDescent="0.3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2">
        <f t="shared" si="75"/>
        <v>1.0172463768115942</v>
      </c>
      <c r="P1624" s="6" t="s">
        <v>8324</v>
      </c>
      <c r="Q1624" s="6" t="s">
        <v>8325</v>
      </c>
      <c r="R1624" s="15">
        <f t="shared" si="76"/>
        <v>41949.961504629631</v>
      </c>
      <c r="S1624" s="15">
        <f t="shared" si="77"/>
        <v>41989.999305555553</v>
      </c>
    </row>
    <row r="1625" spans="1:19" ht="43.5" x14ac:dyDescent="0.3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2">
        <f t="shared" si="75"/>
        <v>1.0106666666666666</v>
      </c>
      <c r="P1625" s="6" t="s">
        <v>8324</v>
      </c>
      <c r="Q1625" s="6" t="s">
        <v>8325</v>
      </c>
      <c r="R1625" s="15">
        <f t="shared" si="76"/>
        <v>41453.355196759258</v>
      </c>
      <c r="S1625" s="15">
        <f t="shared" si="77"/>
        <v>41513.355196759258</v>
      </c>
    </row>
    <row r="1626" spans="1:19" ht="43.5" x14ac:dyDescent="0.3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2">
        <f t="shared" si="75"/>
        <v>1.18</v>
      </c>
      <c r="P1626" s="6" t="s">
        <v>8324</v>
      </c>
      <c r="Q1626" s="6" t="s">
        <v>8325</v>
      </c>
      <c r="R1626" s="15">
        <f t="shared" si="76"/>
        <v>41243.033969907403</v>
      </c>
      <c r="S1626" s="15">
        <f t="shared" si="77"/>
        <v>41283.033969907403</v>
      </c>
    </row>
    <row r="1627" spans="1:19" ht="58" x14ac:dyDescent="0.3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2">
        <f t="shared" si="75"/>
        <v>1.5533333333333332</v>
      </c>
      <c r="P1627" s="6" t="s">
        <v>8324</v>
      </c>
      <c r="Q1627" s="6" t="s">
        <v>8325</v>
      </c>
      <c r="R1627" s="15">
        <f t="shared" si="76"/>
        <v>41135.366354166668</v>
      </c>
      <c r="S1627" s="15">
        <f t="shared" si="77"/>
        <v>41163.366354166668</v>
      </c>
    </row>
    <row r="1628" spans="1:19" ht="43.5" x14ac:dyDescent="0.3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2">
        <f t="shared" si="75"/>
        <v>1.0118750000000001</v>
      </c>
      <c r="P1628" s="6" t="s">
        <v>8324</v>
      </c>
      <c r="Q1628" s="6" t="s">
        <v>8325</v>
      </c>
      <c r="R1628" s="15">
        <f t="shared" si="76"/>
        <v>41579.514664351846</v>
      </c>
      <c r="S1628" s="15">
        <f t="shared" si="77"/>
        <v>41609.556331018517</v>
      </c>
    </row>
    <row r="1629" spans="1:19" ht="43.5" x14ac:dyDescent="0.3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2">
        <f t="shared" si="75"/>
        <v>1.17</v>
      </c>
      <c r="P1629" s="6" t="s">
        <v>8324</v>
      </c>
      <c r="Q1629" s="6" t="s">
        <v>8325</v>
      </c>
      <c r="R1629" s="15">
        <f t="shared" si="76"/>
        <v>41205.373715277776</v>
      </c>
      <c r="S1629" s="15">
        <f t="shared" si="77"/>
        <v>41238.874305555553</v>
      </c>
    </row>
    <row r="1630" spans="1:19" ht="29" x14ac:dyDescent="0.3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2">
        <f t="shared" si="75"/>
        <v>1.00925</v>
      </c>
      <c r="P1630" s="6" t="s">
        <v>8324</v>
      </c>
      <c r="Q1630" s="6" t="s">
        <v>8325</v>
      </c>
      <c r="R1630" s="15">
        <f t="shared" si="76"/>
        <v>41774.403726851851</v>
      </c>
      <c r="S1630" s="15">
        <f t="shared" si="77"/>
        <v>41807.403726851851</v>
      </c>
    </row>
    <row r="1631" spans="1:19" ht="29" x14ac:dyDescent="0.3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2">
        <f t="shared" si="75"/>
        <v>1.0366666666666666</v>
      </c>
      <c r="P1631" s="6" t="s">
        <v>8324</v>
      </c>
      <c r="Q1631" s="6" t="s">
        <v>8325</v>
      </c>
      <c r="R1631" s="15">
        <f t="shared" si="76"/>
        <v>41645.533946759257</v>
      </c>
      <c r="S1631" s="15">
        <f t="shared" si="77"/>
        <v>41690.533946759257</v>
      </c>
    </row>
    <row r="1632" spans="1:19" ht="43.5" x14ac:dyDescent="0.3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2">
        <f t="shared" si="75"/>
        <v>2.6524999999999999</v>
      </c>
      <c r="P1632" s="6" t="s">
        <v>8324</v>
      </c>
      <c r="Q1632" s="6" t="s">
        <v>8325</v>
      </c>
      <c r="R1632" s="15">
        <f t="shared" si="76"/>
        <v>40939.504340277774</v>
      </c>
      <c r="S1632" s="15">
        <f t="shared" si="77"/>
        <v>40969.957638888889</v>
      </c>
    </row>
    <row r="1633" spans="1:19" ht="43.5" x14ac:dyDescent="0.3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2">
        <f t="shared" si="75"/>
        <v>1.5590999999999999</v>
      </c>
      <c r="P1633" s="6" t="s">
        <v>8324</v>
      </c>
      <c r="Q1633" s="6" t="s">
        <v>8325</v>
      </c>
      <c r="R1633" s="15">
        <f t="shared" si="76"/>
        <v>41164.52616898148</v>
      </c>
      <c r="S1633" s="15">
        <f t="shared" si="77"/>
        <v>41194.52616898148</v>
      </c>
    </row>
    <row r="1634" spans="1:19" ht="58" x14ac:dyDescent="0.3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2">
        <f t="shared" si="75"/>
        <v>1.0162500000000001</v>
      </c>
      <c r="P1634" s="6" t="s">
        <v>8324</v>
      </c>
      <c r="Q1634" s="6" t="s">
        <v>8325</v>
      </c>
      <c r="R1634" s="15">
        <f t="shared" si="76"/>
        <v>40750.007569444446</v>
      </c>
      <c r="S1634" s="15">
        <f t="shared" si="77"/>
        <v>40810.007569444446</v>
      </c>
    </row>
    <row r="1635" spans="1:19" ht="43.5" x14ac:dyDescent="0.3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2">
        <f t="shared" si="75"/>
        <v>1</v>
      </c>
      <c r="P1635" s="6" t="s">
        <v>8324</v>
      </c>
      <c r="Q1635" s="6" t="s">
        <v>8325</v>
      </c>
      <c r="R1635" s="15">
        <f t="shared" si="76"/>
        <v>40896.550416666665</v>
      </c>
      <c r="S1635" s="15">
        <f t="shared" si="77"/>
        <v>40923.875</v>
      </c>
    </row>
    <row r="1636" spans="1:19" ht="43.5" x14ac:dyDescent="0.3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2">
        <f t="shared" si="75"/>
        <v>1.0049999999999999</v>
      </c>
      <c r="P1636" s="6" t="s">
        <v>8324</v>
      </c>
      <c r="Q1636" s="6" t="s">
        <v>8325</v>
      </c>
      <c r="R1636" s="15">
        <f t="shared" si="76"/>
        <v>40657.856493055551</v>
      </c>
      <c r="S1636" s="15">
        <f t="shared" si="77"/>
        <v>40695.915972222218</v>
      </c>
    </row>
    <row r="1637" spans="1:19" ht="58" x14ac:dyDescent="0.3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2">
        <f t="shared" si="75"/>
        <v>1.2529999999999999</v>
      </c>
      <c r="P1637" s="6" t="s">
        <v>8324</v>
      </c>
      <c r="Q1637" s="6" t="s">
        <v>8325</v>
      </c>
      <c r="R1637" s="15">
        <f t="shared" si="76"/>
        <v>42502.535428240742</v>
      </c>
      <c r="S1637" s="15">
        <f t="shared" si="77"/>
        <v>42562.535428240742</v>
      </c>
    </row>
    <row r="1638" spans="1:19" ht="43.5" x14ac:dyDescent="0.3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2">
        <f t="shared" si="75"/>
        <v>1.0355555555555556</v>
      </c>
      <c r="P1638" s="6" t="s">
        <v>8324</v>
      </c>
      <c r="Q1638" s="6" t="s">
        <v>8325</v>
      </c>
      <c r="R1638" s="15">
        <f t="shared" si="76"/>
        <v>40662.753333333334</v>
      </c>
      <c r="S1638" s="15">
        <f t="shared" si="77"/>
        <v>40705.833333333328</v>
      </c>
    </row>
    <row r="1639" spans="1:19" ht="43.5" x14ac:dyDescent="0.3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2">
        <f t="shared" si="75"/>
        <v>1.038</v>
      </c>
      <c r="P1639" s="6" t="s">
        <v>8324</v>
      </c>
      <c r="Q1639" s="6" t="s">
        <v>8325</v>
      </c>
      <c r="R1639" s="15">
        <f t="shared" si="76"/>
        <v>40122.418287037035</v>
      </c>
      <c r="S1639" s="15">
        <f t="shared" si="77"/>
        <v>40178.652083333327</v>
      </c>
    </row>
    <row r="1640" spans="1:19" ht="29" x14ac:dyDescent="0.3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2">
        <f t="shared" si="75"/>
        <v>1.05</v>
      </c>
      <c r="P1640" s="6" t="s">
        <v>8324</v>
      </c>
      <c r="Q1640" s="6" t="s">
        <v>8325</v>
      </c>
      <c r="R1640" s="15">
        <f t="shared" si="76"/>
        <v>41288.353796296295</v>
      </c>
      <c r="S1640" s="15">
        <f t="shared" si="77"/>
        <v>41333.559027777774</v>
      </c>
    </row>
    <row r="1641" spans="1:19" ht="43.5" x14ac:dyDescent="0.3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2">
        <f t="shared" si="75"/>
        <v>1</v>
      </c>
      <c r="P1641" s="6" t="s">
        <v>8324</v>
      </c>
      <c r="Q1641" s="6" t="s">
        <v>8325</v>
      </c>
      <c r="R1641" s="15">
        <f t="shared" si="76"/>
        <v>40941.319039351853</v>
      </c>
      <c r="S1641" s="15">
        <f t="shared" si="77"/>
        <v>40971.319039351853</v>
      </c>
    </row>
    <row r="1642" spans="1:19" ht="43.5" x14ac:dyDescent="0.3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2">
        <f t="shared" si="75"/>
        <v>1.6986000000000001</v>
      </c>
      <c r="P1642" s="6" t="s">
        <v>8324</v>
      </c>
      <c r="Q1642" s="6" t="s">
        <v>8325</v>
      </c>
      <c r="R1642" s="15">
        <f t="shared" si="76"/>
        <v>40378.897627314815</v>
      </c>
      <c r="S1642" s="15">
        <f t="shared" si="77"/>
        <v>40392.749305555553</v>
      </c>
    </row>
    <row r="1643" spans="1:19" ht="29" x14ac:dyDescent="0.3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2">
        <f t="shared" si="75"/>
        <v>1.014</v>
      </c>
      <c r="P1643" s="6" t="s">
        <v>8324</v>
      </c>
      <c r="Q1643" s="6" t="s">
        <v>8345</v>
      </c>
      <c r="R1643" s="15">
        <f t="shared" si="76"/>
        <v>41962.263240740744</v>
      </c>
      <c r="S1643" s="15">
        <f t="shared" si="77"/>
        <v>41992.263240740744</v>
      </c>
    </row>
    <row r="1644" spans="1:19" ht="43.5" x14ac:dyDescent="0.3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2">
        <f t="shared" si="75"/>
        <v>1</v>
      </c>
      <c r="P1644" s="6" t="s">
        <v>8324</v>
      </c>
      <c r="Q1644" s="6" t="s">
        <v>8345</v>
      </c>
      <c r="R1644" s="15">
        <f t="shared" si="76"/>
        <v>40687.691284722219</v>
      </c>
      <c r="S1644" s="15">
        <f t="shared" si="77"/>
        <v>40707.691284722219</v>
      </c>
    </row>
    <row r="1645" spans="1:19" ht="29" x14ac:dyDescent="0.3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2">
        <f t="shared" si="75"/>
        <v>1.2470000000000001</v>
      </c>
      <c r="P1645" s="6" t="s">
        <v>8324</v>
      </c>
      <c r="Q1645" s="6" t="s">
        <v>8345</v>
      </c>
      <c r="R1645" s="15">
        <f t="shared" si="76"/>
        <v>41146.490879629629</v>
      </c>
      <c r="S1645" s="15">
        <f t="shared" si="77"/>
        <v>41176.490879629629</v>
      </c>
    </row>
    <row r="1646" spans="1:19" ht="43.5" x14ac:dyDescent="0.3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2">
        <f t="shared" si="75"/>
        <v>1.095</v>
      </c>
      <c r="P1646" s="6" t="s">
        <v>8324</v>
      </c>
      <c r="Q1646" s="6" t="s">
        <v>8345</v>
      </c>
      <c r="R1646" s="15">
        <f t="shared" si="76"/>
        <v>41174.726388888885</v>
      </c>
      <c r="S1646" s="15">
        <f t="shared" si="77"/>
        <v>41234.768055555549</v>
      </c>
    </row>
    <row r="1647" spans="1:19" ht="43.5" x14ac:dyDescent="0.3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2">
        <f t="shared" si="75"/>
        <v>1.1080000000000001</v>
      </c>
      <c r="P1647" s="6" t="s">
        <v>8324</v>
      </c>
      <c r="Q1647" s="6" t="s">
        <v>8345</v>
      </c>
      <c r="R1647" s="15">
        <f t="shared" si="76"/>
        <v>41521.28402777778</v>
      </c>
      <c r="S1647" s="15">
        <f t="shared" si="77"/>
        <v>41535.28402777778</v>
      </c>
    </row>
    <row r="1648" spans="1:19" ht="58" x14ac:dyDescent="0.3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2">
        <f t="shared" si="75"/>
        <v>1.1020000000000001</v>
      </c>
      <c r="P1648" s="6" t="s">
        <v>8324</v>
      </c>
      <c r="Q1648" s="6" t="s">
        <v>8345</v>
      </c>
      <c r="R1648" s="15">
        <f t="shared" si="76"/>
        <v>41833.116932870369</v>
      </c>
      <c r="S1648" s="15">
        <f t="shared" si="77"/>
        <v>41865.424305555549</v>
      </c>
    </row>
    <row r="1649" spans="1:19" ht="43.5" x14ac:dyDescent="0.3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2">
        <f t="shared" si="75"/>
        <v>1.0471999999999999</v>
      </c>
      <c r="P1649" s="6" t="s">
        <v>8324</v>
      </c>
      <c r="Q1649" s="6" t="s">
        <v>8345</v>
      </c>
      <c r="R1649" s="15">
        <f t="shared" si="76"/>
        <v>41039.076122685183</v>
      </c>
      <c r="S1649" s="15">
        <f t="shared" si="77"/>
        <v>41069.076122685183</v>
      </c>
    </row>
    <row r="1650" spans="1:19" ht="43.5" x14ac:dyDescent="0.3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2">
        <f t="shared" si="75"/>
        <v>1.2526086956521738</v>
      </c>
      <c r="P1650" s="6" t="s">
        <v>8324</v>
      </c>
      <c r="Q1650" s="6" t="s">
        <v>8345</v>
      </c>
      <c r="R1650" s="15">
        <f t="shared" si="76"/>
        <v>40592.371319444443</v>
      </c>
      <c r="S1650" s="15">
        <f t="shared" si="77"/>
        <v>40622.329652777778</v>
      </c>
    </row>
    <row r="1651" spans="1:19" ht="43.5" x14ac:dyDescent="0.3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2">
        <f t="shared" si="75"/>
        <v>1.0058763157894737</v>
      </c>
      <c r="P1651" s="6" t="s">
        <v>8324</v>
      </c>
      <c r="Q1651" s="6" t="s">
        <v>8345</v>
      </c>
      <c r="R1651" s="15">
        <f t="shared" si="76"/>
        <v>41737.351331018515</v>
      </c>
      <c r="S1651" s="15">
        <f t="shared" si="77"/>
        <v>41782.351331018515</v>
      </c>
    </row>
    <row r="1652" spans="1:19" ht="43.5" x14ac:dyDescent="0.3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2">
        <f t="shared" si="75"/>
        <v>1.4155</v>
      </c>
      <c r="P1652" s="6" t="s">
        <v>8324</v>
      </c>
      <c r="Q1652" s="6" t="s">
        <v>8345</v>
      </c>
      <c r="R1652" s="15">
        <f t="shared" si="76"/>
        <v>41526.102280092593</v>
      </c>
      <c r="S1652" s="15">
        <f t="shared" si="77"/>
        <v>41556.102280092593</v>
      </c>
    </row>
    <row r="1653" spans="1:19" ht="43.5" x14ac:dyDescent="0.3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2">
        <f t="shared" si="75"/>
        <v>1.0075000000000001</v>
      </c>
      <c r="P1653" s="6" t="s">
        <v>8324</v>
      </c>
      <c r="Q1653" s="6" t="s">
        <v>8345</v>
      </c>
      <c r="R1653" s="15">
        <f t="shared" si="76"/>
        <v>40625.567361111105</v>
      </c>
      <c r="S1653" s="15">
        <f t="shared" si="77"/>
        <v>40658.957638888889</v>
      </c>
    </row>
    <row r="1654" spans="1:19" ht="43.5" x14ac:dyDescent="0.3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2">
        <f t="shared" si="75"/>
        <v>1.0066666666666666</v>
      </c>
      <c r="P1654" s="6" t="s">
        <v>8324</v>
      </c>
      <c r="Q1654" s="6" t="s">
        <v>8345</v>
      </c>
      <c r="R1654" s="15">
        <f t="shared" si="76"/>
        <v>41572.159641203703</v>
      </c>
      <c r="S1654" s="15">
        <f t="shared" si="77"/>
        <v>41602.201307870368</v>
      </c>
    </row>
    <row r="1655" spans="1:19" ht="43.5" x14ac:dyDescent="0.3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2">
        <f t="shared" si="75"/>
        <v>1.7423040000000001</v>
      </c>
      <c r="P1655" s="6" t="s">
        <v>8324</v>
      </c>
      <c r="Q1655" s="6" t="s">
        <v>8345</v>
      </c>
      <c r="R1655" s="15">
        <f t="shared" si="76"/>
        <v>40626.501111111109</v>
      </c>
      <c r="S1655" s="15">
        <f t="shared" si="77"/>
        <v>40657.501111111109</v>
      </c>
    </row>
    <row r="1656" spans="1:19" ht="43.5" x14ac:dyDescent="0.3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2">
        <f t="shared" si="75"/>
        <v>1.199090909090909</v>
      </c>
      <c r="P1656" s="6" t="s">
        <v>8324</v>
      </c>
      <c r="Q1656" s="6" t="s">
        <v>8345</v>
      </c>
      <c r="R1656" s="15">
        <f t="shared" si="76"/>
        <v>40987.557407407403</v>
      </c>
      <c r="S1656" s="15">
        <f t="shared" si="77"/>
        <v>41017.557407407403</v>
      </c>
    </row>
    <row r="1657" spans="1:19" ht="29" x14ac:dyDescent="0.3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2">
        <f t="shared" si="75"/>
        <v>1.4286666666666668</v>
      </c>
      <c r="P1657" s="6" t="s">
        <v>8324</v>
      </c>
      <c r="Q1657" s="6" t="s">
        <v>8345</v>
      </c>
      <c r="R1657" s="15">
        <f t="shared" si="76"/>
        <v>40974.458564814813</v>
      </c>
      <c r="S1657" s="15">
        <f t="shared" si="77"/>
        <v>41004.416898148142</v>
      </c>
    </row>
    <row r="1658" spans="1:19" ht="58" x14ac:dyDescent="0.3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2">
        <f t="shared" si="75"/>
        <v>1.0033493333333334</v>
      </c>
      <c r="P1658" s="6" t="s">
        <v>8324</v>
      </c>
      <c r="Q1658" s="6" t="s">
        <v>8345</v>
      </c>
      <c r="R1658" s="15">
        <f t="shared" si="76"/>
        <v>41226.595509259256</v>
      </c>
      <c r="S1658" s="15">
        <f t="shared" si="77"/>
        <v>41256.595509259256</v>
      </c>
    </row>
    <row r="1659" spans="1:19" ht="58" x14ac:dyDescent="0.3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2">
        <f t="shared" si="75"/>
        <v>1.0493380000000001</v>
      </c>
      <c r="P1659" s="6" t="s">
        <v>8324</v>
      </c>
      <c r="Q1659" s="6" t="s">
        <v>8345</v>
      </c>
      <c r="R1659" s="15">
        <f t="shared" si="76"/>
        <v>41023.448703703703</v>
      </c>
      <c r="S1659" s="15">
        <f t="shared" si="77"/>
        <v>41053.448703703703</v>
      </c>
    </row>
    <row r="1660" spans="1:19" ht="43.5" x14ac:dyDescent="0.3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2">
        <f t="shared" si="75"/>
        <v>1.3223333333333334</v>
      </c>
      <c r="P1660" s="6" t="s">
        <v>8324</v>
      </c>
      <c r="Q1660" s="6" t="s">
        <v>8345</v>
      </c>
      <c r="R1660" s="15">
        <f t="shared" si="76"/>
        <v>41222.888506944444</v>
      </c>
      <c r="S1660" s="15">
        <f t="shared" si="77"/>
        <v>41261.263888888883</v>
      </c>
    </row>
    <row r="1661" spans="1:19" ht="43.5" x14ac:dyDescent="0.3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2">
        <f t="shared" si="75"/>
        <v>1.1279999999999999</v>
      </c>
      <c r="P1661" s="6" t="s">
        <v>8324</v>
      </c>
      <c r="Q1661" s="6" t="s">
        <v>8345</v>
      </c>
      <c r="R1661" s="15">
        <f t="shared" si="76"/>
        <v>41596.580104166664</v>
      </c>
      <c r="S1661" s="15">
        <f t="shared" si="77"/>
        <v>41625.166666666664</v>
      </c>
    </row>
    <row r="1662" spans="1:19" ht="58" x14ac:dyDescent="0.3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2">
        <f t="shared" si="75"/>
        <v>12.5375</v>
      </c>
      <c r="P1662" s="6" t="s">
        <v>8324</v>
      </c>
      <c r="Q1662" s="6" t="s">
        <v>8345</v>
      </c>
      <c r="R1662" s="15">
        <f t="shared" si="76"/>
        <v>42459.360532407409</v>
      </c>
      <c r="S1662" s="15">
        <f t="shared" si="77"/>
        <v>42490.582638888889</v>
      </c>
    </row>
    <row r="1663" spans="1:19" ht="72.5" x14ac:dyDescent="0.3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2">
        <f t="shared" si="75"/>
        <v>1.0250632911392406</v>
      </c>
      <c r="P1663" s="6" t="s">
        <v>8324</v>
      </c>
      <c r="Q1663" s="6" t="s">
        <v>8345</v>
      </c>
      <c r="R1663" s="15">
        <f t="shared" si="76"/>
        <v>42343.664710648147</v>
      </c>
      <c r="S1663" s="15">
        <f t="shared" si="77"/>
        <v>42386.541666666664</v>
      </c>
    </row>
    <row r="1664" spans="1:19" ht="58" x14ac:dyDescent="0.3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2">
        <f t="shared" si="75"/>
        <v>1.026375</v>
      </c>
      <c r="P1664" s="6" t="s">
        <v>8324</v>
      </c>
      <c r="Q1664" s="6" t="s">
        <v>8345</v>
      </c>
      <c r="R1664" s="15">
        <f t="shared" si="76"/>
        <v>40847.864999999998</v>
      </c>
      <c r="S1664" s="15">
        <f t="shared" si="77"/>
        <v>40907.906666666662</v>
      </c>
    </row>
    <row r="1665" spans="1:19" ht="43.5" x14ac:dyDescent="0.3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2">
        <f t="shared" si="75"/>
        <v>1.08</v>
      </c>
      <c r="P1665" s="6" t="s">
        <v>8324</v>
      </c>
      <c r="Q1665" s="6" t="s">
        <v>8345</v>
      </c>
      <c r="R1665" s="15">
        <f t="shared" si="76"/>
        <v>42005.688738425924</v>
      </c>
      <c r="S1665" s="15">
        <f t="shared" si="77"/>
        <v>42035.688738425924</v>
      </c>
    </row>
    <row r="1666" spans="1:19" ht="43.5" x14ac:dyDescent="0.3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2">
        <f t="shared" si="75"/>
        <v>1.2240879999999998</v>
      </c>
      <c r="P1666" s="6" t="s">
        <v>8324</v>
      </c>
      <c r="Q1666" s="6" t="s">
        <v>8345</v>
      </c>
      <c r="R1666" s="15">
        <f t="shared" si="76"/>
        <v>40939.428449074076</v>
      </c>
      <c r="S1666" s="15">
        <f t="shared" si="77"/>
        <v>40983.832638888889</v>
      </c>
    </row>
    <row r="1667" spans="1:19" ht="43.5" x14ac:dyDescent="0.3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2">
        <f t="shared" ref="O1667:O1730" si="78">(E1667/D1667)</f>
        <v>1.1945714285714286</v>
      </c>
      <c r="P1667" s="6" t="s">
        <v>8324</v>
      </c>
      <c r="Q1667" s="6" t="s">
        <v>8345</v>
      </c>
      <c r="R1667" s="15">
        <f t="shared" ref="R1667:R1730" si="79">(J1667/86400)+25569+(-8/24)</f>
        <v>40564.316122685181</v>
      </c>
      <c r="S1667" s="15">
        <f t="shared" ref="S1667:S1730" si="80">(I1667/86400)+25569+(-8/24)</f>
        <v>40595.791666666664</v>
      </c>
    </row>
    <row r="1668" spans="1:19" ht="43.5" x14ac:dyDescent="0.3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2">
        <f t="shared" si="78"/>
        <v>1.6088</v>
      </c>
      <c r="P1668" s="6" t="s">
        <v>8324</v>
      </c>
      <c r="Q1668" s="6" t="s">
        <v>8345</v>
      </c>
      <c r="R1668" s="15">
        <f t="shared" si="79"/>
        <v>41330.91982638889</v>
      </c>
      <c r="S1668" s="15">
        <f t="shared" si="80"/>
        <v>41360.878159722219</v>
      </c>
    </row>
    <row r="1669" spans="1:19" ht="43.5" x14ac:dyDescent="0.3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2">
        <f t="shared" si="78"/>
        <v>1.2685294117647059</v>
      </c>
      <c r="P1669" s="6" t="s">
        <v>8324</v>
      </c>
      <c r="Q1669" s="6" t="s">
        <v>8345</v>
      </c>
      <c r="R1669" s="15">
        <f t="shared" si="79"/>
        <v>41681.737245370365</v>
      </c>
      <c r="S1669" s="15">
        <f t="shared" si="80"/>
        <v>41708.957638888889</v>
      </c>
    </row>
    <row r="1670" spans="1:19" ht="43.5" x14ac:dyDescent="0.3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2">
        <f t="shared" si="78"/>
        <v>1.026375</v>
      </c>
      <c r="P1670" s="6" t="s">
        <v>8324</v>
      </c>
      <c r="Q1670" s="6" t="s">
        <v>8345</v>
      </c>
      <c r="R1670" s="15">
        <f t="shared" si="79"/>
        <v>40844.816423611112</v>
      </c>
      <c r="S1670" s="15">
        <f t="shared" si="80"/>
        <v>40874.858090277776</v>
      </c>
    </row>
    <row r="1671" spans="1:19" ht="58" x14ac:dyDescent="0.3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2">
        <f t="shared" si="78"/>
        <v>1.3975</v>
      </c>
      <c r="P1671" s="6" t="s">
        <v>8324</v>
      </c>
      <c r="Q1671" s="6" t="s">
        <v>8345</v>
      </c>
      <c r="R1671" s="15">
        <f t="shared" si="79"/>
        <v>42461.551805555551</v>
      </c>
      <c r="S1671" s="15">
        <f t="shared" si="80"/>
        <v>42521.551805555551</v>
      </c>
    </row>
    <row r="1672" spans="1:19" ht="58" x14ac:dyDescent="0.3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2">
        <f t="shared" si="78"/>
        <v>1.026</v>
      </c>
      <c r="P1672" s="6" t="s">
        <v>8324</v>
      </c>
      <c r="Q1672" s="6" t="s">
        <v>8345</v>
      </c>
      <c r="R1672" s="15">
        <f t="shared" si="79"/>
        <v>40313.597210648142</v>
      </c>
      <c r="S1672" s="15">
        <f t="shared" si="80"/>
        <v>40363.833333333328</v>
      </c>
    </row>
    <row r="1673" spans="1:19" ht="29" x14ac:dyDescent="0.3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2">
        <f t="shared" si="78"/>
        <v>1.0067349999999999</v>
      </c>
      <c r="P1673" s="6" t="s">
        <v>8324</v>
      </c>
      <c r="Q1673" s="6" t="s">
        <v>8345</v>
      </c>
      <c r="R1673" s="15">
        <f t="shared" si="79"/>
        <v>42553.210810185185</v>
      </c>
      <c r="S1673" s="15">
        <f t="shared" si="80"/>
        <v>42583.210810185185</v>
      </c>
    </row>
    <row r="1674" spans="1:19" ht="43.5" x14ac:dyDescent="0.3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2">
        <f t="shared" si="78"/>
        <v>1.1294117647058823</v>
      </c>
      <c r="P1674" s="6" t="s">
        <v>8324</v>
      </c>
      <c r="Q1674" s="6" t="s">
        <v>8345</v>
      </c>
      <c r="R1674" s="15">
        <f t="shared" si="79"/>
        <v>41034.323263888888</v>
      </c>
      <c r="S1674" s="15">
        <f t="shared" si="80"/>
        <v>41064.323263888888</v>
      </c>
    </row>
    <row r="1675" spans="1:19" ht="43.5" x14ac:dyDescent="0.3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2">
        <f t="shared" si="78"/>
        <v>1.2809523809523808</v>
      </c>
      <c r="P1675" s="6" t="s">
        <v>8324</v>
      </c>
      <c r="Q1675" s="6" t="s">
        <v>8345</v>
      </c>
      <c r="R1675" s="15">
        <f t="shared" si="79"/>
        <v>42039.545046296298</v>
      </c>
      <c r="S1675" s="15">
        <f t="shared" si="80"/>
        <v>42069.545046296298</v>
      </c>
    </row>
    <row r="1676" spans="1:19" ht="43.5" x14ac:dyDescent="0.3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2">
        <f t="shared" si="78"/>
        <v>2.0169999999999999</v>
      </c>
      <c r="P1676" s="6" t="s">
        <v>8324</v>
      </c>
      <c r="Q1676" s="6" t="s">
        <v>8345</v>
      </c>
      <c r="R1676" s="15">
        <f t="shared" si="79"/>
        <v>42569.272060185183</v>
      </c>
      <c r="S1676" s="15">
        <f t="shared" si="80"/>
        <v>42599.957638888889</v>
      </c>
    </row>
    <row r="1677" spans="1:19" ht="29" x14ac:dyDescent="0.3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2">
        <f t="shared" si="78"/>
        <v>1.37416</v>
      </c>
      <c r="P1677" s="6" t="s">
        <v>8324</v>
      </c>
      <c r="Q1677" s="6" t="s">
        <v>8345</v>
      </c>
      <c r="R1677" s="15">
        <f t="shared" si="79"/>
        <v>40802.399768518517</v>
      </c>
      <c r="S1677" s="15">
        <f t="shared" si="80"/>
        <v>40832.585416666661</v>
      </c>
    </row>
    <row r="1678" spans="1:19" ht="29" x14ac:dyDescent="0.3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2">
        <f t="shared" si="78"/>
        <v>1.1533333333333333</v>
      </c>
      <c r="P1678" s="6" t="s">
        <v>8324</v>
      </c>
      <c r="Q1678" s="6" t="s">
        <v>8345</v>
      </c>
      <c r="R1678" s="15">
        <f t="shared" si="79"/>
        <v>40973.392905092587</v>
      </c>
      <c r="S1678" s="15">
        <f t="shared" si="80"/>
        <v>41019.832638888889</v>
      </c>
    </row>
    <row r="1679" spans="1:19" ht="43.5" x14ac:dyDescent="0.3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2">
        <f t="shared" si="78"/>
        <v>1.1166666666666667</v>
      </c>
      <c r="P1679" s="6" t="s">
        <v>8324</v>
      </c>
      <c r="Q1679" s="6" t="s">
        <v>8345</v>
      </c>
      <c r="R1679" s="15">
        <f t="shared" si="79"/>
        <v>42416.073796296296</v>
      </c>
      <c r="S1679" s="15">
        <f t="shared" si="80"/>
        <v>42475.915972222218</v>
      </c>
    </row>
    <row r="1680" spans="1:19" ht="43.5" x14ac:dyDescent="0.3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2">
        <f t="shared" si="78"/>
        <v>1.1839999999999999</v>
      </c>
      <c r="P1680" s="6" t="s">
        <v>8324</v>
      </c>
      <c r="Q1680" s="6" t="s">
        <v>8345</v>
      </c>
      <c r="R1680" s="15">
        <f t="shared" si="79"/>
        <v>41662.521655092591</v>
      </c>
      <c r="S1680" s="15">
        <f t="shared" si="80"/>
        <v>41676.521655092591</v>
      </c>
    </row>
    <row r="1681" spans="1:19" ht="58" x14ac:dyDescent="0.3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2">
        <f t="shared" si="78"/>
        <v>1.75</v>
      </c>
      <c r="P1681" s="6" t="s">
        <v>8324</v>
      </c>
      <c r="Q1681" s="6" t="s">
        <v>8345</v>
      </c>
      <c r="R1681" s="15">
        <f t="shared" si="79"/>
        <v>40722.735474537032</v>
      </c>
      <c r="S1681" s="15">
        <f t="shared" si="80"/>
        <v>40745.735474537032</v>
      </c>
    </row>
    <row r="1682" spans="1:19" ht="29" x14ac:dyDescent="0.3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2">
        <f t="shared" si="78"/>
        <v>1.175</v>
      </c>
      <c r="P1682" s="6" t="s">
        <v>8324</v>
      </c>
      <c r="Q1682" s="6" t="s">
        <v>8345</v>
      </c>
      <c r="R1682" s="15">
        <f t="shared" si="79"/>
        <v>41802.424386574072</v>
      </c>
      <c r="S1682" s="15">
        <f t="shared" si="80"/>
        <v>41832.424386574072</v>
      </c>
    </row>
    <row r="1683" spans="1:19" ht="58" x14ac:dyDescent="0.3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2">
        <f t="shared" si="78"/>
        <v>1.0142212307692309</v>
      </c>
      <c r="P1683" s="6" t="s">
        <v>8324</v>
      </c>
      <c r="Q1683" s="6" t="s">
        <v>8346</v>
      </c>
      <c r="R1683" s="15">
        <f t="shared" si="79"/>
        <v>42773.78800925926</v>
      </c>
      <c r="S1683" s="15">
        <f t="shared" si="80"/>
        <v>42822.749999999993</v>
      </c>
    </row>
    <row r="1684" spans="1:19" ht="43.5" x14ac:dyDescent="0.3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2">
        <f t="shared" si="78"/>
        <v>0</v>
      </c>
      <c r="P1684" s="6" t="s">
        <v>8324</v>
      </c>
      <c r="Q1684" s="6" t="s">
        <v>8346</v>
      </c>
      <c r="R1684" s="15">
        <f t="shared" si="79"/>
        <v>42778.880324074074</v>
      </c>
      <c r="S1684" s="15">
        <f t="shared" si="80"/>
        <v>42838.838657407403</v>
      </c>
    </row>
    <row r="1685" spans="1:19" ht="43.5" x14ac:dyDescent="0.3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2">
        <f t="shared" si="78"/>
        <v>0.21714285714285714</v>
      </c>
      <c r="P1685" s="6" t="s">
        <v>8324</v>
      </c>
      <c r="Q1685" s="6" t="s">
        <v>8346</v>
      </c>
      <c r="R1685" s="15">
        <f t="shared" si="79"/>
        <v>42808.44835648148</v>
      </c>
      <c r="S1685" s="15">
        <f t="shared" si="80"/>
        <v>42832.44835648148</v>
      </c>
    </row>
    <row r="1686" spans="1:19" ht="29" x14ac:dyDescent="0.3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2">
        <f t="shared" si="78"/>
        <v>1.0912500000000001</v>
      </c>
      <c r="P1686" s="6" t="s">
        <v>8324</v>
      </c>
      <c r="Q1686" s="6" t="s">
        <v>8346</v>
      </c>
      <c r="R1686" s="15">
        <f t="shared" si="79"/>
        <v>42783.481956018521</v>
      </c>
      <c r="S1686" s="15">
        <f t="shared" si="80"/>
        <v>42811.440289351849</v>
      </c>
    </row>
    <row r="1687" spans="1:19" ht="43.5" x14ac:dyDescent="0.3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2">
        <f t="shared" si="78"/>
        <v>1.0285714285714285</v>
      </c>
      <c r="P1687" s="6" t="s">
        <v>8324</v>
      </c>
      <c r="Q1687" s="6" t="s">
        <v>8346</v>
      </c>
      <c r="R1687" s="15">
        <f t="shared" si="79"/>
        <v>42787.916932870365</v>
      </c>
      <c r="S1687" s="15">
        <f t="shared" si="80"/>
        <v>42817.8752662037</v>
      </c>
    </row>
    <row r="1688" spans="1:19" ht="43.5" x14ac:dyDescent="0.3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2">
        <f t="shared" si="78"/>
        <v>3.5999999999999999E-3</v>
      </c>
      <c r="P1688" s="6" t="s">
        <v>8324</v>
      </c>
      <c r="Q1688" s="6" t="s">
        <v>8346</v>
      </c>
      <c r="R1688" s="15">
        <f t="shared" si="79"/>
        <v>42792.510636574072</v>
      </c>
      <c r="S1688" s="15">
        <f t="shared" si="80"/>
        <v>42852.468969907401</v>
      </c>
    </row>
    <row r="1689" spans="1:19" ht="43.5" x14ac:dyDescent="0.3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2">
        <f t="shared" si="78"/>
        <v>0.3125</v>
      </c>
      <c r="P1689" s="6" t="s">
        <v>8324</v>
      </c>
      <c r="Q1689" s="6" t="s">
        <v>8346</v>
      </c>
      <c r="R1689" s="15">
        <f t="shared" si="79"/>
        <v>42801.713483796295</v>
      </c>
      <c r="S1689" s="15">
        <f t="shared" si="80"/>
        <v>42835.510416666664</v>
      </c>
    </row>
    <row r="1690" spans="1:19" ht="58" x14ac:dyDescent="0.3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2">
        <f t="shared" si="78"/>
        <v>0.443</v>
      </c>
      <c r="P1690" s="6" t="s">
        <v>8324</v>
      </c>
      <c r="Q1690" s="6" t="s">
        <v>8346</v>
      </c>
      <c r="R1690" s="15">
        <f t="shared" si="79"/>
        <v>42804.201319444437</v>
      </c>
      <c r="S1690" s="15">
        <f t="shared" si="80"/>
        <v>42834.15965277778</v>
      </c>
    </row>
    <row r="1691" spans="1:19" ht="29" x14ac:dyDescent="0.3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2">
        <f t="shared" si="78"/>
        <v>1</v>
      </c>
      <c r="P1691" s="6" t="s">
        <v>8324</v>
      </c>
      <c r="Q1691" s="6" t="s">
        <v>8346</v>
      </c>
      <c r="R1691" s="15">
        <f t="shared" si="79"/>
        <v>42780.609143518515</v>
      </c>
      <c r="S1691" s="15">
        <f t="shared" si="80"/>
        <v>42810.567476851851</v>
      </c>
    </row>
    <row r="1692" spans="1:19" ht="43.5" x14ac:dyDescent="0.3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2">
        <f t="shared" si="78"/>
        <v>0.254</v>
      </c>
      <c r="P1692" s="6" t="s">
        <v>8324</v>
      </c>
      <c r="Q1692" s="6" t="s">
        <v>8346</v>
      </c>
      <c r="R1692" s="15">
        <f t="shared" si="79"/>
        <v>42801.097708333335</v>
      </c>
      <c r="S1692" s="15">
        <f t="shared" si="80"/>
        <v>42831.056041666663</v>
      </c>
    </row>
    <row r="1693" spans="1:19" ht="43.5" x14ac:dyDescent="0.3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2">
        <f t="shared" si="78"/>
        <v>0.33473333333333333</v>
      </c>
      <c r="P1693" s="6" t="s">
        <v>8324</v>
      </c>
      <c r="Q1693" s="6" t="s">
        <v>8346</v>
      </c>
      <c r="R1693" s="15">
        <f t="shared" si="79"/>
        <v>42795.368148148147</v>
      </c>
      <c r="S1693" s="15">
        <f t="shared" si="80"/>
        <v>42827.708333333336</v>
      </c>
    </row>
    <row r="1694" spans="1:19" ht="43.5" x14ac:dyDescent="0.3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2">
        <f t="shared" si="78"/>
        <v>0.47799999999999998</v>
      </c>
      <c r="P1694" s="6" t="s">
        <v>8324</v>
      </c>
      <c r="Q1694" s="6" t="s">
        <v>8346</v>
      </c>
      <c r="R1694" s="15">
        <f t="shared" si="79"/>
        <v>42787.81790509259</v>
      </c>
      <c r="S1694" s="15">
        <f t="shared" si="80"/>
        <v>42820.665972222218</v>
      </c>
    </row>
    <row r="1695" spans="1:19" ht="58" x14ac:dyDescent="0.3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2">
        <f t="shared" si="78"/>
        <v>9.3333333333333338E-2</v>
      </c>
      <c r="P1695" s="6" t="s">
        <v>8324</v>
      </c>
      <c r="Q1695" s="6" t="s">
        <v>8346</v>
      </c>
      <c r="R1695" s="15">
        <f t="shared" si="79"/>
        <v>42803.586944444447</v>
      </c>
      <c r="S1695" s="15">
        <f t="shared" si="80"/>
        <v>42834.499999999993</v>
      </c>
    </row>
    <row r="1696" spans="1:19" ht="43.5" x14ac:dyDescent="0.3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2">
        <f t="shared" si="78"/>
        <v>5.0000000000000001E-4</v>
      </c>
      <c r="P1696" s="6" t="s">
        <v>8324</v>
      </c>
      <c r="Q1696" s="6" t="s">
        <v>8346</v>
      </c>
      <c r="R1696" s="15">
        <f t="shared" si="79"/>
        <v>42791.336504629631</v>
      </c>
      <c r="S1696" s="15">
        <f t="shared" si="80"/>
        <v>42820.85833333333</v>
      </c>
    </row>
    <row r="1697" spans="1:19" ht="58" x14ac:dyDescent="0.3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2">
        <f t="shared" si="78"/>
        <v>0.11708333333333333</v>
      </c>
      <c r="P1697" s="6" t="s">
        <v>8324</v>
      </c>
      <c r="Q1697" s="6" t="s">
        <v>8346</v>
      </c>
      <c r="R1697" s="15">
        <f t="shared" si="79"/>
        <v>42800.698078703703</v>
      </c>
      <c r="S1697" s="15">
        <f t="shared" si="80"/>
        <v>42834.708333333336</v>
      </c>
    </row>
    <row r="1698" spans="1:19" ht="58" x14ac:dyDescent="0.3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2">
        <f t="shared" si="78"/>
        <v>0</v>
      </c>
      <c r="P1698" s="6" t="s">
        <v>8324</v>
      </c>
      <c r="Q1698" s="6" t="s">
        <v>8346</v>
      </c>
      <c r="R1698" s="15">
        <f t="shared" si="79"/>
        <v>42795.736238425925</v>
      </c>
      <c r="S1698" s="15">
        <f t="shared" si="80"/>
        <v>42825.694571759253</v>
      </c>
    </row>
    <row r="1699" spans="1:19" ht="43.5" x14ac:dyDescent="0.3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2">
        <f t="shared" si="78"/>
        <v>0.20208000000000001</v>
      </c>
      <c r="P1699" s="6" t="s">
        <v>8324</v>
      </c>
      <c r="Q1699" s="6" t="s">
        <v>8346</v>
      </c>
      <c r="R1699" s="15">
        <f t="shared" si="79"/>
        <v>42804.699629629627</v>
      </c>
      <c r="S1699" s="15">
        <f t="shared" si="80"/>
        <v>42834.657962962963</v>
      </c>
    </row>
    <row r="1700" spans="1:19" ht="72.5" x14ac:dyDescent="0.3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2">
        <f t="shared" si="78"/>
        <v>0</v>
      </c>
      <c r="P1700" s="6" t="s">
        <v>8324</v>
      </c>
      <c r="Q1700" s="6" t="s">
        <v>8346</v>
      </c>
      <c r="R1700" s="15">
        <f t="shared" si="79"/>
        <v>42795.874537037038</v>
      </c>
      <c r="S1700" s="15">
        <f t="shared" si="80"/>
        <v>42819.814583333333</v>
      </c>
    </row>
    <row r="1701" spans="1:19" ht="58" x14ac:dyDescent="0.3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2">
        <f t="shared" si="78"/>
        <v>4.2311459353574929E-2</v>
      </c>
      <c r="P1701" s="6" t="s">
        <v>8324</v>
      </c>
      <c r="Q1701" s="6" t="s">
        <v>8346</v>
      </c>
      <c r="R1701" s="15">
        <f t="shared" si="79"/>
        <v>42806.530613425923</v>
      </c>
      <c r="S1701" s="15">
        <f t="shared" si="80"/>
        <v>42836.530613425923</v>
      </c>
    </row>
    <row r="1702" spans="1:19" ht="43.5" x14ac:dyDescent="0.3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2">
        <f t="shared" si="78"/>
        <v>0.2606</v>
      </c>
      <c r="P1702" s="6" t="s">
        <v>8324</v>
      </c>
      <c r="Q1702" s="6" t="s">
        <v>8346</v>
      </c>
      <c r="R1702" s="15">
        <f t="shared" si="79"/>
        <v>42795.738310185181</v>
      </c>
      <c r="S1702" s="15">
        <f t="shared" si="80"/>
        <v>42825.833333333336</v>
      </c>
    </row>
    <row r="1703" spans="1:19" ht="43.5" x14ac:dyDescent="0.3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2">
        <f t="shared" si="78"/>
        <v>1.9801980198019802E-3</v>
      </c>
      <c r="P1703" s="6" t="s">
        <v>8324</v>
      </c>
      <c r="Q1703" s="6" t="s">
        <v>8346</v>
      </c>
      <c r="R1703" s="15">
        <f t="shared" si="79"/>
        <v>41989.331076388888</v>
      </c>
      <c r="S1703" s="15">
        <f t="shared" si="80"/>
        <v>42019.331076388888</v>
      </c>
    </row>
    <row r="1704" spans="1:19" ht="29" x14ac:dyDescent="0.3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2">
        <f t="shared" si="78"/>
        <v>6.0606060606060605E-5</v>
      </c>
      <c r="P1704" s="6" t="s">
        <v>8324</v>
      </c>
      <c r="Q1704" s="6" t="s">
        <v>8346</v>
      </c>
      <c r="R1704" s="15">
        <f t="shared" si="79"/>
        <v>42063.536458333336</v>
      </c>
      <c r="S1704" s="15">
        <f t="shared" si="80"/>
        <v>42093.494791666664</v>
      </c>
    </row>
    <row r="1705" spans="1:19" ht="43.5" x14ac:dyDescent="0.3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2">
        <f t="shared" si="78"/>
        <v>1.0200000000000001E-2</v>
      </c>
      <c r="P1705" s="6" t="s">
        <v>8324</v>
      </c>
      <c r="Q1705" s="6" t="s">
        <v>8346</v>
      </c>
      <c r="R1705" s="15">
        <f t="shared" si="79"/>
        <v>42186.948344907403</v>
      </c>
      <c r="S1705" s="15">
        <f t="shared" si="80"/>
        <v>42246.948344907403</v>
      </c>
    </row>
    <row r="1706" spans="1:19" ht="43.5" x14ac:dyDescent="0.3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2">
        <f t="shared" si="78"/>
        <v>0.65100000000000002</v>
      </c>
      <c r="P1706" s="6" t="s">
        <v>8324</v>
      </c>
      <c r="Q1706" s="6" t="s">
        <v>8346</v>
      </c>
      <c r="R1706" s="15">
        <f t="shared" si="79"/>
        <v>42020.806400462963</v>
      </c>
      <c r="S1706" s="15">
        <f t="shared" si="80"/>
        <v>42050.806400462963</v>
      </c>
    </row>
    <row r="1707" spans="1:19" ht="43.5" x14ac:dyDescent="0.3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2">
        <f t="shared" si="78"/>
        <v>0</v>
      </c>
      <c r="P1707" s="6" t="s">
        <v>8324</v>
      </c>
      <c r="Q1707" s="6" t="s">
        <v>8346</v>
      </c>
      <c r="R1707" s="15">
        <f t="shared" si="79"/>
        <v>42244.683402777773</v>
      </c>
      <c r="S1707" s="15">
        <f t="shared" si="80"/>
        <v>42256.333333333336</v>
      </c>
    </row>
    <row r="1708" spans="1:19" ht="43.5" x14ac:dyDescent="0.3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2">
        <f t="shared" si="78"/>
        <v>0</v>
      </c>
      <c r="P1708" s="6" t="s">
        <v>8324</v>
      </c>
      <c r="Q1708" s="6" t="s">
        <v>8346</v>
      </c>
      <c r="R1708" s="15">
        <f t="shared" si="79"/>
        <v>42178.973055555551</v>
      </c>
      <c r="S1708" s="15">
        <f t="shared" si="80"/>
        <v>42238.973055555551</v>
      </c>
    </row>
    <row r="1709" spans="1:19" ht="43.5" x14ac:dyDescent="0.3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2">
        <f t="shared" si="78"/>
        <v>9.74E-2</v>
      </c>
      <c r="P1709" s="6" t="s">
        <v>8324</v>
      </c>
      <c r="Q1709" s="6" t="s">
        <v>8346</v>
      </c>
      <c r="R1709" s="15">
        <f t="shared" si="79"/>
        <v>42427.387673611105</v>
      </c>
      <c r="S1709" s="15">
        <f t="shared" si="80"/>
        <v>42457.346006944441</v>
      </c>
    </row>
    <row r="1710" spans="1:19" ht="58" x14ac:dyDescent="0.3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2">
        <f t="shared" si="78"/>
        <v>0</v>
      </c>
      <c r="P1710" s="6" t="s">
        <v>8324</v>
      </c>
      <c r="Q1710" s="6" t="s">
        <v>8346</v>
      </c>
      <c r="R1710" s="15">
        <f t="shared" si="79"/>
        <v>42451.533634259256</v>
      </c>
      <c r="S1710" s="15">
        <f t="shared" si="80"/>
        <v>42491.533634259256</v>
      </c>
    </row>
    <row r="1711" spans="1:19" ht="43.5" x14ac:dyDescent="0.3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2">
        <f t="shared" si="78"/>
        <v>4.8571428571428571E-2</v>
      </c>
      <c r="P1711" s="6" t="s">
        <v>8324</v>
      </c>
      <c r="Q1711" s="6" t="s">
        <v>8346</v>
      </c>
      <c r="R1711" s="15">
        <f t="shared" si="79"/>
        <v>41841.230486111112</v>
      </c>
      <c r="S1711" s="15">
        <f t="shared" si="80"/>
        <v>41882.485416666663</v>
      </c>
    </row>
    <row r="1712" spans="1:19" ht="29" x14ac:dyDescent="0.3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2">
        <f t="shared" si="78"/>
        <v>6.7999999999999996E-3</v>
      </c>
      <c r="P1712" s="6" t="s">
        <v>8324</v>
      </c>
      <c r="Q1712" s="6" t="s">
        <v>8346</v>
      </c>
      <c r="R1712" s="15">
        <f t="shared" si="79"/>
        <v>42341.257962962962</v>
      </c>
      <c r="S1712" s="15">
        <f t="shared" si="80"/>
        <v>42387.208333333336</v>
      </c>
    </row>
    <row r="1713" spans="1:19" ht="43.5" x14ac:dyDescent="0.3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2">
        <f t="shared" si="78"/>
        <v>0.105</v>
      </c>
      <c r="P1713" s="6" t="s">
        <v>8324</v>
      </c>
      <c r="Q1713" s="6" t="s">
        <v>8346</v>
      </c>
      <c r="R1713" s="15">
        <f t="shared" si="79"/>
        <v>41852.312893518516</v>
      </c>
      <c r="S1713" s="15">
        <f t="shared" si="80"/>
        <v>41883.312893518516</v>
      </c>
    </row>
    <row r="1714" spans="1:19" ht="58" x14ac:dyDescent="0.3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2">
        <f t="shared" si="78"/>
        <v>0</v>
      </c>
      <c r="P1714" s="6" t="s">
        <v>8324</v>
      </c>
      <c r="Q1714" s="6" t="s">
        <v>8346</v>
      </c>
      <c r="R1714" s="15">
        <f t="shared" si="79"/>
        <v>42125.580474537033</v>
      </c>
      <c r="S1714" s="15">
        <f t="shared" si="80"/>
        <v>42185.580474537033</v>
      </c>
    </row>
    <row r="1715" spans="1:19" ht="58" x14ac:dyDescent="0.3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2">
        <f t="shared" si="78"/>
        <v>1.6666666666666666E-2</v>
      </c>
      <c r="P1715" s="6" t="s">
        <v>8324</v>
      </c>
      <c r="Q1715" s="6" t="s">
        <v>8346</v>
      </c>
      <c r="R1715" s="15">
        <f t="shared" si="79"/>
        <v>41887.467731481483</v>
      </c>
      <c r="S1715" s="15">
        <f t="shared" si="80"/>
        <v>41917.467731481483</v>
      </c>
    </row>
    <row r="1716" spans="1:19" ht="43.5" x14ac:dyDescent="0.3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2">
        <f t="shared" si="78"/>
        <v>7.868E-2</v>
      </c>
      <c r="P1716" s="6" t="s">
        <v>8324</v>
      </c>
      <c r="Q1716" s="6" t="s">
        <v>8346</v>
      </c>
      <c r="R1716" s="15">
        <f t="shared" si="79"/>
        <v>42095.585196759253</v>
      </c>
      <c r="S1716" s="15">
        <f t="shared" si="80"/>
        <v>42125.585196759253</v>
      </c>
    </row>
    <row r="1717" spans="1:19" ht="43.5" x14ac:dyDescent="0.3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2">
        <f t="shared" si="78"/>
        <v>2.2000000000000001E-3</v>
      </c>
      <c r="P1717" s="6" t="s">
        <v>8324</v>
      </c>
      <c r="Q1717" s="6" t="s">
        <v>8346</v>
      </c>
      <c r="R1717" s="15">
        <f t="shared" si="79"/>
        <v>42063.884085648147</v>
      </c>
      <c r="S1717" s="15">
        <f t="shared" si="80"/>
        <v>42093.806944444441</v>
      </c>
    </row>
    <row r="1718" spans="1:19" ht="58" x14ac:dyDescent="0.3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2">
        <f t="shared" si="78"/>
        <v>7.4999999999999997E-2</v>
      </c>
      <c r="P1718" s="6" t="s">
        <v>8324</v>
      </c>
      <c r="Q1718" s="6" t="s">
        <v>8346</v>
      </c>
      <c r="R1718" s="15">
        <f t="shared" si="79"/>
        <v>42673.244201388887</v>
      </c>
      <c r="S1718" s="15">
        <f t="shared" si="80"/>
        <v>42713.285868055558</v>
      </c>
    </row>
    <row r="1719" spans="1:19" ht="43.5" x14ac:dyDescent="0.3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2">
        <f t="shared" si="78"/>
        <v>0.42725880551301687</v>
      </c>
      <c r="P1719" s="6" t="s">
        <v>8324</v>
      </c>
      <c r="Q1719" s="6" t="s">
        <v>8346</v>
      </c>
      <c r="R1719" s="15">
        <f t="shared" si="79"/>
        <v>42460.648587962962</v>
      </c>
      <c r="S1719" s="15">
        <f t="shared" si="80"/>
        <v>42480.833333333336</v>
      </c>
    </row>
    <row r="1720" spans="1:19" x14ac:dyDescent="0.3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2">
        <f t="shared" si="78"/>
        <v>2.142857142857143E-3</v>
      </c>
      <c r="P1720" s="6" t="s">
        <v>8324</v>
      </c>
      <c r="Q1720" s="6" t="s">
        <v>8346</v>
      </c>
      <c r="R1720" s="15">
        <f t="shared" si="79"/>
        <v>42460.277187499996</v>
      </c>
      <c r="S1720" s="15">
        <f t="shared" si="80"/>
        <v>42503.874305555553</v>
      </c>
    </row>
    <row r="1721" spans="1:19" ht="43.5" x14ac:dyDescent="0.3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2">
        <f t="shared" si="78"/>
        <v>8.7500000000000008E-3</v>
      </c>
      <c r="P1721" s="6" t="s">
        <v>8324</v>
      </c>
      <c r="Q1721" s="6" t="s">
        <v>8346</v>
      </c>
      <c r="R1721" s="15">
        <f t="shared" si="79"/>
        <v>41869.201284722221</v>
      </c>
      <c r="S1721" s="15">
        <f t="shared" si="80"/>
        <v>41899.201284722221</v>
      </c>
    </row>
    <row r="1722" spans="1:19" ht="43.5" x14ac:dyDescent="0.3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2">
        <f t="shared" si="78"/>
        <v>5.6250000000000001E-2</v>
      </c>
      <c r="P1722" s="6" t="s">
        <v>8324</v>
      </c>
      <c r="Q1722" s="6" t="s">
        <v>8346</v>
      </c>
      <c r="R1722" s="15">
        <f t="shared" si="79"/>
        <v>41922.449895833335</v>
      </c>
      <c r="S1722" s="15">
        <f t="shared" si="80"/>
        <v>41952.491562499999</v>
      </c>
    </row>
    <row r="1723" spans="1:19" ht="43.5" x14ac:dyDescent="0.3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2">
        <f t="shared" si="78"/>
        <v>0</v>
      </c>
      <c r="P1723" s="6" t="s">
        <v>8324</v>
      </c>
      <c r="Q1723" s="6" t="s">
        <v>8346</v>
      </c>
      <c r="R1723" s="15">
        <f t="shared" si="79"/>
        <v>42319.12804398148</v>
      </c>
      <c r="S1723" s="15">
        <f t="shared" si="80"/>
        <v>42349.12804398148</v>
      </c>
    </row>
    <row r="1724" spans="1:19" ht="43.5" x14ac:dyDescent="0.3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2">
        <f t="shared" si="78"/>
        <v>3.4722222222222224E-4</v>
      </c>
      <c r="P1724" s="6" t="s">
        <v>8324</v>
      </c>
      <c r="Q1724" s="6" t="s">
        <v>8346</v>
      </c>
      <c r="R1724" s="15">
        <f t="shared" si="79"/>
        <v>42425.627650462957</v>
      </c>
      <c r="S1724" s="15">
        <f t="shared" si="80"/>
        <v>42462.673611111109</v>
      </c>
    </row>
    <row r="1725" spans="1:19" ht="58" x14ac:dyDescent="0.3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2">
        <f t="shared" si="78"/>
        <v>6.5000000000000002E-2</v>
      </c>
      <c r="P1725" s="6" t="s">
        <v>8324</v>
      </c>
      <c r="Q1725" s="6" t="s">
        <v>8346</v>
      </c>
      <c r="R1725" s="15">
        <f t="shared" si="79"/>
        <v>42129.492071759254</v>
      </c>
      <c r="S1725" s="15">
        <f t="shared" si="80"/>
        <v>42185.916666666664</v>
      </c>
    </row>
    <row r="1726" spans="1:19" ht="43.5" x14ac:dyDescent="0.3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2">
        <f t="shared" si="78"/>
        <v>5.8333333333333336E-3</v>
      </c>
      <c r="P1726" s="6" t="s">
        <v>8324</v>
      </c>
      <c r="Q1726" s="6" t="s">
        <v>8346</v>
      </c>
      <c r="R1726" s="15">
        <f t="shared" si="79"/>
        <v>41912.599097222221</v>
      </c>
      <c r="S1726" s="15">
        <f t="shared" si="80"/>
        <v>41942.599097222221</v>
      </c>
    </row>
    <row r="1727" spans="1:19" ht="43.5" x14ac:dyDescent="0.3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2">
        <f t="shared" si="78"/>
        <v>0.10181818181818182</v>
      </c>
      <c r="P1727" s="6" t="s">
        <v>8324</v>
      </c>
      <c r="Q1727" s="6" t="s">
        <v>8346</v>
      </c>
      <c r="R1727" s="15">
        <f t="shared" si="79"/>
        <v>41845.634826388887</v>
      </c>
      <c r="S1727" s="15">
        <f t="shared" si="80"/>
        <v>41875.634826388887</v>
      </c>
    </row>
    <row r="1728" spans="1:19" ht="29" x14ac:dyDescent="0.3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2">
        <f t="shared" si="78"/>
        <v>0.33784615384615385</v>
      </c>
      <c r="P1728" s="6" t="s">
        <v>8324</v>
      </c>
      <c r="Q1728" s="6" t="s">
        <v>8346</v>
      </c>
      <c r="R1728" s="15">
        <f t="shared" si="79"/>
        <v>41788.586388888885</v>
      </c>
      <c r="S1728" s="15">
        <f t="shared" si="80"/>
        <v>41817.586388888885</v>
      </c>
    </row>
    <row r="1729" spans="1:19" ht="43.5" x14ac:dyDescent="0.3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2">
        <f t="shared" si="78"/>
        <v>3.3333333333333332E-4</v>
      </c>
      <c r="P1729" s="6" t="s">
        <v>8324</v>
      </c>
      <c r="Q1729" s="6" t="s">
        <v>8346</v>
      </c>
      <c r="R1729" s="15">
        <f t="shared" si="79"/>
        <v>42044.594641203701</v>
      </c>
      <c r="S1729" s="15">
        <f t="shared" si="80"/>
        <v>42099.124999999993</v>
      </c>
    </row>
    <row r="1730" spans="1:19" ht="43.5" x14ac:dyDescent="0.3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2">
        <f t="shared" si="78"/>
        <v>0.68400000000000005</v>
      </c>
      <c r="P1730" s="6" t="s">
        <v>8324</v>
      </c>
      <c r="Q1730" s="6" t="s">
        <v>8346</v>
      </c>
      <c r="R1730" s="15">
        <f t="shared" si="79"/>
        <v>42268.292523148142</v>
      </c>
      <c r="S1730" s="15">
        <f t="shared" si="80"/>
        <v>42298.292523148142</v>
      </c>
    </row>
    <row r="1731" spans="1:19" ht="43.5" x14ac:dyDescent="0.3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2">
        <f t="shared" ref="O1731:O1794" si="81">(E1731/D1731)</f>
        <v>0</v>
      </c>
      <c r="P1731" s="6" t="s">
        <v>8324</v>
      </c>
      <c r="Q1731" s="6" t="s">
        <v>8346</v>
      </c>
      <c r="R1731" s="15">
        <f t="shared" ref="R1731:R1794" si="82">(J1731/86400)+25569+(-8/24)</f>
        <v>42470.718819444439</v>
      </c>
      <c r="S1731" s="15">
        <f t="shared" ref="S1731:S1794" si="83">(I1731/86400)+25569+(-8/24)</f>
        <v>42530.718819444439</v>
      </c>
    </row>
    <row r="1732" spans="1:19" ht="43.5" x14ac:dyDescent="0.3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2">
        <f t="shared" si="81"/>
        <v>0</v>
      </c>
      <c r="P1732" s="6" t="s">
        <v>8324</v>
      </c>
      <c r="Q1732" s="6" t="s">
        <v>8346</v>
      </c>
      <c r="R1732" s="15">
        <f t="shared" si="82"/>
        <v>42271.754432870366</v>
      </c>
      <c r="S1732" s="15">
        <f t="shared" si="83"/>
        <v>42301.754432870366</v>
      </c>
    </row>
    <row r="1733" spans="1:19" ht="29" x14ac:dyDescent="0.3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2">
        <f t="shared" si="81"/>
        <v>0</v>
      </c>
      <c r="P1733" s="6" t="s">
        <v>8324</v>
      </c>
      <c r="Q1733" s="6" t="s">
        <v>8346</v>
      </c>
      <c r="R1733" s="15">
        <f t="shared" si="82"/>
        <v>42152.573518518511</v>
      </c>
      <c r="S1733" s="15">
        <f t="shared" si="83"/>
        <v>42166.291666666664</v>
      </c>
    </row>
    <row r="1734" spans="1:19" ht="43.5" x14ac:dyDescent="0.3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2">
        <f t="shared" si="81"/>
        <v>0</v>
      </c>
      <c r="P1734" s="6" t="s">
        <v>8324</v>
      </c>
      <c r="Q1734" s="6" t="s">
        <v>8346</v>
      </c>
      <c r="R1734" s="15">
        <f t="shared" si="82"/>
        <v>42325.350474537037</v>
      </c>
      <c r="S1734" s="15">
        <f t="shared" si="83"/>
        <v>42384.874999999993</v>
      </c>
    </row>
    <row r="1735" spans="1:19" ht="43.5" x14ac:dyDescent="0.3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2">
        <f t="shared" si="81"/>
        <v>0</v>
      </c>
      <c r="P1735" s="6" t="s">
        <v>8324</v>
      </c>
      <c r="Q1735" s="6" t="s">
        <v>8346</v>
      </c>
      <c r="R1735" s="15">
        <f t="shared" si="82"/>
        <v>42614.342291666668</v>
      </c>
      <c r="S1735" s="15">
        <f t="shared" si="83"/>
        <v>42626.562499999993</v>
      </c>
    </row>
    <row r="1736" spans="1:19" ht="43.5" x14ac:dyDescent="0.3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2">
        <f t="shared" si="81"/>
        <v>2.2222222222222223E-4</v>
      </c>
      <c r="P1736" s="6" t="s">
        <v>8324</v>
      </c>
      <c r="Q1736" s="6" t="s">
        <v>8346</v>
      </c>
      <c r="R1736" s="15">
        <f t="shared" si="82"/>
        <v>42101.703194444439</v>
      </c>
      <c r="S1736" s="15">
        <f t="shared" si="83"/>
        <v>42131.703194444439</v>
      </c>
    </row>
    <row r="1737" spans="1:19" ht="43.5" x14ac:dyDescent="0.3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2">
        <f t="shared" si="81"/>
        <v>0.11</v>
      </c>
      <c r="P1737" s="6" t="s">
        <v>8324</v>
      </c>
      <c r="Q1737" s="6" t="s">
        <v>8346</v>
      </c>
      <c r="R1737" s="15">
        <f t="shared" si="82"/>
        <v>42559.480844907404</v>
      </c>
      <c r="S1737" s="15">
        <f t="shared" si="83"/>
        <v>42589.480844907404</v>
      </c>
    </row>
    <row r="1738" spans="1:19" ht="29" x14ac:dyDescent="0.3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2">
        <f t="shared" si="81"/>
        <v>7.3333333333333332E-3</v>
      </c>
      <c r="P1738" s="6" t="s">
        <v>8324</v>
      </c>
      <c r="Q1738" s="6" t="s">
        <v>8346</v>
      </c>
      <c r="R1738" s="15">
        <f t="shared" si="82"/>
        <v>42286.52815972222</v>
      </c>
      <c r="S1738" s="15">
        <f t="shared" si="83"/>
        <v>42316.569826388884</v>
      </c>
    </row>
    <row r="1739" spans="1:19" ht="43.5" x14ac:dyDescent="0.3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2">
        <f t="shared" si="81"/>
        <v>0.21249999999999999</v>
      </c>
      <c r="P1739" s="6" t="s">
        <v>8324</v>
      </c>
      <c r="Q1739" s="6" t="s">
        <v>8346</v>
      </c>
      <c r="R1739" s="15">
        <f t="shared" si="82"/>
        <v>42175.615648148145</v>
      </c>
      <c r="S1739" s="15">
        <f t="shared" si="83"/>
        <v>42205.615648148145</v>
      </c>
    </row>
    <row r="1740" spans="1:19" ht="29" x14ac:dyDescent="0.3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2">
        <f t="shared" si="81"/>
        <v>4.0000000000000001E-3</v>
      </c>
      <c r="P1740" s="6" t="s">
        <v>8324</v>
      </c>
      <c r="Q1740" s="6" t="s">
        <v>8346</v>
      </c>
      <c r="R1740" s="15">
        <f t="shared" si="82"/>
        <v>41884.540995370371</v>
      </c>
      <c r="S1740" s="15">
        <f t="shared" si="83"/>
        <v>41914.540995370371</v>
      </c>
    </row>
    <row r="1741" spans="1:19" ht="43.5" x14ac:dyDescent="0.3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2">
        <f t="shared" si="81"/>
        <v>1E-3</v>
      </c>
      <c r="P1741" s="6" t="s">
        <v>8324</v>
      </c>
      <c r="Q1741" s="6" t="s">
        <v>8346</v>
      </c>
      <c r="R1741" s="15">
        <f t="shared" si="82"/>
        <v>42435.540879629632</v>
      </c>
      <c r="S1741" s="15">
        <f t="shared" si="83"/>
        <v>42494.499212962961</v>
      </c>
    </row>
    <row r="1742" spans="1:19" ht="43.5" x14ac:dyDescent="0.3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2">
        <f t="shared" si="81"/>
        <v>0</v>
      </c>
      <c r="P1742" s="6" t="s">
        <v>8324</v>
      </c>
      <c r="Q1742" s="6" t="s">
        <v>8346</v>
      </c>
      <c r="R1742" s="15">
        <f t="shared" si="82"/>
        <v>42171.484050925923</v>
      </c>
      <c r="S1742" s="15">
        <f t="shared" si="83"/>
        <v>42201.484050925923</v>
      </c>
    </row>
    <row r="1743" spans="1:19" ht="29" x14ac:dyDescent="0.3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2">
        <f t="shared" si="81"/>
        <v>1.1083333333333334</v>
      </c>
      <c r="P1743" s="6" t="s">
        <v>8337</v>
      </c>
      <c r="Q1743" s="6" t="s">
        <v>8338</v>
      </c>
      <c r="R1743" s="15">
        <f t="shared" si="82"/>
        <v>42120.294803240737</v>
      </c>
      <c r="S1743" s="15">
        <f t="shared" si="83"/>
        <v>42165.294803240737</v>
      </c>
    </row>
    <row r="1744" spans="1:19" ht="43.5" x14ac:dyDescent="0.3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2">
        <f t="shared" si="81"/>
        <v>1.0874999999999999</v>
      </c>
      <c r="P1744" s="6" t="s">
        <v>8337</v>
      </c>
      <c r="Q1744" s="6" t="s">
        <v>8338</v>
      </c>
      <c r="R1744" s="15">
        <f t="shared" si="82"/>
        <v>42710.543634259258</v>
      </c>
      <c r="S1744" s="15">
        <f t="shared" si="83"/>
        <v>42742.541666666664</v>
      </c>
    </row>
    <row r="1745" spans="1:19" ht="43.5" x14ac:dyDescent="0.3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2">
        <f t="shared" si="81"/>
        <v>1.0041666666666667</v>
      </c>
      <c r="P1745" s="6" t="s">
        <v>8337</v>
      </c>
      <c r="Q1745" s="6" t="s">
        <v>8338</v>
      </c>
      <c r="R1745" s="15">
        <f t="shared" si="82"/>
        <v>42586.592303240737</v>
      </c>
      <c r="S1745" s="15">
        <f t="shared" si="83"/>
        <v>42608.832638888889</v>
      </c>
    </row>
    <row r="1746" spans="1:19" ht="58" x14ac:dyDescent="0.3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2">
        <f t="shared" si="81"/>
        <v>1.1845454545454546</v>
      </c>
      <c r="P1746" s="6" t="s">
        <v>8337</v>
      </c>
      <c r="Q1746" s="6" t="s">
        <v>8338</v>
      </c>
      <c r="R1746" s="15">
        <f t="shared" si="82"/>
        <v>42026.271724537037</v>
      </c>
      <c r="S1746" s="15">
        <f t="shared" si="83"/>
        <v>42071.230057870365</v>
      </c>
    </row>
    <row r="1747" spans="1:19" ht="43.5" x14ac:dyDescent="0.3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2">
        <f t="shared" si="81"/>
        <v>1.1401428571428571</v>
      </c>
      <c r="P1747" s="6" t="s">
        <v>8337</v>
      </c>
      <c r="Q1747" s="6" t="s">
        <v>8338</v>
      </c>
      <c r="R1747" s="15">
        <f t="shared" si="82"/>
        <v>42689.926365740735</v>
      </c>
      <c r="S1747" s="15">
        <f t="shared" si="83"/>
        <v>42725.749999999993</v>
      </c>
    </row>
    <row r="1748" spans="1:19" ht="58" x14ac:dyDescent="0.3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2">
        <f t="shared" si="81"/>
        <v>1.4810000000000001</v>
      </c>
      <c r="P1748" s="6" t="s">
        <v>8337</v>
      </c>
      <c r="Q1748" s="6" t="s">
        <v>8338</v>
      </c>
      <c r="R1748" s="15">
        <f t="shared" si="82"/>
        <v>42667.843368055554</v>
      </c>
      <c r="S1748" s="15">
        <f t="shared" si="83"/>
        <v>42697.749999999993</v>
      </c>
    </row>
    <row r="1749" spans="1:19" ht="43.5" x14ac:dyDescent="0.3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2">
        <f t="shared" si="81"/>
        <v>1.0495555555555556</v>
      </c>
      <c r="P1749" s="6" t="s">
        <v>8337</v>
      </c>
      <c r="Q1749" s="6" t="s">
        <v>8338</v>
      </c>
      <c r="R1749" s="15">
        <f t="shared" si="82"/>
        <v>42292.10219907407</v>
      </c>
      <c r="S1749" s="15">
        <f t="shared" si="83"/>
        <v>42321.291666666664</v>
      </c>
    </row>
    <row r="1750" spans="1:19" ht="43.5" x14ac:dyDescent="0.3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2">
        <f t="shared" si="81"/>
        <v>1.29948</v>
      </c>
      <c r="P1750" s="6" t="s">
        <v>8337</v>
      </c>
      <c r="Q1750" s="6" t="s">
        <v>8338</v>
      </c>
      <c r="R1750" s="15">
        <f t="shared" si="82"/>
        <v>42219.617395833331</v>
      </c>
      <c r="S1750" s="15">
        <f t="shared" si="83"/>
        <v>42249.617395833331</v>
      </c>
    </row>
    <row r="1751" spans="1:19" ht="29" x14ac:dyDescent="0.3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2">
        <f t="shared" si="81"/>
        <v>1.2348756218905472</v>
      </c>
      <c r="P1751" s="6" t="s">
        <v>8337</v>
      </c>
      <c r="Q1751" s="6" t="s">
        <v>8338</v>
      </c>
      <c r="R1751" s="15">
        <f t="shared" si="82"/>
        <v>42758.642604166664</v>
      </c>
      <c r="S1751" s="15">
        <f t="shared" si="83"/>
        <v>42795.458333333336</v>
      </c>
    </row>
    <row r="1752" spans="1:19" ht="43.5" x14ac:dyDescent="0.3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2">
        <f t="shared" si="81"/>
        <v>2.0162</v>
      </c>
      <c r="P1752" s="6" t="s">
        <v>8337</v>
      </c>
      <c r="Q1752" s="6" t="s">
        <v>8338</v>
      </c>
      <c r="R1752" s="15">
        <f t="shared" si="82"/>
        <v>42454.503518518519</v>
      </c>
      <c r="S1752" s="15">
        <f t="shared" si="83"/>
        <v>42479.503518518519</v>
      </c>
    </row>
    <row r="1753" spans="1:19" ht="29" x14ac:dyDescent="0.3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2">
        <f t="shared" si="81"/>
        <v>1.0289999999999999</v>
      </c>
      <c r="P1753" s="6" t="s">
        <v>8337</v>
      </c>
      <c r="Q1753" s="6" t="s">
        <v>8338</v>
      </c>
      <c r="R1753" s="15">
        <f t="shared" si="82"/>
        <v>42052.448182870365</v>
      </c>
      <c r="S1753" s="15">
        <f t="shared" si="83"/>
        <v>42082.4065162037</v>
      </c>
    </row>
    <row r="1754" spans="1:19" ht="29" x14ac:dyDescent="0.3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2">
        <f t="shared" si="81"/>
        <v>2.6016666666666666</v>
      </c>
      <c r="P1754" s="6" t="s">
        <v>8337</v>
      </c>
      <c r="Q1754" s="6" t="s">
        <v>8338</v>
      </c>
      <c r="R1754" s="15">
        <f t="shared" si="82"/>
        <v>42626.919930555552</v>
      </c>
      <c r="S1754" s="15">
        <f t="shared" si="83"/>
        <v>42656.919930555552</v>
      </c>
    </row>
    <row r="1755" spans="1:19" ht="43.5" x14ac:dyDescent="0.3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2">
        <f t="shared" si="81"/>
        <v>1.08</v>
      </c>
      <c r="P1755" s="6" t="s">
        <v>8337</v>
      </c>
      <c r="Q1755" s="6" t="s">
        <v>8338</v>
      </c>
      <c r="R1755" s="15">
        <f t="shared" si="82"/>
        <v>42420.416296296295</v>
      </c>
      <c r="S1755" s="15">
        <f t="shared" si="83"/>
        <v>42450.374629629623</v>
      </c>
    </row>
    <row r="1756" spans="1:19" ht="43.5" x14ac:dyDescent="0.3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2">
        <f t="shared" si="81"/>
        <v>1.1052941176470588</v>
      </c>
      <c r="P1756" s="6" t="s">
        <v>8337</v>
      </c>
      <c r="Q1756" s="6" t="s">
        <v>8338</v>
      </c>
      <c r="R1756" s="15">
        <f t="shared" si="82"/>
        <v>42067.543437499997</v>
      </c>
      <c r="S1756" s="15">
        <f t="shared" si="83"/>
        <v>42097.501770833333</v>
      </c>
    </row>
    <row r="1757" spans="1:19" ht="43.5" x14ac:dyDescent="0.3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2">
        <f t="shared" si="81"/>
        <v>1.2</v>
      </c>
      <c r="P1757" s="6" t="s">
        <v>8337</v>
      </c>
      <c r="Q1757" s="6" t="s">
        <v>8338</v>
      </c>
      <c r="R1757" s="15">
        <f t="shared" si="82"/>
        <v>42252.455567129626</v>
      </c>
      <c r="S1757" s="15">
        <f t="shared" si="83"/>
        <v>42282.455567129626</v>
      </c>
    </row>
    <row r="1758" spans="1:19" ht="43.5" x14ac:dyDescent="0.3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2">
        <f t="shared" si="81"/>
        <v>1.0282909090909091</v>
      </c>
      <c r="P1758" s="6" t="s">
        <v>8337</v>
      </c>
      <c r="Q1758" s="6" t="s">
        <v>8338</v>
      </c>
      <c r="R1758" s="15">
        <f t="shared" si="82"/>
        <v>42570.834131944437</v>
      </c>
      <c r="S1758" s="15">
        <f t="shared" si="83"/>
        <v>42610.834131944437</v>
      </c>
    </row>
    <row r="1759" spans="1:19" ht="43.5" x14ac:dyDescent="0.3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2">
        <f t="shared" si="81"/>
        <v>1.1599999999999999</v>
      </c>
      <c r="P1759" s="6" t="s">
        <v>8337</v>
      </c>
      <c r="Q1759" s="6" t="s">
        <v>8338</v>
      </c>
      <c r="R1759" s="15">
        <f t="shared" si="82"/>
        <v>42733.494016203702</v>
      </c>
      <c r="S1759" s="15">
        <f t="shared" si="83"/>
        <v>42763.478472222218</v>
      </c>
    </row>
    <row r="1760" spans="1:19" ht="58" x14ac:dyDescent="0.3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2">
        <f t="shared" si="81"/>
        <v>1.147</v>
      </c>
      <c r="P1760" s="6" t="s">
        <v>8337</v>
      </c>
      <c r="Q1760" s="6" t="s">
        <v>8338</v>
      </c>
      <c r="R1760" s="15">
        <f t="shared" si="82"/>
        <v>42505.62259259259</v>
      </c>
      <c r="S1760" s="15">
        <f t="shared" si="83"/>
        <v>42565.62259259259</v>
      </c>
    </row>
    <row r="1761" spans="1:19" ht="29" x14ac:dyDescent="0.3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2">
        <f t="shared" si="81"/>
        <v>1.0660000000000001</v>
      </c>
      <c r="P1761" s="6" t="s">
        <v>8337</v>
      </c>
      <c r="Q1761" s="6" t="s">
        <v>8338</v>
      </c>
      <c r="R1761" s="15">
        <f t="shared" si="82"/>
        <v>42068.495706018519</v>
      </c>
      <c r="S1761" s="15">
        <f t="shared" si="83"/>
        <v>42088.454039351847</v>
      </c>
    </row>
    <row r="1762" spans="1:19" ht="58" x14ac:dyDescent="0.3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2">
        <f t="shared" si="81"/>
        <v>1.6544000000000001</v>
      </c>
      <c r="P1762" s="6" t="s">
        <v>8337</v>
      </c>
      <c r="Q1762" s="6" t="s">
        <v>8338</v>
      </c>
      <c r="R1762" s="15">
        <f t="shared" si="82"/>
        <v>42405.339270833334</v>
      </c>
      <c r="S1762" s="15">
        <f t="shared" si="83"/>
        <v>42425.339270833334</v>
      </c>
    </row>
    <row r="1763" spans="1:19" ht="29" x14ac:dyDescent="0.3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2">
        <f t="shared" si="81"/>
        <v>1.55</v>
      </c>
      <c r="P1763" s="6" t="s">
        <v>8337</v>
      </c>
      <c r="Q1763" s="6" t="s">
        <v>8338</v>
      </c>
      <c r="R1763" s="15">
        <f t="shared" si="82"/>
        <v>42209.234490740739</v>
      </c>
      <c r="S1763" s="15">
        <f t="shared" si="83"/>
        <v>42259.234490740739</v>
      </c>
    </row>
    <row r="1764" spans="1:19" ht="29" x14ac:dyDescent="0.3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2">
        <f t="shared" si="81"/>
        <v>8.85</v>
      </c>
      <c r="P1764" s="6" t="s">
        <v>8337</v>
      </c>
      <c r="Q1764" s="6" t="s">
        <v>8338</v>
      </c>
      <c r="R1764" s="15">
        <f t="shared" si="82"/>
        <v>42410.648668981477</v>
      </c>
      <c r="S1764" s="15">
        <f t="shared" si="83"/>
        <v>42440.648668981477</v>
      </c>
    </row>
    <row r="1765" spans="1:19" ht="58" x14ac:dyDescent="0.3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2">
        <f t="shared" si="81"/>
        <v>1.0190833333333333</v>
      </c>
      <c r="P1765" s="6" t="s">
        <v>8337</v>
      </c>
      <c r="Q1765" s="6" t="s">
        <v>8338</v>
      </c>
      <c r="R1765" s="15">
        <f t="shared" si="82"/>
        <v>42636.535185185181</v>
      </c>
      <c r="S1765" s="15">
        <f t="shared" si="83"/>
        <v>42666.535185185181</v>
      </c>
    </row>
    <row r="1766" spans="1:19" ht="43.5" x14ac:dyDescent="0.3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2">
        <f t="shared" si="81"/>
        <v>0.19600000000000001</v>
      </c>
      <c r="P1766" s="6" t="s">
        <v>8337</v>
      </c>
      <c r="Q1766" s="6" t="s">
        <v>8338</v>
      </c>
      <c r="R1766" s="15">
        <f t="shared" si="82"/>
        <v>41825.15253472222</v>
      </c>
      <c r="S1766" s="15">
        <f t="shared" si="83"/>
        <v>41854.15253472222</v>
      </c>
    </row>
    <row r="1767" spans="1:19" ht="43.5" x14ac:dyDescent="0.3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2">
        <f t="shared" si="81"/>
        <v>0.59467839999999994</v>
      </c>
      <c r="P1767" s="6" t="s">
        <v>8337</v>
      </c>
      <c r="Q1767" s="6" t="s">
        <v>8338</v>
      </c>
      <c r="R1767" s="15">
        <f t="shared" si="82"/>
        <v>41834.647129629629</v>
      </c>
      <c r="S1767" s="15">
        <f t="shared" si="83"/>
        <v>41864.647129629629</v>
      </c>
    </row>
    <row r="1768" spans="1:19" ht="29" x14ac:dyDescent="0.3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2">
        <f t="shared" si="81"/>
        <v>0</v>
      </c>
      <c r="P1768" s="6" t="s">
        <v>8337</v>
      </c>
      <c r="Q1768" s="6" t="s">
        <v>8338</v>
      </c>
      <c r="R1768" s="15">
        <f t="shared" si="82"/>
        <v>41855.52648148148</v>
      </c>
      <c r="S1768" s="15">
        <f t="shared" si="83"/>
        <v>41876.52648148148</v>
      </c>
    </row>
    <row r="1769" spans="1:19" ht="29" x14ac:dyDescent="0.3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2">
        <f t="shared" si="81"/>
        <v>0.4572</v>
      </c>
      <c r="P1769" s="6" t="s">
        <v>8337</v>
      </c>
      <c r="Q1769" s="6" t="s">
        <v>8338</v>
      </c>
      <c r="R1769" s="15">
        <f t="shared" si="82"/>
        <v>41824.325046296297</v>
      </c>
      <c r="S1769" s="15">
        <f t="shared" si="83"/>
        <v>41854.325046296297</v>
      </c>
    </row>
    <row r="1770" spans="1:19" ht="43.5" x14ac:dyDescent="0.3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2">
        <f t="shared" si="81"/>
        <v>3.7400000000000003E-2</v>
      </c>
      <c r="P1770" s="6" t="s">
        <v>8337</v>
      </c>
      <c r="Q1770" s="6" t="s">
        <v>8338</v>
      </c>
      <c r="R1770" s="15">
        <f t="shared" si="82"/>
        <v>41849.227361111109</v>
      </c>
      <c r="S1770" s="15">
        <f t="shared" si="83"/>
        <v>41909.227361111109</v>
      </c>
    </row>
    <row r="1771" spans="1:19" ht="43.5" x14ac:dyDescent="0.3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2">
        <f t="shared" si="81"/>
        <v>2.7025E-2</v>
      </c>
      <c r="P1771" s="6" t="s">
        <v>8337</v>
      </c>
      <c r="Q1771" s="6" t="s">
        <v>8338</v>
      </c>
      <c r="R1771" s="15">
        <f t="shared" si="82"/>
        <v>41987.485636574071</v>
      </c>
      <c r="S1771" s="15">
        <f t="shared" si="83"/>
        <v>42017.485636574071</v>
      </c>
    </row>
    <row r="1772" spans="1:19" ht="43.5" x14ac:dyDescent="0.3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2">
        <f t="shared" si="81"/>
        <v>0.56514285714285717</v>
      </c>
      <c r="P1772" s="6" t="s">
        <v>8337</v>
      </c>
      <c r="Q1772" s="6" t="s">
        <v>8338</v>
      </c>
      <c r="R1772" s="15">
        <f t="shared" si="82"/>
        <v>41891.446689814817</v>
      </c>
      <c r="S1772" s="15">
        <f t="shared" si="83"/>
        <v>41926.446689814817</v>
      </c>
    </row>
    <row r="1773" spans="1:19" ht="43.5" x14ac:dyDescent="0.3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2">
        <f t="shared" si="81"/>
        <v>0.21309523809523809</v>
      </c>
      <c r="P1773" s="6" t="s">
        <v>8337</v>
      </c>
      <c r="Q1773" s="6" t="s">
        <v>8338</v>
      </c>
      <c r="R1773" s="15">
        <f t="shared" si="82"/>
        <v>41905.646296296291</v>
      </c>
      <c r="S1773" s="15">
        <f t="shared" si="83"/>
        <v>41935.646296296291</v>
      </c>
    </row>
    <row r="1774" spans="1:19" ht="43.5" x14ac:dyDescent="0.3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2">
        <f t="shared" si="81"/>
        <v>0.156</v>
      </c>
      <c r="P1774" s="6" t="s">
        <v>8337</v>
      </c>
      <c r="Q1774" s="6" t="s">
        <v>8338</v>
      </c>
      <c r="R1774" s="15">
        <f t="shared" si="82"/>
        <v>41766.384675925925</v>
      </c>
      <c r="S1774" s="15">
        <f t="shared" si="83"/>
        <v>41826.384675925925</v>
      </c>
    </row>
    <row r="1775" spans="1:19" ht="43.5" x14ac:dyDescent="0.3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2">
        <f t="shared" si="81"/>
        <v>6.2566666666666673E-2</v>
      </c>
      <c r="P1775" s="6" t="s">
        <v>8337</v>
      </c>
      <c r="Q1775" s="6" t="s">
        <v>8338</v>
      </c>
      <c r="R1775" s="15">
        <f t="shared" si="82"/>
        <v>41978.427060185182</v>
      </c>
      <c r="S1775" s="15">
        <f t="shared" si="83"/>
        <v>42023.427060185182</v>
      </c>
    </row>
    <row r="1776" spans="1:19" ht="43.5" x14ac:dyDescent="0.3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2">
        <f t="shared" si="81"/>
        <v>0.4592</v>
      </c>
      <c r="P1776" s="6" t="s">
        <v>8337</v>
      </c>
      <c r="Q1776" s="6" t="s">
        <v>8338</v>
      </c>
      <c r="R1776" s="15">
        <f t="shared" si="82"/>
        <v>41929.885324074072</v>
      </c>
      <c r="S1776" s="15">
        <f t="shared" si="83"/>
        <v>41972.290972222218</v>
      </c>
    </row>
    <row r="1777" spans="1:19" ht="43.5" x14ac:dyDescent="0.3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2">
        <f t="shared" si="81"/>
        <v>0.65101538461538466</v>
      </c>
      <c r="P1777" s="6" t="s">
        <v>8337</v>
      </c>
      <c r="Q1777" s="6" t="s">
        <v>8338</v>
      </c>
      <c r="R1777" s="15">
        <f t="shared" si="82"/>
        <v>41891.643055555549</v>
      </c>
      <c r="S1777" s="15">
        <f t="shared" si="83"/>
        <v>41936.643055555549</v>
      </c>
    </row>
    <row r="1778" spans="1:19" ht="43.5" x14ac:dyDescent="0.3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2">
        <f t="shared" si="81"/>
        <v>6.7000000000000004E-2</v>
      </c>
      <c r="P1778" s="6" t="s">
        <v>8337</v>
      </c>
      <c r="Q1778" s="6" t="s">
        <v>8338</v>
      </c>
      <c r="R1778" s="15">
        <f t="shared" si="82"/>
        <v>41905.623506944445</v>
      </c>
      <c r="S1778" s="15">
        <f t="shared" si="83"/>
        <v>41941.623506944445</v>
      </c>
    </row>
    <row r="1779" spans="1:19" ht="58" x14ac:dyDescent="0.3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2">
        <f t="shared" si="81"/>
        <v>0.135625</v>
      </c>
      <c r="P1779" s="6" t="s">
        <v>8337</v>
      </c>
      <c r="Q1779" s="6" t="s">
        <v>8338</v>
      </c>
      <c r="R1779" s="15">
        <f t="shared" si="82"/>
        <v>42025.02376157407</v>
      </c>
      <c r="S1779" s="15">
        <f t="shared" si="83"/>
        <v>42055.02376157407</v>
      </c>
    </row>
    <row r="1780" spans="1:19" ht="43.5" x14ac:dyDescent="0.3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2">
        <f t="shared" si="81"/>
        <v>1.9900000000000001E-2</v>
      </c>
      <c r="P1780" s="6" t="s">
        <v>8337</v>
      </c>
      <c r="Q1780" s="6" t="s">
        <v>8338</v>
      </c>
      <c r="R1780" s="15">
        <f t="shared" si="82"/>
        <v>42045.530034722215</v>
      </c>
      <c r="S1780" s="15">
        <f t="shared" si="83"/>
        <v>42090.488368055558</v>
      </c>
    </row>
    <row r="1781" spans="1:19" ht="43.5" x14ac:dyDescent="0.3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2">
        <f t="shared" si="81"/>
        <v>0.36236363636363639</v>
      </c>
      <c r="P1781" s="6" t="s">
        <v>8337</v>
      </c>
      <c r="Q1781" s="6" t="s">
        <v>8338</v>
      </c>
      <c r="R1781" s="15">
        <f t="shared" si="82"/>
        <v>42585.358564814807</v>
      </c>
      <c r="S1781" s="15">
        <f t="shared" si="83"/>
        <v>42615.358564814807</v>
      </c>
    </row>
    <row r="1782" spans="1:19" ht="43.5" x14ac:dyDescent="0.3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2">
        <f t="shared" si="81"/>
        <v>0.39743333333333336</v>
      </c>
      <c r="P1782" s="6" t="s">
        <v>8337</v>
      </c>
      <c r="Q1782" s="6" t="s">
        <v>8338</v>
      </c>
      <c r="R1782" s="15">
        <f t="shared" si="82"/>
        <v>42493.267476851848</v>
      </c>
      <c r="S1782" s="15">
        <f t="shared" si="83"/>
        <v>42553.267476851848</v>
      </c>
    </row>
    <row r="1783" spans="1:19" ht="43.5" x14ac:dyDescent="0.3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2">
        <f t="shared" si="81"/>
        <v>0.25763636363636366</v>
      </c>
      <c r="P1783" s="6" t="s">
        <v>8337</v>
      </c>
      <c r="Q1783" s="6" t="s">
        <v>8338</v>
      </c>
      <c r="R1783" s="15">
        <f t="shared" si="82"/>
        <v>42597.284085648142</v>
      </c>
      <c r="S1783" s="15">
        <f t="shared" si="83"/>
        <v>42628.284085648142</v>
      </c>
    </row>
    <row r="1784" spans="1:19" ht="58" x14ac:dyDescent="0.3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2">
        <f t="shared" si="81"/>
        <v>0.15491428571428573</v>
      </c>
      <c r="P1784" s="6" t="s">
        <v>8337</v>
      </c>
      <c r="Q1784" s="6" t="s">
        <v>8338</v>
      </c>
      <c r="R1784" s="15">
        <f t="shared" si="82"/>
        <v>42388.241770833331</v>
      </c>
      <c r="S1784" s="15">
        <f t="shared" si="83"/>
        <v>42421.241770833331</v>
      </c>
    </row>
    <row r="1785" spans="1:19" ht="43.5" x14ac:dyDescent="0.3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2">
        <f t="shared" si="81"/>
        <v>0.236925</v>
      </c>
      <c r="P1785" s="6" t="s">
        <v>8337</v>
      </c>
      <c r="Q1785" s="6" t="s">
        <v>8338</v>
      </c>
      <c r="R1785" s="15">
        <f t="shared" si="82"/>
        <v>42115.616643518515</v>
      </c>
      <c r="S1785" s="15">
        <f t="shared" si="83"/>
        <v>42145.616643518515</v>
      </c>
    </row>
    <row r="1786" spans="1:19" ht="43.5" x14ac:dyDescent="0.3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2">
        <f t="shared" si="81"/>
        <v>0.39760000000000001</v>
      </c>
      <c r="P1786" s="6" t="s">
        <v>8337</v>
      </c>
      <c r="Q1786" s="6" t="s">
        <v>8338</v>
      </c>
      <c r="R1786" s="15">
        <f t="shared" si="82"/>
        <v>42003.322222222218</v>
      </c>
      <c r="S1786" s="15">
        <f t="shared" si="83"/>
        <v>42034.809027777774</v>
      </c>
    </row>
    <row r="1787" spans="1:19" ht="43.5" x14ac:dyDescent="0.3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2">
        <f t="shared" si="81"/>
        <v>0.20220833333333332</v>
      </c>
      <c r="P1787" s="6" t="s">
        <v>8337</v>
      </c>
      <c r="Q1787" s="6" t="s">
        <v>8338</v>
      </c>
      <c r="R1787" s="15">
        <f t="shared" si="82"/>
        <v>41896.801562499997</v>
      </c>
      <c r="S1787" s="15">
        <f t="shared" si="83"/>
        <v>41927.666666666664</v>
      </c>
    </row>
    <row r="1788" spans="1:19" ht="43.5" x14ac:dyDescent="0.3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2">
        <f t="shared" si="81"/>
        <v>0.47631578947368419</v>
      </c>
      <c r="P1788" s="6" t="s">
        <v>8337</v>
      </c>
      <c r="Q1788" s="6" t="s">
        <v>8338</v>
      </c>
      <c r="R1788" s="15">
        <f t="shared" si="82"/>
        <v>41958.217326388891</v>
      </c>
      <c r="S1788" s="15">
        <f t="shared" si="83"/>
        <v>41988.217326388891</v>
      </c>
    </row>
    <row r="1789" spans="1:19" ht="43.5" x14ac:dyDescent="0.3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2">
        <f t="shared" si="81"/>
        <v>0.15329999999999999</v>
      </c>
      <c r="P1789" s="6" t="s">
        <v>8337</v>
      </c>
      <c r="Q1789" s="6" t="s">
        <v>8338</v>
      </c>
      <c r="R1789" s="15">
        <f t="shared" si="82"/>
        <v>42068.322187499994</v>
      </c>
      <c r="S1789" s="15">
        <f t="shared" si="83"/>
        <v>42098.28052083333</v>
      </c>
    </row>
    <row r="1790" spans="1:19" ht="43.5" x14ac:dyDescent="0.3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2">
        <f t="shared" si="81"/>
        <v>1.3818181818181818E-2</v>
      </c>
      <c r="P1790" s="6" t="s">
        <v>8337</v>
      </c>
      <c r="Q1790" s="6" t="s">
        <v>8338</v>
      </c>
      <c r="R1790" s="15">
        <f t="shared" si="82"/>
        <v>41913.615069444444</v>
      </c>
      <c r="S1790" s="15">
        <f t="shared" si="83"/>
        <v>41943.615069444444</v>
      </c>
    </row>
    <row r="1791" spans="1:19" ht="43.5" x14ac:dyDescent="0.3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2">
        <f t="shared" si="81"/>
        <v>5.0000000000000001E-3</v>
      </c>
      <c r="P1791" s="6" t="s">
        <v>8337</v>
      </c>
      <c r="Q1791" s="6" t="s">
        <v>8338</v>
      </c>
      <c r="R1791" s="15">
        <f t="shared" si="82"/>
        <v>41955.916701388887</v>
      </c>
      <c r="S1791" s="15">
        <f t="shared" si="83"/>
        <v>42015.916701388887</v>
      </c>
    </row>
    <row r="1792" spans="1:19" ht="43.5" x14ac:dyDescent="0.3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2">
        <f t="shared" si="81"/>
        <v>4.9575757575757579E-2</v>
      </c>
      <c r="P1792" s="6" t="s">
        <v>8337</v>
      </c>
      <c r="Q1792" s="6" t="s">
        <v>8338</v>
      </c>
      <c r="R1792" s="15">
        <f t="shared" si="82"/>
        <v>42010.341180555552</v>
      </c>
      <c r="S1792" s="15">
        <f t="shared" si="83"/>
        <v>42040.341180555552</v>
      </c>
    </row>
    <row r="1793" spans="1:19" ht="29" x14ac:dyDescent="0.3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2">
        <f t="shared" si="81"/>
        <v>3.5666666666666666E-2</v>
      </c>
      <c r="P1793" s="6" t="s">
        <v>8337</v>
      </c>
      <c r="Q1793" s="6" t="s">
        <v>8338</v>
      </c>
      <c r="R1793" s="15">
        <f t="shared" si="82"/>
        <v>41973.407002314816</v>
      </c>
      <c r="S1793" s="15">
        <f t="shared" si="83"/>
        <v>42033.407002314816</v>
      </c>
    </row>
    <row r="1794" spans="1:19" ht="29" x14ac:dyDescent="0.3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2">
        <f t="shared" si="81"/>
        <v>0.61124000000000001</v>
      </c>
      <c r="P1794" s="6" t="s">
        <v>8337</v>
      </c>
      <c r="Q1794" s="6" t="s">
        <v>8338</v>
      </c>
      <c r="R1794" s="15">
        <f t="shared" si="82"/>
        <v>42188.697708333326</v>
      </c>
      <c r="S1794" s="15">
        <f t="shared" si="83"/>
        <v>42225.957638888889</v>
      </c>
    </row>
    <row r="1795" spans="1:19" ht="43.5" x14ac:dyDescent="0.3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2">
        <f t="shared" ref="O1795:O1858" si="84">(E1795/D1795)</f>
        <v>1.3333333333333334E-2</v>
      </c>
      <c r="P1795" s="6" t="s">
        <v>8337</v>
      </c>
      <c r="Q1795" s="6" t="s">
        <v>8338</v>
      </c>
      <c r="R1795" s="15">
        <f t="shared" ref="R1795:R1858" si="85">(J1795/86400)+25569+(-8/24)</f>
        <v>41940.558333333327</v>
      </c>
      <c r="S1795" s="15">
        <f t="shared" ref="S1795:S1858" si="86">(I1795/86400)+25569+(-8/24)</f>
        <v>41970.6</v>
      </c>
    </row>
    <row r="1796" spans="1:19" ht="43.5" x14ac:dyDescent="0.3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2">
        <f t="shared" si="84"/>
        <v>0.11077777777777778</v>
      </c>
      <c r="P1796" s="6" t="s">
        <v>8337</v>
      </c>
      <c r="Q1796" s="6" t="s">
        <v>8338</v>
      </c>
      <c r="R1796" s="15">
        <f t="shared" si="85"/>
        <v>42011.217847222222</v>
      </c>
      <c r="S1796" s="15">
        <f t="shared" si="86"/>
        <v>42046.217847222222</v>
      </c>
    </row>
    <row r="1797" spans="1:19" ht="43.5" x14ac:dyDescent="0.3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2">
        <f t="shared" si="84"/>
        <v>0.38735714285714284</v>
      </c>
      <c r="P1797" s="6" t="s">
        <v>8337</v>
      </c>
      <c r="Q1797" s="6" t="s">
        <v>8338</v>
      </c>
      <c r="R1797" s="15">
        <f t="shared" si="85"/>
        <v>42627.955335648141</v>
      </c>
      <c r="S1797" s="15">
        <f t="shared" si="86"/>
        <v>42657.333333333336</v>
      </c>
    </row>
    <row r="1798" spans="1:19" ht="58" x14ac:dyDescent="0.3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2">
        <f t="shared" si="84"/>
        <v>0.22052631578947368</v>
      </c>
      <c r="P1798" s="6" t="s">
        <v>8337</v>
      </c>
      <c r="Q1798" s="6" t="s">
        <v>8338</v>
      </c>
      <c r="R1798" s="15">
        <f t="shared" si="85"/>
        <v>42515.106087962959</v>
      </c>
      <c r="S1798" s="15">
        <f t="shared" si="86"/>
        <v>42575.106087962959</v>
      </c>
    </row>
    <row r="1799" spans="1:19" ht="43.5" x14ac:dyDescent="0.3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2">
        <f t="shared" si="84"/>
        <v>0.67549999999999999</v>
      </c>
      <c r="P1799" s="6" t="s">
        <v>8337</v>
      </c>
      <c r="Q1799" s="6" t="s">
        <v>8338</v>
      </c>
      <c r="R1799" s="15">
        <f t="shared" si="85"/>
        <v>42689.235983796294</v>
      </c>
      <c r="S1799" s="15">
        <f t="shared" si="86"/>
        <v>42719.235983796294</v>
      </c>
    </row>
    <row r="1800" spans="1:19" ht="43.5" x14ac:dyDescent="0.3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2">
        <f t="shared" si="84"/>
        <v>0.136375</v>
      </c>
      <c r="P1800" s="6" t="s">
        <v>8337</v>
      </c>
      <c r="Q1800" s="6" t="s">
        <v>8338</v>
      </c>
      <c r="R1800" s="15">
        <f t="shared" si="85"/>
        <v>42343.993437499994</v>
      </c>
      <c r="S1800" s="15">
        <f t="shared" si="86"/>
        <v>42403.993437499994</v>
      </c>
    </row>
    <row r="1801" spans="1:19" ht="29" x14ac:dyDescent="0.3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2">
        <f t="shared" si="84"/>
        <v>1.7457500000000001E-2</v>
      </c>
      <c r="P1801" s="6" t="s">
        <v>8337</v>
      </c>
      <c r="Q1801" s="6" t="s">
        <v>8338</v>
      </c>
      <c r="R1801" s="15">
        <f t="shared" si="85"/>
        <v>41934.509351851848</v>
      </c>
      <c r="S1801" s="15">
        <f t="shared" si="86"/>
        <v>41954.551018518519</v>
      </c>
    </row>
    <row r="1802" spans="1:19" ht="58" x14ac:dyDescent="0.3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2">
        <f t="shared" si="84"/>
        <v>0.20449632511889321</v>
      </c>
      <c r="P1802" s="6" t="s">
        <v>8337</v>
      </c>
      <c r="Q1802" s="6" t="s">
        <v>8338</v>
      </c>
      <c r="R1802" s="15">
        <f t="shared" si="85"/>
        <v>42623.272800925923</v>
      </c>
      <c r="S1802" s="15">
        <f t="shared" si="86"/>
        <v>42653.272800925923</v>
      </c>
    </row>
    <row r="1803" spans="1:19" ht="58" x14ac:dyDescent="0.3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2">
        <f t="shared" si="84"/>
        <v>0.13852941176470587</v>
      </c>
      <c r="P1803" s="6" t="s">
        <v>8337</v>
      </c>
      <c r="Q1803" s="6" t="s">
        <v>8338</v>
      </c>
      <c r="R1803" s="15">
        <f t="shared" si="85"/>
        <v>42321.327175925922</v>
      </c>
      <c r="S1803" s="15">
        <f t="shared" si="86"/>
        <v>42353.173611111109</v>
      </c>
    </row>
    <row r="1804" spans="1:19" ht="43.5" x14ac:dyDescent="0.3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2">
        <f t="shared" si="84"/>
        <v>0.48485714285714288</v>
      </c>
      <c r="P1804" s="6" t="s">
        <v>8337</v>
      </c>
      <c r="Q1804" s="6" t="s">
        <v>8338</v>
      </c>
      <c r="R1804" s="15">
        <f t="shared" si="85"/>
        <v>42159.139236111114</v>
      </c>
      <c r="S1804" s="15">
        <f t="shared" si="86"/>
        <v>42182.582638888889</v>
      </c>
    </row>
    <row r="1805" spans="1:19" ht="43.5" x14ac:dyDescent="0.3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2">
        <f t="shared" si="84"/>
        <v>0.308</v>
      </c>
      <c r="P1805" s="6" t="s">
        <v>8337</v>
      </c>
      <c r="Q1805" s="6" t="s">
        <v>8338</v>
      </c>
      <c r="R1805" s="15">
        <f t="shared" si="85"/>
        <v>42017.738217592589</v>
      </c>
      <c r="S1805" s="15">
        <f t="shared" si="86"/>
        <v>42048.738217592589</v>
      </c>
    </row>
    <row r="1806" spans="1:19" ht="43.5" x14ac:dyDescent="0.3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2">
        <f t="shared" si="84"/>
        <v>0.35174193548387095</v>
      </c>
      <c r="P1806" s="6" t="s">
        <v>8337</v>
      </c>
      <c r="Q1806" s="6" t="s">
        <v>8338</v>
      </c>
      <c r="R1806" s="15">
        <f t="shared" si="85"/>
        <v>42282.344953703701</v>
      </c>
      <c r="S1806" s="15">
        <f t="shared" si="86"/>
        <v>42322.386620370373</v>
      </c>
    </row>
    <row r="1807" spans="1:19" ht="43.5" x14ac:dyDescent="0.3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2">
        <f t="shared" si="84"/>
        <v>0.36404444444444445</v>
      </c>
      <c r="P1807" s="6" t="s">
        <v>8337</v>
      </c>
      <c r="Q1807" s="6" t="s">
        <v>8338</v>
      </c>
      <c r="R1807" s="15">
        <f t="shared" si="85"/>
        <v>42247.470578703702</v>
      </c>
      <c r="S1807" s="15">
        <f t="shared" si="86"/>
        <v>42279.416666666664</v>
      </c>
    </row>
    <row r="1808" spans="1:19" ht="43.5" x14ac:dyDescent="0.3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2">
        <f t="shared" si="84"/>
        <v>2.955E-2</v>
      </c>
      <c r="P1808" s="6" t="s">
        <v>8337</v>
      </c>
      <c r="Q1808" s="6" t="s">
        <v>8338</v>
      </c>
      <c r="R1808" s="15">
        <f t="shared" si="85"/>
        <v>41877.304965277777</v>
      </c>
      <c r="S1808" s="15">
        <f t="shared" si="86"/>
        <v>41912.304965277777</v>
      </c>
    </row>
    <row r="1809" spans="1:19" ht="29" x14ac:dyDescent="0.3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2">
        <f t="shared" si="84"/>
        <v>0.1106</v>
      </c>
      <c r="P1809" s="6" t="s">
        <v>8337</v>
      </c>
      <c r="Q1809" s="6" t="s">
        <v>8338</v>
      </c>
      <c r="R1809" s="15">
        <f t="shared" si="85"/>
        <v>41879.735104166662</v>
      </c>
      <c r="S1809" s="15">
        <f t="shared" si="86"/>
        <v>41909.735104166662</v>
      </c>
    </row>
    <row r="1810" spans="1:19" ht="43.5" x14ac:dyDescent="0.3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2">
        <f t="shared" si="84"/>
        <v>0.41407142857142859</v>
      </c>
      <c r="P1810" s="6" t="s">
        <v>8337</v>
      </c>
      <c r="Q1810" s="6" t="s">
        <v>8338</v>
      </c>
      <c r="R1810" s="15">
        <f t="shared" si="85"/>
        <v>42742.347569444442</v>
      </c>
      <c r="S1810" s="15">
        <f t="shared" si="86"/>
        <v>42777.347569444442</v>
      </c>
    </row>
    <row r="1811" spans="1:19" ht="43.5" x14ac:dyDescent="0.3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2">
        <f t="shared" si="84"/>
        <v>0.10857142857142857</v>
      </c>
      <c r="P1811" s="6" t="s">
        <v>8337</v>
      </c>
      <c r="Q1811" s="6" t="s">
        <v>8338</v>
      </c>
      <c r="R1811" s="15">
        <f t="shared" si="85"/>
        <v>42029.574525462966</v>
      </c>
      <c r="S1811" s="15">
        <f t="shared" si="86"/>
        <v>42064.574525462966</v>
      </c>
    </row>
    <row r="1812" spans="1:19" ht="43.5" x14ac:dyDescent="0.3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2">
        <f t="shared" si="84"/>
        <v>3.3333333333333333E-2</v>
      </c>
      <c r="P1812" s="6" t="s">
        <v>8337</v>
      </c>
      <c r="Q1812" s="6" t="s">
        <v>8338</v>
      </c>
      <c r="R1812" s="15">
        <f t="shared" si="85"/>
        <v>41860.576689814814</v>
      </c>
      <c r="S1812" s="15">
        <f t="shared" si="86"/>
        <v>41872.576689814814</v>
      </c>
    </row>
    <row r="1813" spans="1:19" ht="43.5" x14ac:dyDescent="0.3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2">
        <f t="shared" si="84"/>
        <v>7.407407407407407E-4</v>
      </c>
      <c r="P1813" s="6" t="s">
        <v>8337</v>
      </c>
      <c r="Q1813" s="6" t="s">
        <v>8338</v>
      </c>
      <c r="R1813" s="15">
        <f t="shared" si="85"/>
        <v>41876.100347222222</v>
      </c>
      <c r="S1813" s="15">
        <f t="shared" si="86"/>
        <v>41935.833333333328</v>
      </c>
    </row>
    <row r="1814" spans="1:19" ht="43.5" x14ac:dyDescent="0.3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2">
        <f t="shared" si="84"/>
        <v>0.13307692307692306</v>
      </c>
      <c r="P1814" s="6" t="s">
        <v>8337</v>
      </c>
      <c r="Q1814" s="6" t="s">
        <v>8338</v>
      </c>
      <c r="R1814" s="15">
        <f t="shared" si="85"/>
        <v>42523.985370370363</v>
      </c>
      <c r="S1814" s="15">
        <f t="shared" si="86"/>
        <v>42553.985370370363</v>
      </c>
    </row>
    <row r="1815" spans="1:19" ht="43.5" x14ac:dyDescent="0.3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2">
        <f t="shared" si="84"/>
        <v>0</v>
      </c>
      <c r="P1815" s="6" t="s">
        <v>8337</v>
      </c>
      <c r="Q1815" s="6" t="s">
        <v>8338</v>
      </c>
      <c r="R1815" s="15">
        <f t="shared" si="85"/>
        <v>41829.55569444444</v>
      </c>
      <c r="S1815" s="15">
        <f t="shared" si="86"/>
        <v>41859.55569444444</v>
      </c>
    </row>
    <row r="1816" spans="1:19" ht="43.5" x14ac:dyDescent="0.3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2">
        <f t="shared" si="84"/>
        <v>0.49183333333333334</v>
      </c>
      <c r="P1816" s="6" t="s">
        <v>8337</v>
      </c>
      <c r="Q1816" s="6" t="s">
        <v>8338</v>
      </c>
      <c r="R1816" s="15">
        <f t="shared" si="85"/>
        <v>42032.980740740742</v>
      </c>
      <c r="S1816" s="15">
        <f t="shared" si="86"/>
        <v>42062.980740740742</v>
      </c>
    </row>
    <row r="1817" spans="1:19" ht="58" x14ac:dyDescent="0.3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2">
        <f t="shared" si="84"/>
        <v>0</v>
      </c>
      <c r="P1817" s="6" t="s">
        <v>8337</v>
      </c>
      <c r="Q1817" s="6" t="s">
        <v>8338</v>
      </c>
      <c r="R1817" s="15">
        <f t="shared" si="85"/>
        <v>42172.573344907403</v>
      </c>
      <c r="S1817" s="15">
        <f t="shared" si="86"/>
        <v>42186.573344907403</v>
      </c>
    </row>
    <row r="1818" spans="1:19" ht="43.5" x14ac:dyDescent="0.3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2">
        <f t="shared" si="84"/>
        <v>2.036E-2</v>
      </c>
      <c r="P1818" s="6" t="s">
        <v>8337</v>
      </c>
      <c r="Q1818" s="6" t="s">
        <v>8338</v>
      </c>
      <c r="R1818" s="15">
        <f t="shared" si="85"/>
        <v>42548.542858796289</v>
      </c>
      <c r="S1818" s="15">
        <f t="shared" si="86"/>
        <v>42576.458333333336</v>
      </c>
    </row>
    <row r="1819" spans="1:19" ht="29" x14ac:dyDescent="0.3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2">
        <f t="shared" si="84"/>
        <v>0.52327777777777773</v>
      </c>
      <c r="P1819" s="6" t="s">
        <v>8337</v>
      </c>
      <c r="Q1819" s="6" t="s">
        <v>8338</v>
      </c>
      <c r="R1819" s="15">
        <f t="shared" si="85"/>
        <v>42705.328784722216</v>
      </c>
      <c r="S1819" s="15">
        <f t="shared" si="86"/>
        <v>42764.957638888889</v>
      </c>
    </row>
    <row r="1820" spans="1:19" ht="29" x14ac:dyDescent="0.3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2">
        <f t="shared" si="84"/>
        <v>0</v>
      </c>
      <c r="P1820" s="6" t="s">
        <v>8337</v>
      </c>
      <c r="Q1820" s="6" t="s">
        <v>8338</v>
      </c>
      <c r="R1820" s="15">
        <f t="shared" si="85"/>
        <v>42066.901041666664</v>
      </c>
      <c r="S1820" s="15">
        <f t="shared" si="86"/>
        <v>42096.859374999993</v>
      </c>
    </row>
    <row r="1821" spans="1:19" ht="43.5" x14ac:dyDescent="0.3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2">
        <f t="shared" si="84"/>
        <v>2.0833333333333332E-2</v>
      </c>
      <c r="P1821" s="6" t="s">
        <v>8337</v>
      </c>
      <c r="Q1821" s="6" t="s">
        <v>8338</v>
      </c>
      <c r="R1821" s="15">
        <f t="shared" si="85"/>
        <v>41820.418935185182</v>
      </c>
      <c r="S1821" s="15">
        <f t="shared" si="86"/>
        <v>41850.418935185182</v>
      </c>
    </row>
    <row r="1822" spans="1:19" ht="58" x14ac:dyDescent="0.3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2">
        <f t="shared" si="84"/>
        <v>6.565384615384616E-2</v>
      </c>
      <c r="P1822" s="6" t="s">
        <v>8337</v>
      </c>
      <c r="Q1822" s="6" t="s">
        <v>8338</v>
      </c>
      <c r="R1822" s="15">
        <f t="shared" si="85"/>
        <v>42064.751041666663</v>
      </c>
      <c r="S1822" s="15">
        <f t="shared" si="86"/>
        <v>42094.709374999999</v>
      </c>
    </row>
    <row r="1823" spans="1:19" ht="43.5" x14ac:dyDescent="0.3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2">
        <f t="shared" si="84"/>
        <v>1.3489</v>
      </c>
      <c r="P1823" s="6" t="s">
        <v>8324</v>
      </c>
      <c r="Q1823" s="6" t="s">
        <v>8325</v>
      </c>
      <c r="R1823" s="15">
        <f t="shared" si="85"/>
        <v>40925.985729166663</v>
      </c>
      <c r="S1823" s="15">
        <f t="shared" si="86"/>
        <v>40970.985729166663</v>
      </c>
    </row>
    <row r="1824" spans="1:19" ht="29" x14ac:dyDescent="0.3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2">
        <f t="shared" si="84"/>
        <v>1</v>
      </c>
      <c r="P1824" s="6" t="s">
        <v>8324</v>
      </c>
      <c r="Q1824" s="6" t="s">
        <v>8325</v>
      </c>
      <c r="R1824" s="15">
        <f t="shared" si="85"/>
        <v>41634.463680555556</v>
      </c>
      <c r="S1824" s="15">
        <f t="shared" si="86"/>
        <v>41670.459027777775</v>
      </c>
    </row>
    <row r="1825" spans="1:19" ht="43.5" x14ac:dyDescent="0.3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2">
        <f t="shared" si="84"/>
        <v>1.1585714285714286</v>
      </c>
      <c r="P1825" s="6" t="s">
        <v>8324</v>
      </c>
      <c r="Q1825" s="6" t="s">
        <v>8325</v>
      </c>
      <c r="R1825" s="15">
        <f t="shared" si="85"/>
        <v>41176.35157407407</v>
      </c>
      <c r="S1825" s="15">
        <f t="shared" si="86"/>
        <v>41206.35157407407</v>
      </c>
    </row>
    <row r="1826" spans="1:19" x14ac:dyDescent="0.3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2">
        <f t="shared" si="84"/>
        <v>1.0006666666666666</v>
      </c>
      <c r="P1826" s="6" t="s">
        <v>8324</v>
      </c>
      <c r="Q1826" s="6" t="s">
        <v>8325</v>
      </c>
      <c r="R1826" s="15">
        <f t="shared" si="85"/>
        <v>41626.582951388882</v>
      </c>
      <c r="S1826" s="15">
        <f t="shared" si="86"/>
        <v>41646.755555555552</v>
      </c>
    </row>
    <row r="1827" spans="1:19" ht="43.5" x14ac:dyDescent="0.3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2">
        <f t="shared" si="84"/>
        <v>1.0505</v>
      </c>
      <c r="P1827" s="6" t="s">
        <v>8324</v>
      </c>
      <c r="Q1827" s="6" t="s">
        <v>8325</v>
      </c>
      <c r="R1827" s="15">
        <f t="shared" si="85"/>
        <v>41443.501192129625</v>
      </c>
      <c r="S1827" s="15">
        <f t="shared" si="86"/>
        <v>41466.501192129625</v>
      </c>
    </row>
    <row r="1828" spans="1:19" ht="29" x14ac:dyDescent="0.3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2">
        <f t="shared" si="84"/>
        <v>1.01</v>
      </c>
      <c r="P1828" s="6" t="s">
        <v>8324</v>
      </c>
      <c r="Q1828" s="6" t="s">
        <v>8325</v>
      </c>
      <c r="R1828" s="15">
        <f t="shared" si="85"/>
        <v>41657.590474537035</v>
      </c>
      <c r="S1828" s="15">
        <f t="shared" si="86"/>
        <v>41687.590474537035</v>
      </c>
    </row>
    <row r="1829" spans="1:19" ht="58" x14ac:dyDescent="0.3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2">
        <f t="shared" si="84"/>
        <v>1.0066250000000001</v>
      </c>
      <c r="P1829" s="6" t="s">
        <v>8324</v>
      </c>
      <c r="Q1829" s="6" t="s">
        <v>8325</v>
      </c>
      <c r="R1829" s="15">
        <f t="shared" si="85"/>
        <v>40554.992604166662</v>
      </c>
      <c r="S1829" s="15">
        <f t="shared" si="86"/>
        <v>40604.992604166662</v>
      </c>
    </row>
    <row r="1830" spans="1:19" ht="58" x14ac:dyDescent="0.3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2">
        <f t="shared" si="84"/>
        <v>1.0016</v>
      </c>
      <c r="P1830" s="6" t="s">
        <v>8324</v>
      </c>
      <c r="Q1830" s="6" t="s">
        <v>8325</v>
      </c>
      <c r="R1830" s="15">
        <f t="shared" si="85"/>
        <v>41736.566319444442</v>
      </c>
      <c r="S1830" s="15">
        <f t="shared" si="86"/>
        <v>41768.583333333328</v>
      </c>
    </row>
    <row r="1831" spans="1:19" ht="43.5" x14ac:dyDescent="0.3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2">
        <f t="shared" si="84"/>
        <v>1.6668333333333334</v>
      </c>
      <c r="P1831" s="6" t="s">
        <v>8324</v>
      </c>
      <c r="Q1831" s="6" t="s">
        <v>8325</v>
      </c>
      <c r="R1831" s="15">
        <f t="shared" si="85"/>
        <v>40515.754293981481</v>
      </c>
      <c r="S1831" s="15">
        <f t="shared" si="86"/>
        <v>40564.583333333328</v>
      </c>
    </row>
    <row r="1832" spans="1:19" ht="43.5" x14ac:dyDescent="0.3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2">
        <f t="shared" si="84"/>
        <v>1.0153333333333334</v>
      </c>
      <c r="P1832" s="6" t="s">
        <v>8324</v>
      </c>
      <c r="Q1832" s="6" t="s">
        <v>8325</v>
      </c>
      <c r="R1832" s="15">
        <f t="shared" si="85"/>
        <v>41664.350775462961</v>
      </c>
      <c r="S1832" s="15">
        <f t="shared" si="86"/>
        <v>41694.350775462961</v>
      </c>
    </row>
    <row r="1833" spans="1:19" ht="43.5" x14ac:dyDescent="0.3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2">
        <f t="shared" si="84"/>
        <v>1.03</v>
      </c>
      <c r="P1833" s="6" t="s">
        <v>8324</v>
      </c>
      <c r="Q1833" s="6" t="s">
        <v>8325</v>
      </c>
      <c r="R1833" s="15">
        <f t="shared" si="85"/>
        <v>41026.662766203699</v>
      </c>
      <c r="S1833" s="15">
        <f t="shared" si="86"/>
        <v>41041.662766203699</v>
      </c>
    </row>
    <row r="1834" spans="1:19" ht="43.5" x14ac:dyDescent="0.3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2">
        <f t="shared" si="84"/>
        <v>1.4285714285714286</v>
      </c>
      <c r="P1834" s="6" t="s">
        <v>8324</v>
      </c>
      <c r="Q1834" s="6" t="s">
        <v>8325</v>
      </c>
      <c r="R1834" s="15">
        <f t="shared" si="85"/>
        <v>40576.206331018519</v>
      </c>
      <c r="S1834" s="15">
        <f t="shared" si="86"/>
        <v>40606.206331018519</v>
      </c>
    </row>
    <row r="1835" spans="1:19" ht="43.5" x14ac:dyDescent="0.3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2">
        <f t="shared" si="84"/>
        <v>2.625</v>
      </c>
      <c r="P1835" s="6" t="s">
        <v>8324</v>
      </c>
      <c r="Q1835" s="6" t="s">
        <v>8325</v>
      </c>
      <c r="R1835" s="15">
        <f t="shared" si="85"/>
        <v>41302.710682870369</v>
      </c>
      <c r="S1835" s="15">
        <f t="shared" si="86"/>
        <v>41334.999305555553</v>
      </c>
    </row>
    <row r="1836" spans="1:19" ht="29" x14ac:dyDescent="0.3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2">
        <f t="shared" si="84"/>
        <v>1.1805000000000001</v>
      </c>
      <c r="P1836" s="6" t="s">
        <v>8324</v>
      </c>
      <c r="Q1836" s="6" t="s">
        <v>8325</v>
      </c>
      <c r="R1836" s="15">
        <f t="shared" si="85"/>
        <v>41988.630729166667</v>
      </c>
      <c r="S1836" s="15">
        <f t="shared" si="86"/>
        <v>42028.630729166667</v>
      </c>
    </row>
    <row r="1837" spans="1:19" ht="58" x14ac:dyDescent="0.3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2">
        <f t="shared" si="84"/>
        <v>1.04</v>
      </c>
      <c r="P1837" s="6" t="s">
        <v>8324</v>
      </c>
      <c r="Q1837" s="6" t="s">
        <v>8325</v>
      </c>
      <c r="R1837" s="15">
        <f t="shared" si="85"/>
        <v>42430.36887731481</v>
      </c>
      <c r="S1837" s="15">
        <f t="shared" si="86"/>
        <v>42460.327210648145</v>
      </c>
    </row>
    <row r="1838" spans="1:19" ht="29" x14ac:dyDescent="0.3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2">
        <f t="shared" si="84"/>
        <v>2.0034000000000001</v>
      </c>
      <c r="P1838" s="6" t="s">
        <v>8324</v>
      </c>
      <c r="Q1838" s="6" t="s">
        <v>8325</v>
      </c>
      <c r="R1838" s="15">
        <f t="shared" si="85"/>
        <v>41305.476030092592</v>
      </c>
      <c r="S1838" s="15">
        <f t="shared" si="86"/>
        <v>41322.476030092592</v>
      </c>
    </row>
    <row r="1839" spans="1:19" ht="58" x14ac:dyDescent="0.3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2">
        <f t="shared" si="84"/>
        <v>3.0683333333333334</v>
      </c>
      <c r="P1839" s="6" t="s">
        <v>8324</v>
      </c>
      <c r="Q1839" s="6" t="s">
        <v>8325</v>
      </c>
      <c r="R1839" s="15">
        <f t="shared" si="85"/>
        <v>40925.714525462965</v>
      </c>
      <c r="S1839" s="15">
        <f t="shared" si="86"/>
        <v>40985.672858796293</v>
      </c>
    </row>
    <row r="1840" spans="1:19" ht="43.5" x14ac:dyDescent="0.3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2">
        <f t="shared" si="84"/>
        <v>1.00149</v>
      </c>
      <c r="P1840" s="6" t="s">
        <v>8324</v>
      </c>
      <c r="Q1840" s="6" t="s">
        <v>8325</v>
      </c>
      <c r="R1840" s="15">
        <f t="shared" si="85"/>
        <v>40788.453206018516</v>
      </c>
      <c r="S1840" s="15">
        <f t="shared" si="86"/>
        <v>40816.791666666664</v>
      </c>
    </row>
    <row r="1841" spans="1:19" ht="43.5" x14ac:dyDescent="0.3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2">
        <f t="shared" si="84"/>
        <v>2.0529999999999999</v>
      </c>
      <c r="P1841" s="6" t="s">
        <v>8324</v>
      </c>
      <c r="Q1841" s="6" t="s">
        <v>8325</v>
      </c>
      <c r="R1841" s="15">
        <f t="shared" si="85"/>
        <v>42614.388680555552</v>
      </c>
      <c r="S1841" s="15">
        <f t="shared" si="86"/>
        <v>42644.388680555552</v>
      </c>
    </row>
    <row r="1842" spans="1:19" ht="43.5" x14ac:dyDescent="0.3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2">
        <f t="shared" si="84"/>
        <v>1.0888888888888888</v>
      </c>
      <c r="P1842" s="6" t="s">
        <v>8324</v>
      </c>
      <c r="Q1842" s="6" t="s">
        <v>8325</v>
      </c>
      <c r="R1842" s="15">
        <f t="shared" si="85"/>
        <v>41381.76284722222</v>
      </c>
      <c r="S1842" s="15">
        <f t="shared" si="86"/>
        <v>41400.874305555553</v>
      </c>
    </row>
    <row r="1843" spans="1:19" ht="29" x14ac:dyDescent="0.3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2">
        <f t="shared" si="84"/>
        <v>1.0175000000000001</v>
      </c>
      <c r="P1843" s="6" t="s">
        <v>8324</v>
      </c>
      <c r="Q1843" s="6" t="s">
        <v>8325</v>
      </c>
      <c r="R1843" s="15">
        <f t="shared" si="85"/>
        <v>41745.512094907404</v>
      </c>
      <c r="S1843" s="15">
        <f t="shared" si="86"/>
        <v>41778.874305555553</v>
      </c>
    </row>
    <row r="1844" spans="1:19" ht="43.5" x14ac:dyDescent="0.3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2">
        <f t="shared" si="84"/>
        <v>1.2524999999999999</v>
      </c>
      <c r="P1844" s="6" t="s">
        <v>8324</v>
      </c>
      <c r="Q1844" s="6" t="s">
        <v>8325</v>
      </c>
      <c r="R1844" s="15">
        <f t="shared" si="85"/>
        <v>42031.298391203702</v>
      </c>
      <c r="S1844" s="15">
        <f t="shared" si="86"/>
        <v>42064.915972222218</v>
      </c>
    </row>
    <row r="1845" spans="1:19" ht="58" x14ac:dyDescent="0.3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2">
        <f t="shared" si="84"/>
        <v>1.2400610000000001</v>
      </c>
      <c r="P1845" s="6" t="s">
        <v>8324</v>
      </c>
      <c r="Q1845" s="6" t="s">
        <v>8325</v>
      </c>
      <c r="R1845" s="15">
        <f t="shared" si="85"/>
        <v>40564.661504629628</v>
      </c>
      <c r="S1845" s="15">
        <f t="shared" si="86"/>
        <v>40594.661504629628</v>
      </c>
    </row>
    <row r="1846" spans="1:19" ht="43.5" x14ac:dyDescent="0.3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2">
        <f t="shared" si="84"/>
        <v>1.014</v>
      </c>
      <c r="P1846" s="6" t="s">
        <v>8324</v>
      </c>
      <c r="Q1846" s="6" t="s">
        <v>8325</v>
      </c>
      <c r="R1846" s="15">
        <f t="shared" si="85"/>
        <v>40666.640208333331</v>
      </c>
      <c r="S1846" s="15">
        <f t="shared" si="86"/>
        <v>40704.791666666664</v>
      </c>
    </row>
    <row r="1847" spans="1:19" ht="87" x14ac:dyDescent="0.3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2">
        <f t="shared" si="84"/>
        <v>1</v>
      </c>
      <c r="P1847" s="6" t="s">
        <v>8324</v>
      </c>
      <c r="Q1847" s="6" t="s">
        <v>8325</v>
      </c>
      <c r="R1847" s="15">
        <f t="shared" si="85"/>
        <v>42522.999976851854</v>
      </c>
      <c r="S1847" s="15">
        <f t="shared" si="86"/>
        <v>42537.871527777774</v>
      </c>
    </row>
    <row r="1848" spans="1:19" ht="43.5" x14ac:dyDescent="0.3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2">
        <f t="shared" si="84"/>
        <v>1.3792666666666666</v>
      </c>
      <c r="P1848" s="6" t="s">
        <v>8324</v>
      </c>
      <c r="Q1848" s="6" t="s">
        <v>8325</v>
      </c>
      <c r="R1848" s="15">
        <f t="shared" si="85"/>
        <v>41228.316863425927</v>
      </c>
      <c r="S1848" s="15">
        <f t="shared" si="86"/>
        <v>41258.316863425927</v>
      </c>
    </row>
    <row r="1849" spans="1:19" ht="58" x14ac:dyDescent="0.3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2">
        <f t="shared" si="84"/>
        <v>1.2088000000000001</v>
      </c>
      <c r="P1849" s="6" t="s">
        <v>8324</v>
      </c>
      <c r="Q1849" s="6" t="s">
        <v>8325</v>
      </c>
      <c r="R1849" s="15">
        <f t="shared" si="85"/>
        <v>42093.903148148143</v>
      </c>
      <c r="S1849" s="15">
        <f t="shared" si="86"/>
        <v>42114.903148148143</v>
      </c>
    </row>
    <row r="1850" spans="1:19" ht="43.5" x14ac:dyDescent="0.3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2">
        <f t="shared" si="84"/>
        <v>1.0736666666666668</v>
      </c>
      <c r="P1850" s="6" t="s">
        <v>8324</v>
      </c>
      <c r="Q1850" s="6" t="s">
        <v>8325</v>
      </c>
      <c r="R1850" s="15">
        <f t="shared" si="85"/>
        <v>40691.454722222217</v>
      </c>
      <c r="S1850" s="15">
        <f t="shared" si="86"/>
        <v>40754.957638888889</v>
      </c>
    </row>
    <row r="1851" spans="1:19" ht="29" x14ac:dyDescent="0.3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2">
        <f t="shared" si="84"/>
        <v>1.0033333333333334</v>
      </c>
      <c r="P1851" s="6" t="s">
        <v>8324</v>
      </c>
      <c r="Q1851" s="6" t="s">
        <v>8325</v>
      </c>
      <c r="R1851" s="15">
        <f t="shared" si="85"/>
        <v>41169.512256944443</v>
      </c>
      <c r="S1851" s="15">
        <f t="shared" si="86"/>
        <v>41199.512256944443</v>
      </c>
    </row>
    <row r="1852" spans="1:19" ht="43.5" x14ac:dyDescent="0.3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2">
        <f t="shared" si="84"/>
        <v>1.0152222222222222</v>
      </c>
      <c r="P1852" s="6" t="s">
        <v>8324</v>
      </c>
      <c r="Q1852" s="6" t="s">
        <v>8325</v>
      </c>
      <c r="R1852" s="15">
        <f t="shared" si="85"/>
        <v>41800.626157407409</v>
      </c>
      <c r="S1852" s="15">
        <f t="shared" si="86"/>
        <v>41830.626157407409</v>
      </c>
    </row>
    <row r="1853" spans="1:19" ht="43.5" x14ac:dyDescent="0.3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2">
        <f t="shared" si="84"/>
        <v>1.0007692307692309</v>
      </c>
      <c r="P1853" s="6" t="s">
        <v>8324</v>
      </c>
      <c r="Q1853" s="6" t="s">
        <v>8325</v>
      </c>
      <c r="R1853" s="15">
        <f t="shared" si="85"/>
        <v>41827.57335648148</v>
      </c>
      <c r="S1853" s="15">
        <f t="shared" si="86"/>
        <v>41847.708333333328</v>
      </c>
    </row>
    <row r="1854" spans="1:19" ht="58" x14ac:dyDescent="0.3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2">
        <f t="shared" si="84"/>
        <v>1.1696666666666666</v>
      </c>
      <c r="P1854" s="6" t="s">
        <v>8324</v>
      </c>
      <c r="Q1854" s="6" t="s">
        <v>8325</v>
      </c>
      <c r="R1854" s="15">
        <f t="shared" si="85"/>
        <v>42081.438101851854</v>
      </c>
      <c r="S1854" s="15">
        <f t="shared" si="86"/>
        <v>42118.666666666664</v>
      </c>
    </row>
    <row r="1855" spans="1:19" ht="58" x14ac:dyDescent="0.3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2">
        <f t="shared" si="84"/>
        <v>1.01875</v>
      </c>
      <c r="P1855" s="6" t="s">
        <v>8324</v>
      </c>
      <c r="Q1855" s="6" t="s">
        <v>8325</v>
      </c>
      <c r="R1855" s="15">
        <f t="shared" si="85"/>
        <v>41176.727048611108</v>
      </c>
      <c r="S1855" s="15">
        <f t="shared" si="86"/>
        <v>41226.768715277773</v>
      </c>
    </row>
    <row r="1856" spans="1:19" ht="43.5" x14ac:dyDescent="0.3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2">
        <f t="shared" si="84"/>
        <v>1.0212366666666666</v>
      </c>
      <c r="P1856" s="6" t="s">
        <v>8324</v>
      </c>
      <c r="Q1856" s="6" t="s">
        <v>8325</v>
      </c>
      <c r="R1856" s="15">
        <f t="shared" si="85"/>
        <v>41387.687928240739</v>
      </c>
      <c r="S1856" s="15">
        <f t="shared" si="86"/>
        <v>41417.687928240739</v>
      </c>
    </row>
    <row r="1857" spans="1:19" ht="43.5" x14ac:dyDescent="0.3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2">
        <f t="shared" si="84"/>
        <v>1.5405897142857143</v>
      </c>
      <c r="P1857" s="6" t="s">
        <v>8324</v>
      </c>
      <c r="Q1857" s="6" t="s">
        <v>8325</v>
      </c>
      <c r="R1857" s="15">
        <f t="shared" si="85"/>
        <v>41600.205324074072</v>
      </c>
      <c r="S1857" s="15">
        <f t="shared" si="86"/>
        <v>41645.205324074072</v>
      </c>
    </row>
    <row r="1858" spans="1:19" ht="58" x14ac:dyDescent="0.3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2">
        <f t="shared" si="84"/>
        <v>1.0125</v>
      </c>
      <c r="P1858" s="6" t="s">
        <v>8324</v>
      </c>
      <c r="Q1858" s="6" t="s">
        <v>8325</v>
      </c>
      <c r="R1858" s="15">
        <f t="shared" si="85"/>
        <v>41817.52166666666</v>
      </c>
      <c r="S1858" s="15">
        <f t="shared" si="86"/>
        <v>41838.52166666666</v>
      </c>
    </row>
    <row r="1859" spans="1:19" ht="43.5" x14ac:dyDescent="0.3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2">
        <f t="shared" ref="O1859:O1922" si="87">(E1859/D1859)</f>
        <v>1</v>
      </c>
      <c r="P1859" s="6" t="s">
        <v>8324</v>
      </c>
      <c r="Q1859" s="6" t="s">
        <v>8325</v>
      </c>
      <c r="R1859" s="15">
        <f t="shared" ref="R1859:R1922" si="88">(J1859/86400)+25569+(-8/24)</f>
        <v>41864.435335648144</v>
      </c>
      <c r="S1859" s="15">
        <f t="shared" ref="S1859:S1922" si="89">(I1859/86400)+25569+(-8/24)</f>
        <v>41894.435335648144</v>
      </c>
    </row>
    <row r="1860" spans="1:19" ht="58" x14ac:dyDescent="0.3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2">
        <f t="shared" si="87"/>
        <v>1.0874800874800874</v>
      </c>
      <c r="P1860" s="6" t="s">
        <v>8324</v>
      </c>
      <c r="Q1860" s="6" t="s">
        <v>8325</v>
      </c>
      <c r="R1860" s="15">
        <f t="shared" si="88"/>
        <v>40832.8671412037</v>
      </c>
      <c r="S1860" s="15">
        <f t="shared" si="89"/>
        <v>40892.908807870372</v>
      </c>
    </row>
    <row r="1861" spans="1:19" ht="29" x14ac:dyDescent="0.3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2">
        <f t="shared" si="87"/>
        <v>1.3183333333333334</v>
      </c>
      <c r="P1861" s="6" t="s">
        <v>8324</v>
      </c>
      <c r="Q1861" s="6" t="s">
        <v>8325</v>
      </c>
      <c r="R1861" s="15">
        <f t="shared" si="88"/>
        <v>40778.436678240738</v>
      </c>
      <c r="S1861" s="15">
        <f t="shared" si="89"/>
        <v>40808.436678240738</v>
      </c>
    </row>
    <row r="1862" spans="1:19" ht="43.5" x14ac:dyDescent="0.3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2">
        <f t="shared" si="87"/>
        <v>1.3346666666666667</v>
      </c>
      <c r="P1862" s="6" t="s">
        <v>8324</v>
      </c>
      <c r="Q1862" s="6" t="s">
        <v>8325</v>
      </c>
      <c r="R1862" s="15">
        <f t="shared" si="88"/>
        <v>41655.375972222224</v>
      </c>
      <c r="S1862" s="15">
        <f t="shared" si="89"/>
        <v>41676.375972222224</v>
      </c>
    </row>
    <row r="1863" spans="1:19" ht="43.5" x14ac:dyDescent="0.3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2">
        <f t="shared" si="87"/>
        <v>0</v>
      </c>
      <c r="P1863" s="6" t="s">
        <v>8332</v>
      </c>
      <c r="Q1863" s="6" t="s">
        <v>8334</v>
      </c>
      <c r="R1863" s="15">
        <f t="shared" si="88"/>
        <v>41999.966909722221</v>
      </c>
      <c r="S1863" s="15">
        <f t="shared" si="89"/>
        <v>42029.966909722221</v>
      </c>
    </row>
    <row r="1864" spans="1:19" ht="43.5" x14ac:dyDescent="0.3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2">
        <f t="shared" si="87"/>
        <v>8.0833333333333326E-2</v>
      </c>
      <c r="P1864" s="6" t="s">
        <v>8332</v>
      </c>
      <c r="Q1864" s="6" t="s">
        <v>8334</v>
      </c>
      <c r="R1864" s="15">
        <f t="shared" si="88"/>
        <v>42755.159421296295</v>
      </c>
      <c r="S1864" s="15">
        <f t="shared" si="89"/>
        <v>42801.979166666664</v>
      </c>
    </row>
    <row r="1865" spans="1:19" ht="43.5" x14ac:dyDescent="0.3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2">
        <f t="shared" si="87"/>
        <v>4.0000000000000001E-3</v>
      </c>
      <c r="P1865" s="6" t="s">
        <v>8332</v>
      </c>
      <c r="Q1865" s="6" t="s">
        <v>8334</v>
      </c>
      <c r="R1865" s="15">
        <f t="shared" si="88"/>
        <v>41772.463946759257</v>
      </c>
      <c r="S1865" s="15">
        <f t="shared" si="89"/>
        <v>41802.463946759257</v>
      </c>
    </row>
    <row r="1866" spans="1:19" ht="58" x14ac:dyDescent="0.3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2">
        <f t="shared" si="87"/>
        <v>0.42892307692307691</v>
      </c>
      <c r="P1866" s="6" t="s">
        <v>8332</v>
      </c>
      <c r="Q1866" s="6" t="s">
        <v>8334</v>
      </c>
      <c r="R1866" s="15">
        <f t="shared" si="88"/>
        <v>41733.383101851847</v>
      </c>
      <c r="S1866" s="15">
        <f t="shared" si="89"/>
        <v>41763.383101851847</v>
      </c>
    </row>
    <row r="1867" spans="1:19" ht="58" x14ac:dyDescent="0.3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2">
        <f t="shared" si="87"/>
        <v>3.6363636363636364E-5</v>
      </c>
      <c r="P1867" s="6" t="s">
        <v>8332</v>
      </c>
      <c r="Q1867" s="6" t="s">
        <v>8334</v>
      </c>
      <c r="R1867" s="15">
        <f t="shared" si="88"/>
        <v>42645.034108796295</v>
      </c>
      <c r="S1867" s="15">
        <f t="shared" si="89"/>
        <v>42680.075775462959</v>
      </c>
    </row>
    <row r="1868" spans="1:19" ht="43.5" x14ac:dyDescent="0.3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2">
        <f t="shared" si="87"/>
        <v>5.0000000000000001E-3</v>
      </c>
      <c r="P1868" s="6" t="s">
        <v>8332</v>
      </c>
      <c r="Q1868" s="6" t="s">
        <v>8334</v>
      </c>
      <c r="R1868" s="15">
        <f t="shared" si="88"/>
        <v>42741.913159722222</v>
      </c>
      <c r="S1868" s="15">
        <f t="shared" si="89"/>
        <v>42794.833333333336</v>
      </c>
    </row>
    <row r="1869" spans="1:19" ht="43.5" x14ac:dyDescent="0.3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2">
        <f t="shared" si="87"/>
        <v>5.0000000000000001E-4</v>
      </c>
      <c r="P1869" s="6" t="s">
        <v>8332</v>
      </c>
      <c r="Q1869" s="6" t="s">
        <v>8334</v>
      </c>
      <c r="R1869" s="15">
        <f t="shared" si="88"/>
        <v>42649.591574074067</v>
      </c>
      <c r="S1869" s="15">
        <f t="shared" si="89"/>
        <v>42679.591574074067</v>
      </c>
    </row>
    <row r="1870" spans="1:19" ht="43.5" x14ac:dyDescent="0.3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2">
        <f t="shared" si="87"/>
        <v>4.8680000000000001E-2</v>
      </c>
      <c r="P1870" s="6" t="s">
        <v>8332</v>
      </c>
      <c r="Q1870" s="6" t="s">
        <v>8334</v>
      </c>
      <c r="R1870" s="15">
        <f t="shared" si="88"/>
        <v>42328.445891203701</v>
      </c>
      <c r="S1870" s="15">
        <f t="shared" si="89"/>
        <v>42352.999305555553</v>
      </c>
    </row>
    <row r="1871" spans="1:19" ht="43.5" x14ac:dyDescent="0.3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2">
        <f t="shared" si="87"/>
        <v>0</v>
      </c>
      <c r="P1871" s="6" t="s">
        <v>8332</v>
      </c>
      <c r="Q1871" s="6" t="s">
        <v>8334</v>
      </c>
      <c r="R1871" s="15">
        <f t="shared" si="88"/>
        <v>42708.669548611106</v>
      </c>
      <c r="S1871" s="15">
        <f t="shared" si="89"/>
        <v>42738.669548611106</v>
      </c>
    </row>
    <row r="1872" spans="1:19" ht="43.5" x14ac:dyDescent="0.3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2">
        <f t="shared" si="87"/>
        <v>0.10314285714285715</v>
      </c>
      <c r="P1872" s="6" t="s">
        <v>8332</v>
      </c>
      <c r="Q1872" s="6" t="s">
        <v>8334</v>
      </c>
      <c r="R1872" s="15">
        <f t="shared" si="88"/>
        <v>42371.02239583333</v>
      </c>
      <c r="S1872" s="15">
        <f t="shared" si="89"/>
        <v>42399.845138888886</v>
      </c>
    </row>
    <row r="1873" spans="1:19" ht="58" x14ac:dyDescent="0.3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2">
        <f t="shared" si="87"/>
        <v>0.7178461538461538</v>
      </c>
      <c r="P1873" s="6" t="s">
        <v>8332</v>
      </c>
      <c r="Q1873" s="6" t="s">
        <v>8334</v>
      </c>
      <c r="R1873" s="15">
        <f t="shared" si="88"/>
        <v>41923.450243055551</v>
      </c>
      <c r="S1873" s="15">
        <f t="shared" si="89"/>
        <v>41963.491909722223</v>
      </c>
    </row>
    <row r="1874" spans="1:19" ht="43.5" x14ac:dyDescent="0.3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2">
        <f t="shared" si="87"/>
        <v>1.06E-2</v>
      </c>
      <c r="P1874" s="6" t="s">
        <v>8332</v>
      </c>
      <c r="Q1874" s="6" t="s">
        <v>8334</v>
      </c>
      <c r="R1874" s="15">
        <f t="shared" si="88"/>
        <v>42154.796319444438</v>
      </c>
      <c r="S1874" s="15">
        <f t="shared" si="89"/>
        <v>42184.796319444438</v>
      </c>
    </row>
    <row r="1875" spans="1:19" ht="43.5" x14ac:dyDescent="0.3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2">
        <f t="shared" si="87"/>
        <v>4.4999999999999997E-3</v>
      </c>
      <c r="P1875" s="6" t="s">
        <v>8332</v>
      </c>
      <c r="Q1875" s="6" t="s">
        <v>8334</v>
      </c>
      <c r="R1875" s="15">
        <f t="shared" si="88"/>
        <v>42164.282523148147</v>
      </c>
      <c r="S1875" s="15">
        <f t="shared" si="89"/>
        <v>42193.364583333336</v>
      </c>
    </row>
    <row r="1876" spans="1:19" ht="58" x14ac:dyDescent="0.3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2">
        <f t="shared" si="87"/>
        <v>1.6249999999999999E-4</v>
      </c>
      <c r="P1876" s="6" t="s">
        <v>8332</v>
      </c>
      <c r="Q1876" s="6" t="s">
        <v>8334</v>
      </c>
      <c r="R1876" s="15">
        <f t="shared" si="88"/>
        <v>42529.635798611103</v>
      </c>
      <c r="S1876" s="15">
        <f t="shared" si="89"/>
        <v>42549.635798611103</v>
      </c>
    </row>
    <row r="1877" spans="1:19" ht="43.5" x14ac:dyDescent="0.3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2">
        <f t="shared" si="87"/>
        <v>5.1000000000000004E-3</v>
      </c>
      <c r="P1877" s="6" t="s">
        <v>8332</v>
      </c>
      <c r="Q1877" s="6" t="s">
        <v>8334</v>
      </c>
      <c r="R1877" s="15">
        <f t="shared" si="88"/>
        <v>42528.566064814811</v>
      </c>
      <c r="S1877" s="15">
        <f t="shared" si="89"/>
        <v>42588.566064814811</v>
      </c>
    </row>
    <row r="1878" spans="1:19" ht="43.5" x14ac:dyDescent="0.3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2">
        <f t="shared" si="87"/>
        <v>0</v>
      </c>
      <c r="P1878" s="6" t="s">
        <v>8332</v>
      </c>
      <c r="Q1878" s="6" t="s">
        <v>8334</v>
      </c>
      <c r="R1878" s="15">
        <f t="shared" si="88"/>
        <v>41775.95144675926</v>
      </c>
      <c r="S1878" s="15">
        <f t="shared" si="89"/>
        <v>41805.95144675926</v>
      </c>
    </row>
    <row r="1879" spans="1:19" ht="43.5" x14ac:dyDescent="0.3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2">
        <f t="shared" si="87"/>
        <v>0</v>
      </c>
      <c r="P1879" s="6" t="s">
        <v>8332</v>
      </c>
      <c r="Q1879" s="6" t="s">
        <v>8334</v>
      </c>
      <c r="R1879" s="15">
        <f t="shared" si="88"/>
        <v>42034.695891203701</v>
      </c>
      <c r="S1879" s="15">
        <f t="shared" si="89"/>
        <v>42063.695891203701</v>
      </c>
    </row>
    <row r="1880" spans="1:19" ht="58" x14ac:dyDescent="0.3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2">
        <f t="shared" si="87"/>
        <v>0</v>
      </c>
      <c r="P1880" s="6" t="s">
        <v>8332</v>
      </c>
      <c r="Q1880" s="6" t="s">
        <v>8334</v>
      </c>
      <c r="R1880" s="15">
        <f t="shared" si="88"/>
        <v>41772.675405092588</v>
      </c>
      <c r="S1880" s="15">
        <f t="shared" si="89"/>
        <v>41802.675405092588</v>
      </c>
    </row>
    <row r="1881" spans="1:19" ht="43.5" x14ac:dyDescent="0.3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2">
        <f t="shared" si="87"/>
        <v>1.1999999999999999E-3</v>
      </c>
      <c r="P1881" s="6" t="s">
        <v>8332</v>
      </c>
      <c r="Q1881" s="6" t="s">
        <v>8334</v>
      </c>
      <c r="R1881" s="15">
        <f t="shared" si="88"/>
        <v>42413.316307870373</v>
      </c>
      <c r="S1881" s="15">
        <f t="shared" si="89"/>
        <v>42443.274641203701</v>
      </c>
    </row>
    <row r="1882" spans="1:19" ht="29" x14ac:dyDescent="0.3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2">
        <f t="shared" si="87"/>
        <v>0.20080000000000001</v>
      </c>
      <c r="P1882" s="6" t="s">
        <v>8332</v>
      </c>
      <c r="Q1882" s="6" t="s">
        <v>8334</v>
      </c>
      <c r="R1882" s="15">
        <f t="shared" si="88"/>
        <v>42430.233564814807</v>
      </c>
      <c r="S1882" s="15">
        <f t="shared" si="89"/>
        <v>42459.19189814815</v>
      </c>
    </row>
    <row r="1883" spans="1:19" ht="43.5" x14ac:dyDescent="0.3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2">
        <f t="shared" si="87"/>
        <v>1.726845</v>
      </c>
      <c r="P1883" s="6" t="s">
        <v>8324</v>
      </c>
      <c r="Q1883" s="6" t="s">
        <v>8328</v>
      </c>
      <c r="R1883" s="15">
        <f t="shared" si="88"/>
        <v>42042.819317129623</v>
      </c>
      <c r="S1883" s="15">
        <f t="shared" si="89"/>
        <v>42072.777650462966</v>
      </c>
    </row>
    <row r="1884" spans="1:19" ht="58" x14ac:dyDescent="0.3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2">
        <f t="shared" si="87"/>
        <v>1.008955223880597</v>
      </c>
      <c r="P1884" s="6" t="s">
        <v>8324</v>
      </c>
      <c r="Q1884" s="6" t="s">
        <v>8328</v>
      </c>
      <c r="R1884" s="15">
        <f t="shared" si="88"/>
        <v>41067.615879629629</v>
      </c>
      <c r="S1884" s="15">
        <f t="shared" si="89"/>
        <v>41100.658333333333</v>
      </c>
    </row>
    <row r="1885" spans="1:19" ht="43.5" x14ac:dyDescent="0.3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2">
        <f t="shared" si="87"/>
        <v>1.0480480480480481</v>
      </c>
      <c r="P1885" s="6" t="s">
        <v>8324</v>
      </c>
      <c r="Q1885" s="6" t="s">
        <v>8328</v>
      </c>
      <c r="R1885" s="15">
        <f t="shared" si="88"/>
        <v>40977.614675925921</v>
      </c>
      <c r="S1885" s="15">
        <f t="shared" si="89"/>
        <v>41007.573009259257</v>
      </c>
    </row>
    <row r="1886" spans="1:19" ht="43.5" x14ac:dyDescent="0.3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2">
        <f t="shared" si="87"/>
        <v>1.351</v>
      </c>
      <c r="P1886" s="6" t="s">
        <v>8324</v>
      </c>
      <c r="Q1886" s="6" t="s">
        <v>8328</v>
      </c>
      <c r="R1886" s="15">
        <f t="shared" si="88"/>
        <v>41204.864988425921</v>
      </c>
      <c r="S1886" s="15">
        <f t="shared" si="89"/>
        <v>41240.166666666664</v>
      </c>
    </row>
    <row r="1887" spans="1:19" ht="43.5" x14ac:dyDescent="0.3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2">
        <f t="shared" si="87"/>
        <v>1.1632786885245903</v>
      </c>
      <c r="P1887" s="6" t="s">
        <v>8324</v>
      </c>
      <c r="Q1887" s="6" t="s">
        <v>8328</v>
      </c>
      <c r="R1887" s="15">
        <f t="shared" si="88"/>
        <v>41098.760532407403</v>
      </c>
      <c r="S1887" s="15">
        <f t="shared" si="89"/>
        <v>41131.583333333328</v>
      </c>
    </row>
    <row r="1888" spans="1:19" ht="43.5" x14ac:dyDescent="0.3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2">
        <f t="shared" si="87"/>
        <v>1.0208333333333333</v>
      </c>
      <c r="P1888" s="6" t="s">
        <v>8324</v>
      </c>
      <c r="Q1888" s="6" t="s">
        <v>8328</v>
      </c>
      <c r="R1888" s="15">
        <f t="shared" si="88"/>
        <v>41925.57335648148</v>
      </c>
      <c r="S1888" s="15">
        <f t="shared" si="89"/>
        <v>41955.615023148144</v>
      </c>
    </row>
    <row r="1889" spans="1:19" ht="43.5" x14ac:dyDescent="0.3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2">
        <f t="shared" si="87"/>
        <v>1.1116666666666666</v>
      </c>
      <c r="P1889" s="6" t="s">
        <v>8324</v>
      </c>
      <c r="Q1889" s="6" t="s">
        <v>8328</v>
      </c>
      <c r="R1889" s="15">
        <f t="shared" si="88"/>
        <v>42323.466805555552</v>
      </c>
      <c r="S1889" s="15">
        <f t="shared" si="89"/>
        <v>42341.562499999993</v>
      </c>
    </row>
    <row r="1890" spans="1:19" ht="58" x14ac:dyDescent="0.3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2">
        <f t="shared" si="87"/>
        <v>1.6608000000000001</v>
      </c>
      <c r="P1890" s="6" t="s">
        <v>8324</v>
      </c>
      <c r="Q1890" s="6" t="s">
        <v>8328</v>
      </c>
      <c r="R1890" s="15">
        <f t="shared" si="88"/>
        <v>40298.90662037037</v>
      </c>
      <c r="S1890" s="15">
        <f t="shared" si="89"/>
        <v>40329.874305555553</v>
      </c>
    </row>
    <row r="1891" spans="1:19" ht="43.5" x14ac:dyDescent="0.3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2">
        <f t="shared" si="87"/>
        <v>1.0660000000000001</v>
      </c>
      <c r="P1891" s="6" t="s">
        <v>8324</v>
      </c>
      <c r="Q1891" s="6" t="s">
        <v>8328</v>
      </c>
      <c r="R1891" s="15">
        <f t="shared" si="88"/>
        <v>41299.460023148145</v>
      </c>
      <c r="S1891" s="15">
        <f t="shared" si="89"/>
        <v>41344.418356481481</v>
      </c>
    </row>
    <row r="1892" spans="1:19" ht="43.5" x14ac:dyDescent="0.3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2">
        <f t="shared" si="87"/>
        <v>1.4458441666666668</v>
      </c>
      <c r="P1892" s="6" t="s">
        <v>8324</v>
      </c>
      <c r="Q1892" s="6" t="s">
        <v>8328</v>
      </c>
      <c r="R1892" s="15">
        <f t="shared" si="88"/>
        <v>41228.452870370369</v>
      </c>
      <c r="S1892" s="15">
        <f t="shared" si="89"/>
        <v>41258.452870370369</v>
      </c>
    </row>
    <row r="1893" spans="1:19" ht="58" x14ac:dyDescent="0.3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2">
        <f t="shared" si="87"/>
        <v>1.0555000000000001</v>
      </c>
      <c r="P1893" s="6" t="s">
        <v>8324</v>
      </c>
      <c r="Q1893" s="6" t="s">
        <v>8328</v>
      </c>
      <c r="R1893" s="15">
        <f t="shared" si="88"/>
        <v>40335.464745370366</v>
      </c>
      <c r="S1893" s="15">
        <f t="shared" si="89"/>
        <v>40380.916666666664</v>
      </c>
    </row>
    <row r="1894" spans="1:19" ht="43.5" x14ac:dyDescent="0.3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2">
        <f t="shared" si="87"/>
        <v>1.3660000000000001</v>
      </c>
      <c r="P1894" s="6" t="s">
        <v>8324</v>
      </c>
      <c r="Q1894" s="6" t="s">
        <v>8328</v>
      </c>
      <c r="R1894" s="15">
        <f t="shared" si="88"/>
        <v>40671.304178240738</v>
      </c>
      <c r="S1894" s="15">
        <f t="shared" si="89"/>
        <v>40701.304178240738</v>
      </c>
    </row>
    <row r="1895" spans="1:19" ht="43.5" x14ac:dyDescent="0.3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2">
        <f t="shared" si="87"/>
        <v>1.04</v>
      </c>
      <c r="P1895" s="6" t="s">
        <v>8324</v>
      </c>
      <c r="Q1895" s="6" t="s">
        <v>8328</v>
      </c>
      <c r="R1895" s="15">
        <f t="shared" si="88"/>
        <v>40632.608622685184</v>
      </c>
      <c r="S1895" s="15">
        <f t="shared" si="89"/>
        <v>40648.832638888889</v>
      </c>
    </row>
    <row r="1896" spans="1:19" ht="29" x14ac:dyDescent="0.3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2">
        <f t="shared" si="87"/>
        <v>1.145</v>
      </c>
      <c r="P1896" s="6" t="s">
        <v>8324</v>
      </c>
      <c r="Q1896" s="6" t="s">
        <v>8328</v>
      </c>
      <c r="R1896" s="15">
        <f t="shared" si="88"/>
        <v>40920.571562499994</v>
      </c>
      <c r="S1896" s="15">
        <f t="shared" si="89"/>
        <v>40951.571562499994</v>
      </c>
    </row>
    <row r="1897" spans="1:19" ht="58" x14ac:dyDescent="0.3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2">
        <f t="shared" si="87"/>
        <v>1.0171957671957672</v>
      </c>
      <c r="P1897" s="6" t="s">
        <v>8324</v>
      </c>
      <c r="Q1897" s="6" t="s">
        <v>8328</v>
      </c>
      <c r="R1897" s="15">
        <f t="shared" si="88"/>
        <v>42267.413449074076</v>
      </c>
      <c r="S1897" s="15">
        <f t="shared" si="89"/>
        <v>42297.413449074076</v>
      </c>
    </row>
    <row r="1898" spans="1:19" ht="43.5" x14ac:dyDescent="0.3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2">
        <f t="shared" si="87"/>
        <v>1.2394678492239468</v>
      </c>
      <c r="P1898" s="6" t="s">
        <v>8324</v>
      </c>
      <c r="Q1898" s="6" t="s">
        <v>8328</v>
      </c>
      <c r="R1898" s="15">
        <f t="shared" si="88"/>
        <v>40981.376909722218</v>
      </c>
      <c r="S1898" s="15">
        <f t="shared" si="89"/>
        <v>41011.376909722218</v>
      </c>
    </row>
    <row r="1899" spans="1:19" ht="43.5" x14ac:dyDescent="0.3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2">
        <f t="shared" si="87"/>
        <v>1.0245669291338582</v>
      </c>
      <c r="P1899" s="6" t="s">
        <v>8324</v>
      </c>
      <c r="Q1899" s="6" t="s">
        <v>8328</v>
      </c>
      <c r="R1899" s="15">
        <f t="shared" si="88"/>
        <v>41680.250069444439</v>
      </c>
      <c r="S1899" s="15">
        <f t="shared" si="89"/>
        <v>41702.541666666664</v>
      </c>
    </row>
    <row r="1900" spans="1:19" ht="43.5" x14ac:dyDescent="0.3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2">
        <f t="shared" si="87"/>
        <v>1.4450000000000001</v>
      </c>
      <c r="P1900" s="6" t="s">
        <v>8324</v>
      </c>
      <c r="Q1900" s="6" t="s">
        <v>8328</v>
      </c>
      <c r="R1900" s="15">
        <f t="shared" si="88"/>
        <v>42365.8596412037</v>
      </c>
      <c r="S1900" s="15">
        <f t="shared" si="89"/>
        <v>42401.416666666664</v>
      </c>
    </row>
    <row r="1901" spans="1:19" ht="43.5" x14ac:dyDescent="0.3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2">
        <f t="shared" si="87"/>
        <v>1.3333333333333333</v>
      </c>
      <c r="P1901" s="6" t="s">
        <v>8324</v>
      </c>
      <c r="Q1901" s="6" t="s">
        <v>8328</v>
      </c>
      <c r="R1901" s="15">
        <f t="shared" si="88"/>
        <v>42058.608402777776</v>
      </c>
      <c r="S1901" s="15">
        <f t="shared" si="89"/>
        <v>42088.566736111105</v>
      </c>
    </row>
    <row r="1902" spans="1:19" ht="58" x14ac:dyDescent="0.3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2">
        <f t="shared" si="87"/>
        <v>1.0936440000000001</v>
      </c>
      <c r="P1902" s="6" t="s">
        <v>8324</v>
      </c>
      <c r="Q1902" s="6" t="s">
        <v>8328</v>
      </c>
      <c r="R1902" s="15">
        <f t="shared" si="88"/>
        <v>41160.538553240738</v>
      </c>
      <c r="S1902" s="15">
        <f t="shared" si="89"/>
        <v>41188.082638888889</v>
      </c>
    </row>
    <row r="1903" spans="1:19" ht="43.5" x14ac:dyDescent="0.3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2">
        <f t="shared" si="87"/>
        <v>2.696969696969697E-2</v>
      </c>
      <c r="P1903" s="6" t="s">
        <v>8318</v>
      </c>
      <c r="Q1903" s="6" t="s">
        <v>8347</v>
      </c>
      <c r="R1903" s="15">
        <f t="shared" si="88"/>
        <v>42116.209826388884</v>
      </c>
      <c r="S1903" s="15">
        <f t="shared" si="89"/>
        <v>42146.208333333336</v>
      </c>
    </row>
    <row r="1904" spans="1:19" ht="58" x14ac:dyDescent="0.3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2">
        <f t="shared" si="87"/>
        <v>1.2E-2</v>
      </c>
      <c r="P1904" s="6" t="s">
        <v>8318</v>
      </c>
      <c r="Q1904" s="6" t="s">
        <v>8347</v>
      </c>
      <c r="R1904" s="15">
        <f t="shared" si="88"/>
        <v>42037.456562499996</v>
      </c>
      <c r="S1904" s="15">
        <f t="shared" si="89"/>
        <v>42067.456562499996</v>
      </c>
    </row>
    <row r="1905" spans="1:19" ht="43.5" x14ac:dyDescent="0.3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2">
        <f t="shared" si="87"/>
        <v>0.46600000000000003</v>
      </c>
      <c r="P1905" s="6" t="s">
        <v>8318</v>
      </c>
      <c r="Q1905" s="6" t="s">
        <v>8347</v>
      </c>
      <c r="R1905" s="15">
        <f t="shared" si="88"/>
        <v>42702.437395833331</v>
      </c>
      <c r="S1905" s="15">
        <f t="shared" si="89"/>
        <v>42762.437395833331</v>
      </c>
    </row>
    <row r="1906" spans="1:19" ht="43.5" x14ac:dyDescent="0.3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2">
        <f t="shared" si="87"/>
        <v>1E-3</v>
      </c>
      <c r="P1906" s="6" t="s">
        <v>8318</v>
      </c>
      <c r="Q1906" s="6" t="s">
        <v>8347</v>
      </c>
      <c r="R1906" s="15">
        <f t="shared" si="88"/>
        <v>42326.352094907408</v>
      </c>
      <c r="S1906" s="15">
        <f t="shared" si="89"/>
        <v>42371.352094907408</v>
      </c>
    </row>
    <row r="1907" spans="1:19" ht="58" x14ac:dyDescent="0.3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2">
        <f t="shared" si="87"/>
        <v>1.6800000000000001E-3</v>
      </c>
      <c r="P1907" s="6" t="s">
        <v>8318</v>
      </c>
      <c r="Q1907" s="6" t="s">
        <v>8347</v>
      </c>
      <c r="R1907" s="15">
        <f t="shared" si="88"/>
        <v>41859.592523148145</v>
      </c>
      <c r="S1907" s="15">
        <f t="shared" si="89"/>
        <v>41889.592523148145</v>
      </c>
    </row>
    <row r="1908" spans="1:19" ht="43.5" x14ac:dyDescent="0.3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2">
        <f t="shared" si="87"/>
        <v>0.42759999999999998</v>
      </c>
      <c r="P1908" s="6" t="s">
        <v>8318</v>
      </c>
      <c r="Q1908" s="6" t="s">
        <v>8347</v>
      </c>
      <c r="R1908" s="15">
        <f t="shared" si="88"/>
        <v>42514.337766203702</v>
      </c>
      <c r="S1908" s="15">
        <f t="shared" si="89"/>
        <v>42544.337766203702</v>
      </c>
    </row>
    <row r="1909" spans="1:19" ht="43.5" x14ac:dyDescent="0.3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2">
        <f t="shared" si="87"/>
        <v>2.8333333333333335E-3</v>
      </c>
      <c r="P1909" s="6" t="s">
        <v>8318</v>
      </c>
      <c r="Q1909" s="6" t="s">
        <v>8347</v>
      </c>
      <c r="R1909" s="15">
        <f t="shared" si="88"/>
        <v>41767.253761574073</v>
      </c>
      <c r="S1909" s="15">
        <f t="shared" si="89"/>
        <v>41782.253761574073</v>
      </c>
    </row>
    <row r="1910" spans="1:19" ht="58" x14ac:dyDescent="0.3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2">
        <f t="shared" si="87"/>
        <v>1.7319999999999999E-2</v>
      </c>
      <c r="P1910" s="6" t="s">
        <v>8318</v>
      </c>
      <c r="Q1910" s="6" t="s">
        <v>8347</v>
      </c>
      <c r="R1910" s="15">
        <f t="shared" si="88"/>
        <v>42703.584490740737</v>
      </c>
      <c r="S1910" s="15">
        <f t="shared" si="89"/>
        <v>42733.584490740737</v>
      </c>
    </row>
    <row r="1911" spans="1:19" ht="43.5" x14ac:dyDescent="0.3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2">
        <f t="shared" si="87"/>
        <v>0.14111428571428572</v>
      </c>
      <c r="P1911" s="6" t="s">
        <v>8318</v>
      </c>
      <c r="Q1911" s="6" t="s">
        <v>8347</v>
      </c>
      <c r="R1911" s="15">
        <f t="shared" si="88"/>
        <v>41905.095821759256</v>
      </c>
      <c r="S1911" s="15">
        <f t="shared" si="89"/>
        <v>41935.095821759256</v>
      </c>
    </row>
    <row r="1912" spans="1:19" ht="43.5" x14ac:dyDescent="0.3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2">
        <f t="shared" si="87"/>
        <v>0.39395294117647056</v>
      </c>
      <c r="P1912" s="6" t="s">
        <v>8318</v>
      </c>
      <c r="Q1912" s="6" t="s">
        <v>8347</v>
      </c>
      <c r="R1912" s="15">
        <f t="shared" si="88"/>
        <v>42264.629826388882</v>
      </c>
      <c r="S1912" s="15">
        <f t="shared" si="89"/>
        <v>42308.614583333336</v>
      </c>
    </row>
    <row r="1913" spans="1:19" ht="58" x14ac:dyDescent="0.3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2">
        <f t="shared" si="87"/>
        <v>2.3529411764705883E-4</v>
      </c>
      <c r="P1913" s="6" t="s">
        <v>8318</v>
      </c>
      <c r="Q1913" s="6" t="s">
        <v>8347</v>
      </c>
      <c r="R1913" s="15">
        <f t="shared" si="88"/>
        <v>41829.700624999998</v>
      </c>
      <c r="S1913" s="15">
        <f t="shared" si="89"/>
        <v>41859.700624999998</v>
      </c>
    </row>
    <row r="1914" spans="1:19" ht="43.5" x14ac:dyDescent="0.3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2">
        <f t="shared" si="87"/>
        <v>0.59299999999999997</v>
      </c>
      <c r="P1914" s="6" t="s">
        <v>8318</v>
      </c>
      <c r="Q1914" s="6" t="s">
        <v>8347</v>
      </c>
      <c r="R1914" s="15">
        <f t="shared" si="88"/>
        <v>42128.893055555549</v>
      </c>
      <c r="S1914" s="15">
        <f t="shared" si="89"/>
        <v>42158.893055555549</v>
      </c>
    </row>
    <row r="1915" spans="1:19" ht="29" x14ac:dyDescent="0.3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2">
        <f t="shared" si="87"/>
        <v>1.3270833333333334E-2</v>
      </c>
      <c r="P1915" s="6" t="s">
        <v>8318</v>
      </c>
      <c r="Q1915" s="6" t="s">
        <v>8347</v>
      </c>
      <c r="R1915" s="15">
        <f t="shared" si="88"/>
        <v>41890.177986111106</v>
      </c>
      <c r="S1915" s="15">
        <f t="shared" si="89"/>
        <v>41920.177986111106</v>
      </c>
    </row>
    <row r="1916" spans="1:19" ht="43.5" x14ac:dyDescent="0.3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2">
        <f t="shared" si="87"/>
        <v>9.0090090090090086E-2</v>
      </c>
      <c r="P1916" s="6" t="s">
        <v>8318</v>
      </c>
      <c r="Q1916" s="6" t="s">
        <v>8347</v>
      </c>
      <c r="R1916" s="15">
        <f t="shared" si="88"/>
        <v>41928.841122685182</v>
      </c>
      <c r="S1916" s="15">
        <f t="shared" si="89"/>
        <v>41943.832638888889</v>
      </c>
    </row>
    <row r="1917" spans="1:19" ht="43.5" x14ac:dyDescent="0.3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2">
        <f t="shared" si="87"/>
        <v>1.6E-2</v>
      </c>
      <c r="P1917" s="6" t="s">
        <v>8318</v>
      </c>
      <c r="Q1917" s="6" t="s">
        <v>8347</v>
      </c>
      <c r="R1917" s="15">
        <f t="shared" si="88"/>
        <v>41863.715532407405</v>
      </c>
      <c r="S1917" s="15">
        <f t="shared" si="89"/>
        <v>41883.715532407405</v>
      </c>
    </row>
    <row r="1918" spans="1:19" ht="29" x14ac:dyDescent="0.3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2">
        <f t="shared" si="87"/>
        <v>5.1000000000000004E-3</v>
      </c>
      <c r="P1918" s="6" t="s">
        <v>8318</v>
      </c>
      <c r="Q1918" s="6" t="s">
        <v>8347</v>
      </c>
      <c r="R1918" s="15">
        <f t="shared" si="88"/>
        <v>42656.383969907409</v>
      </c>
      <c r="S1918" s="15">
        <f t="shared" si="89"/>
        <v>42681.425636574073</v>
      </c>
    </row>
    <row r="1919" spans="1:19" ht="29" x14ac:dyDescent="0.3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2">
        <f t="shared" si="87"/>
        <v>0.52570512820512816</v>
      </c>
      <c r="P1919" s="6" t="s">
        <v>8318</v>
      </c>
      <c r="Q1919" s="6" t="s">
        <v>8347</v>
      </c>
      <c r="R1919" s="15">
        <f t="shared" si="88"/>
        <v>42745.93672453703</v>
      </c>
      <c r="S1919" s="15">
        <f t="shared" si="89"/>
        <v>42775.93672453703</v>
      </c>
    </row>
    <row r="1920" spans="1:19" ht="43.5" x14ac:dyDescent="0.3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2">
        <f t="shared" si="87"/>
        <v>1.04E-2</v>
      </c>
      <c r="P1920" s="6" t="s">
        <v>8318</v>
      </c>
      <c r="Q1920" s="6" t="s">
        <v>8347</v>
      </c>
      <c r="R1920" s="15">
        <f t="shared" si="88"/>
        <v>41828.456608796296</v>
      </c>
      <c r="S1920" s="15">
        <f t="shared" si="89"/>
        <v>41863.456608796296</v>
      </c>
    </row>
    <row r="1921" spans="1:19" ht="58" x14ac:dyDescent="0.3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2">
        <f t="shared" si="87"/>
        <v>0.47399999999999998</v>
      </c>
      <c r="P1921" s="6" t="s">
        <v>8318</v>
      </c>
      <c r="Q1921" s="6" t="s">
        <v>8347</v>
      </c>
      <c r="R1921" s="15">
        <f t="shared" si="88"/>
        <v>42113.542233796295</v>
      </c>
      <c r="S1921" s="15">
        <f t="shared" si="89"/>
        <v>42143.542233796295</v>
      </c>
    </row>
    <row r="1922" spans="1:19" ht="43.5" x14ac:dyDescent="0.3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2">
        <f t="shared" si="87"/>
        <v>0.43030000000000002</v>
      </c>
      <c r="P1922" s="6" t="s">
        <v>8318</v>
      </c>
      <c r="Q1922" s="6" t="s">
        <v>8347</v>
      </c>
      <c r="R1922" s="15">
        <f t="shared" si="88"/>
        <v>42270.54237268518</v>
      </c>
      <c r="S1922" s="15">
        <f t="shared" si="89"/>
        <v>42298.624999999993</v>
      </c>
    </row>
    <row r="1923" spans="1:19" ht="29" x14ac:dyDescent="0.3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2">
        <f t="shared" ref="O1923:O1986" si="90">(E1923/D1923)</f>
        <v>1.3680000000000001</v>
      </c>
      <c r="P1923" s="6" t="s">
        <v>8324</v>
      </c>
      <c r="Q1923" s="6" t="s">
        <v>8328</v>
      </c>
      <c r="R1923" s="15">
        <f t="shared" ref="R1923:R1986" si="91">(J1923/86400)+25569+(-8/24)</f>
        <v>41073.888229166667</v>
      </c>
      <c r="S1923" s="15">
        <f t="shared" ref="S1923:S1986" si="92">(I1923/86400)+25569+(-8/24)</f>
        <v>41103.888229166667</v>
      </c>
    </row>
    <row r="1924" spans="1:19" ht="43.5" x14ac:dyDescent="0.3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2">
        <f t="shared" si="90"/>
        <v>1.1555</v>
      </c>
      <c r="P1924" s="6" t="s">
        <v>8324</v>
      </c>
      <c r="Q1924" s="6" t="s">
        <v>8328</v>
      </c>
      <c r="R1924" s="15">
        <f t="shared" si="91"/>
        <v>41589.922534722216</v>
      </c>
      <c r="S1924" s="15">
        <f t="shared" si="92"/>
        <v>41619.922534722216</v>
      </c>
    </row>
    <row r="1925" spans="1:19" ht="43.5" x14ac:dyDescent="0.3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2">
        <f t="shared" si="90"/>
        <v>2.4079999999999999</v>
      </c>
      <c r="P1925" s="6" t="s">
        <v>8324</v>
      </c>
      <c r="Q1925" s="6" t="s">
        <v>8328</v>
      </c>
      <c r="R1925" s="15">
        <f t="shared" si="91"/>
        <v>40772.515416666662</v>
      </c>
      <c r="S1925" s="15">
        <f t="shared" si="92"/>
        <v>40812.874305555553</v>
      </c>
    </row>
    <row r="1926" spans="1:19" ht="58" x14ac:dyDescent="0.3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2">
        <f t="shared" si="90"/>
        <v>1.1439999999999999</v>
      </c>
      <c r="P1926" s="6" t="s">
        <v>8324</v>
      </c>
      <c r="Q1926" s="6" t="s">
        <v>8328</v>
      </c>
      <c r="R1926" s="15">
        <f t="shared" si="91"/>
        <v>41626.427719907406</v>
      </c>
      <c r="S1926" s="15">
        <f t="shared" si="92"/>
        <v>41654.481249999997</v>
      </c>
    </row>
    <row r="1927" spans="1:19" ht="43.5" x14ac:dyDescent="0.3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2">
        <f t="shared" si="90"/>
        <v>1.1033333333333333</v>
      </c>
      <c r="P1927" s="6" t="s">
        <v>8324</v>
      </c>
      <c r="Q1927" s="6" t="s">
        <v>8328</v>
      </c>
      <c r="R1927" s="15">
        <f t="shared" si="91"/>
        <v>41535.568148148144</v>
      </c>
      <c r="S1927" s="15">
        <f t="shared" si="92"/>
        <v>41557.666666666664</v>
      </c>
    </row>
    <row r="1928" spans="1:19" ht="58" x14ac:dyDescent="0.3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2">
        <f t="shared" si="90"/>
        <v>1.9537933333333333</v>
      </c>
      <c r="P1928" s="6" t="s">
        <v>8324</v>
      </c>
      <c r="Q1928" s="6" t="s">
        <v>8328</v>
      </c>
      <c r="R1928" s="15">
        <f t="shared" si="91"/>
        <v>40456.621018518512</v>
      </c>
      <c r="S1928" s="15">
        <f t="shared" si="92"/>
        <v>40483.68472222222</v>
      </c>
    </row>
    <row r="1929" spans="1:19" x14ac:dyDescent="0.3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2">
        <f t="shared" si="90"/>
        <v>1.0333333333333334</v>
      </c>
      <c r="P1929" s="6" t="s">
        <v>8324</v>
      </c>
      <c r="Q1929" s="6" t="s">
        <v>8328</v>
      </c>
      <c r="R1929" s="15">
        <f t="shared" si="91"/>
        <v>40960.528229166666</v>
      </c>
      <c r="S1929" s="15">
        <f t="shared" si="92"/>
        <v>40975.874305555553</v>
      </c>
    </row>
    <row r="1930" spans="1:19" ht="29" x14ac:dyDescent="0.3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2">
        <f t="shared" si="90"/>
        <v>1.031372549019608</v>
      </c>
      <c r="P1930" s="6" t="s">
        <v>8324</v>
      </c>
      <c r="Q1930" s="6" t="s">
        <v>8328</v>
      </c>
      <c r="R1930" s="15">
        <f t="shared" si="91"/>
        <v>41371.314745370364</v>
      </c>
      <c r="S1930" s="15">
        <f t="shared" si="92"/>
        <v>41401.314745370364</v>
      </c>
    </row>
    <row r="1931" spans="1:19" ht="43.5" x14ac:dyDescent="0.3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2">
        <f t="shared" si="90"/>
        <v>1.003125</v>
      </c>
      <c r="P1931" s="6" t="s">
        <v>8324</v>
      </c>
      <c r="Q1931" s="6" t="s">
        <v>8328</v>
      </c>
      <c r="R1931" s="15">
        <f t="shared" si="91"/>
        <v>40686.688263888886</v>
      </c>
      <c r="S1931" s="15">
        <f t="shared" si="92"/>
        <v>40728.688263888886</v>
      </c>
    </row>
    <row r="1932" spans="1:19" ht="29" x14ac:dyDescent="0.3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2">
        <f t="shared" si="90"/>
        <v>1.27</v>
      </c>
      <c r="P1932" s="6" t="s">
        <v>8324</v>
      </c>
      <c r="Q1932" s="6" t="s">
        <v>8328</v>
      </c>
      <c r="R1932" s="15">
        <f t="shared" si="91"/>
        <v>41402.225486111107</v>
      </c>
      <c r="S1932" s="15">
        <f t="shared" si="92"/>
        <v>41462.225486111107</v>
      </c>
    </row>
    <row r="1933" spans="1:19" ht="43.5" x14ac:dyDescent="0.3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2">
        <f t="shared" si="90"/>
        <v>1.20601</v>
      </c>
      <c r="P1933" s="6" t="s">
        <v>8324</v>
      </c>
      <c r="Q1933" s="6" t="s">
        <v>8328</v>
      </c>
      <c r="R1933" s="15">
        <f t="shared" si="91"/>
        <v>41037.559131944443</v>
      </c>
      <c r="S1933" s="15">
        <f t="shared" si="92"/>
        <v>41050.8125</v>
      </c>
    </row>
    <row r="1934" spans="1:19" ht="58" x14ac:dyDescent="0.3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2">
        <f t="shared" si="90"/>
        <v>1.0699047619047619</v>
      </c>
      <c r="P1934" s="6" t="s">
        <v>8324</v>
      </c>
      <c r="Q1934" s="6" t="s">
        <v>8328</v>
      </c>
      <c r="R1934" s="15">
        <f t="shared" si="91"/>
        <v>40911.476539351854</v>
      </c>
      <c r="S1934" s="15">
        <f t="shared" si="92"/>
        <v>40932.476539351854</v>
      </c>
    </row>
    <row r="1935" spans="1:19" ht="43.5" x14ac:dyDescent="0.3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2">
        <f t="shared" si="90"/>
        <v>1.7243333333333333</v>
      </c>
      <c r="P1935" s="6" t="s">
        <v>8324</v>
      </c>
      <c r="Q1935" s="6" t="s">
        <v>8328</v>
      </c>
      <c r="R1935" s="15">
        <f t="shared" si="91"/>
        <v>41878.797534722216</v>
      </c>
      <c r="S1935" s="15">
        <f t="shared" si="92"/>
        <v>41908.797534722216</v>
      </c>
    </row>
    <row r="1936" spans="1:19" ht="43.5" x14ac:dyDescent="0.3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2">
        <f t="shared" si="90"/>
        <v>1.2362</v>
      </c>
      <c r="P1936" s="6" t="s">
        <v>8324</v>
      </c>
      <c r="Q1936" s="6" t="s">
        <v>8328</v>
      </c>
      <c r="R1936" s="15">
        <f t="shared" si="91"/>
        <v>40865.533807870372</v>
      </c>
      <c r="S1936" s="15">
        <f t="shared" si="92"/>
        <v>40901.875</v>
      </c>
    </row>
    <row r="1937" spans="1:19" ht="58" x14ac:dyDescent="0.3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2">
        <f t="shared" si="90"/>
        <v>1.0840000000000001</v>
      </c>
      <c r="P1937" s="6" t="s">
        <v>8324</v>
      </c>
      <c r="Q1937" s="6" t="s">
        <v>8328</v>
      </c>
      <c r="R1937" s="15">
        <f t="shared" si="91"/>
        <v>41773.599201388883</v>
      </c>
      <c r="S1937" s="15">
        <f t="shared" si="92"/>
        <v>41810.874305555553</v>
      </c>
    </row>
    <row r="1938" spans="1:19" ht="43.5" x14ac:dyDescent="0.3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2">
        <f t="shared" si="90"/>
        <v>1.1652013333333333</v>
      </c>
      <c r="P1938" s="6" t="s">
        <v>8324</v>
      </c>
      <c r="Q1938" s="6" t="s">
        <v>8328</v>
      </c>
      <c r="R1938" s="15">
        <f t="shared" si="91"/>
        <v>40852.55636574074</v>
      </c>
      <c r="S1938" s="15">
        <f t="shared" si="92"/>
        <v>40882.915972222218</v>
      </c>
    </row>
    <row r="1939" spans="1:19" ht="43.5" x14ac:dyDescent="0.3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2">
        <f t="shared" si="90"/>
        <v>1.8724499999999999</v>
      </c>
      <c r="P1939" s="6" t="s">
        <v>8324</v>
      </c>
      <c r="Q1939" s="6" t="s">
        <v>8328</v>
      </c>
      <c r="R1939" s="15">
        <f t="shared" si="91"/>
        <v>41058.78565972222</v>
      </c>
      <c r="S1939" s="15">
        <f t="shared" si="92"/>
        <v>41074.832638888889</v>
      </c>
    </row>
    <row r="1940" spans="1:19" ht="43.5" x14ac:dyDescent="0.3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2">
        <f t="shared" si="90"/>
        <v>1.1593333333333333</v>
      </c>
      <c r="P1940" s="6" t="s">
        <v>8324</v>
      </c>
      <c r="Q1940" s="6" t="s">
        <v>8328</v>
      </c>
      <c r="R1940" s="15">
        <f t="shared" si="91"/>
        <v>41425.92628472222</v>
      </c>
      <c r="S1940" s="15">
        <f t="shared" si="92"/>
        <v>41456.875</v>
      </c>
    </row>
    <row r="1941" spans="1:19" ht="58" x14ac:dyDescent="0.3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2">
        <f t="shared" si="90"/>
        <v>1.107</v>
      </c>
      <c r="P1941" s="6" t="s">
        <v>8324</v>
      </c>
      <c r="Q1941" s="6" t="s">
        <v>8328</v>
      </c>
      <c r="R1941" s="15">
        <f t="shared" si="91"/>
        <v>41313.651712962957</v>
      </c>
      <c r="S1941" s="15">
        <f t="shared" si="92"/>
        <v>41343.610046296293</v>
      </c>
    </row>
    <row r="1942" spans="1:19" ht="43.5" x14ac:dyDescent="0.3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2">
        <f t="shared" si="90"/>
        <v>1.7092307692307693</v>
      </c>
      <c r="P1942" s="6" t="s">
        <v>8324</v>
      </c>
      <c r="Q1942" s="6" t="s">
        <v>8328</v>
      </c>
      <c r="R1942" s="15">
        <f t="shared" si="91"/>
        <v>40670.173993055556</v>
      </c>
      <c r="S1942" s="15">
        <f t="shared" si="92"/>
        <v>40708.832638888889</v>
      </c>
    </row>
    <row r="1943" spans="1:19" ht="43.5" x14ac:dyDescent="0.3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2">
        <f t="shared" si="90"/>
        <v>1.2611835600000001</v>
      </c>
      <c r="P1943" s="6" t="s">
        <v>8318</v>
      </c>
      <c r="Q1943" s="6" t="s">
        <v>8348</v>
      </c>
      <c r="R1943" s="15">
        <f t="shared" si="91"/>
        <v>41743.95753472222</v>
      </c>
      <c r="S1943" s="15">
        <f t="shared" si="92"/>
        <v>41773.95753472222</v>
      </c>
    </row>
    <row r="1944" spans="1:19" ht="43.5" x14ac:dyDescent="0.3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2">
        <f t="shared" si="90"/>
        <v>1.3844033333333334</v>
      </c>
      <c r="P1944" s="6" t="s">
        <v>8318</v>
      </c>
      <c r="Q1944" s="6" t="s">
        <v>8348</v>
      </c>
      <c r="R1944" s="15">
        <f t="shared" si="91"/>
        <v>40638.494675925926</v>
      </c>
      <c r="S1944" s="15">
        <f t="shared" si="92"/>
        <v>40728.494675925926</v>
      </c>
    </row>
    <row r="1945" spans="1:19" ht="43.5" x14ac:dyDescent="0.3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2">
        <f t="shared" si="90"/>
        <v>17.052499999999998</v>
      </c>
      <c r="P1945" s="6" t="s">
        <v>8318</v>
      </c>
      <c r="Q1945" s="6" t="s">
        <v>8348</v>
      </c>
      <c r="R1945" s="15">
        <f t="shared" si="91"/>
        <v>42547.936527777776</v>
      </c>
      <c r="S1945" s="15">
        <f t="shared" si="92"/>
        <v>42592.936527777776</v>
      </c>
    </row>
    <row r="1946" spans="1:19" ht="58" x14ac:dyDescent="0.3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2">
        <f t="shared" si="90"/>
        <v>7.8805550000000002</v>
      </c>
      <c r="P1946" s="6" t="s">
        <v>8318</v>
      </c>
      <c r="Q1946" s="6" t="s">
        <v>8348</v>
      </c>
      <c r="R1946" s="15">
        <f t="shared" si="91"/>
        <v>41730.251041666663</v>
      </c>
      <c r="S1946" s="15">
        <f t="shared" si="92"/>
        <v>41760.251041666663</v>
      </c>
    </row>
    <row r="1947" spans="1:19" ht="43.5" x14ac:dyDescent="0.3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2">
        <f t="shared" si="90"/>
        <v>3.4801799999999998</v>
      </c>
      <c r="P1947" s="6" t="s">
        <v>8318</v>
      </c>
      <c r="Q1947" s="6" t="s">
        <v>8348</v>
      </c>
      <c r="R1947" s="15">
        <f t="shared" si="91"/>
        <v>42156.918495370366</v>
      </c>
      <c r="S1947" s="15">
        <f t="shared" si="92"/>
        <v>42196.918495370366</v>
      </c>
    </row>
    <row r="1948" spans="1:19" ht="58" x14ac:dyDescent="0.3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2">
        <f t="shared" si="90"/>
        <v>1.4974666666666667</v>
      </c>
      <c r="P1948" s="6" t="s">
        <v>8318</v>
      </c>
      <c r="Q1948" s="6" t="s">
        <v>8348</v>
      </c>
      <c r="R1948" s="15">
        <f t="shared" si="91"/>
        <v>41688.816678240742</v>
      </c>
      <c r="S1948" s="15">
        <f t="shared" si="92"/>
        <v>41748.775011574071</v>
      </c>
    </row>
    <row r="1949" spans="1:19" ht="58" x14ac:dyDescent="0.3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2">
        <f t="shared" si="90"/>
        <v>1.0063375000000001</v>
      </c>
      <c r="P1949" s="6" t="s">
        <v>8318</v>
      </c>
      <c r="Q1949" s="6" t="s">
        <v>8348</v>
      </c>
      <c r="R1949" s="15">
        <f t="shared" si="91"/>
        <v>40102.584722222222</v>
      </c>
      <c r="S1949" s="15">
        <f t="shared" si="92"/>
        <v>40139.915972222218</v>
      </c>
    </row>
    <row r="1950" spans="1:19" ht="29" x14ac:dyDescent="0.3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2">
        <f t="shared" si="90"/>
        <v>8.0021100000000001</v>
      </c>
      <c r="P1950" s="6" t="s">
        <v>8318</v>
      </c>
      <c r="Q1950" s="6" t="s">
        <v>8348</v>
      </c>
      <c r="R1950" s="15">
        <f t="shared" si="91"/>
        <v>42473.270937499998</v>
      </c>
      <c r="S1950" s="15">
        <f t="shared" si="92"/>
        <v>42527.376388888886</v>
      </c>
    </row>
    <row r="1951" spans="1:19" ht="43.5" x14ac:dyDescent="0.3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2">
        <f t="shared" si="90"/>
        <v>1.0600260000000001</v>
      </c>
      <c r="P1951" s="6" t="s">
        <v>8318</v>
      </c>
      <c r="Q1951" s="6" t="s">
        <v>8348</v>
      </c>
      <c r="R1951" s="15">
        <f t="shared" si="91"/>
        <v>41800.08971064815</v>
      </c>
      <c r="S1951" s="15">
        <f t="shared" si="92"/>
        <v>41830.08971064815</v>
      </c>
    </row>
    <row r="1952" spans="1:19" ht="43.5" x14ac:dyDescent="0.3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2">
        <f t="shared" si="90"/>
        <v>2.0051866666666669</v>
      </c>
      <c r="P1952" s="6" t="s">
        <v>8318</v>
      </c>
      <c r="Q1952" s="6" t="s">
        <v>8348</v>
      </c>
      <c r="R1952" s="15">
        <f t="shared" si="91"/>
        <v>40623.848067129627</v>
      </c>
      <c r="S1952" s="15">
        <f t="shared" si="92"/>
        <v>40654.848067129627</v>
      </c>
    </row>
    <row r="1953" spans="1:19" ht="43.5" x14ac:dyDescent="0.3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2">
        <f t="shared" si="90"/>
        <v>2.1244399999999999</v>
      </c>
      <c r="P1953" s="6" t="s">
        <v>8318</v>
      </c>
      <c r="Q1953" s="6" t="s">
        <v>8348</v>
      </c>
      <c r="R1953" s="15">
        <f t="shared" si="91"/>
        <v>42651.087233796294</v>
      </c>
      <c r="S1953" s="15">
        <f t="shared" si="92"/>
        <v>42681.128900462958</v>
      </c>
    </row>
    <row r="1954" spans="1:19" ht="43.5" x14ac:dyDescent="0.3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2">
        <f t="shared" si="90"/>
        <v>1.9847237142857144</v>
      </c>
      <c r="P1954" s="6" t="s">
        <v>8318</v>
      </c>
      <c r="Q1954" s="6" t="s">
        <v>8348</v>
      </c>
      <c r="R1954" s="15">
        <f t="shared" si="91"/>
        <v>41526.273321759254</v>
      </c>
      <c r="S1954" s="15">
        <f t="shared" si="92"/>
        <v>41563.273321759254</v>
      </c>
    </row>
    <row r="1955" spans="1:19" ht="43.5" x14ac:dyDescent="0.3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2">
        <f t="shared" si="90"/>
        <v>2.2594666666666665</v>
      </c>
      <c r="P1955" s="6" t="s">
        <v>8318</v>
      </c>
      <c r="Q1955" s="6" t="s">
        <v>8348</v>
      </c>
      <c r="R1955" s="15">
        <f t="shared" si="91"/>
        <v>40940.866493055553</v>
      </c>
      <c r="S1955" s="15">
        <f t="shared" si="92"/>
        <v>40969.791666666664</v>
      </c>
    </row>
    <row r="1956" spans="1:19" ht="29" x14ac:dyDescent="0.3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2">
        <f t="shared" si="90"/>
        <v>6.9894800000000004</v>
      </c>
      <c r="P1956" s="6" t="s">
        <v>8318</v>
      </c>
      <c r="Q1956" s="6" t="s">
        <v>8348</v>
      </c>
      <c r="R1956" s="15">
        <f t="shared" si="91"/>
        <v>42394.247407407405</v>
      </c>
      <c r="S1956" s="15">
        <f t="shared" si="92"/>
        <v>42440.874999999993</v>
      </c>
    </row>
    <row r="1957" spans="1:19" ht="58" x14ac:dyDescent="0.3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2">
        <f t="shared" si="90"/>
        <v>3.9859528571428569</v>
      </c>
      <c r="P1957" s="6" t="s">
        <v>8318</v>
      </c>
      <c r="Q1957" s="6" t="s">
        <v>8348</v>
      </c>
      <c r="R1957" s="15">
        <f t="shared" si="91"/>
        <v>41019.938437500001</v>
      </c>
      <c r="S1957" s="15">
        <f t="shared" si="92"/>
        <v>41052.458333333328</v>
      </c>
    </row>
    <row r="1958" spans="1:19" ht="43.5" x14ac:dyDescent="0.3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2">
        <f t="shared" si="90"/>
        <v>2.9403333333333332</v>
      </c>
      <c r="P1958" s="6" t="s">
        <v>8318</v>
      </c>
      <c r="Q1958" s="6" t="s">
        <v>8348</v>
      </c>
      <c r="R1958" s="15">
        <f t="shared" si="91"/>
        <v>42067.59033564815</v>
      </c>
      <c r="S1958" s="15">
        <f t="shared" si="92"/>
        <v>42112.548668981479</v>
      </c>
    </row>
    <row r="1959" spans="1:19" ht="29" x14ac:dyDescent="0.3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2">
        <f t="shared" si="90"/>
        <v>1.6750470000000002</v>
      </c>
      <c r="P1959" s="6" t="s">
        <v>8318</v>
      </c>
      <c r="Q1959" s="6" t="s">
        <v>8348</v>
      </c>
      <c r="R1959" s="15">
        <f t="shared" si="91"/>
        <v>41178.765196759261</v>
      </c>
      <c r="S1959" s="15">
        <f t="shared" si="92"/>
        <v>41208.765196759261</v>
      </c>
    </row>
    <row r="1960" spans="1:19" ht="43.5" x14ac:dyDescent="0.3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2">
        <f t="shared" si="90"/>
        <v>14.355717142857143</v>
      </c>
      <c r="P1960" s="6" t="s">
        <v>8318</v>
      </c>
      <c r="Q1960" s="6" t="s">
        <v>8348</v>
      </c>
      <c r="R1960" s="15">
        <f t="shared" si="91"/>
        <v>41326.654641203699</v>
      </c>
      <c r="S1960" s="15">
        <f t="shared" si="92"/>
        <v>41356.612974537034</v>
      </c>
    </row>
    <row r="1961" spans="1:19" ht="58" x14ac:dyDescent="0.3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2">
        <f t="shared" si="90"/>
        <v>1.5673440000000001</v>
      </c>
      <c r="P1961" s="6" t="s">
        <v>8318</v>
      </c>
      <c r="Q1961" s="6" t="s">
        <v>8348</v>
      </c>
      <c r="R1961" s="15">
        <f t="shared" si="91"/>
        <v>41871.512268518512</v>
      </c>
      <c r="S1961" s="15">
        <f t="shared" si="92"/>
        <v>41912.666666666664</v>
      </c>
    </row>
    <row r="1962" spans="1:19" ht="43.5" x14ac:dyDescent="0.3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2">
        <f t="shared" si="90"/>
        <v>1.1790285714285715</v>
      </c>
      <c r="P1962" s="6" t="s">
        <v>8318</v>
      </c>
      <c r="Q1962" s="6" t="s">
        <v>8348</v>
      </c>
      <c r="R1962" s="15">
        <f t="shared" si="91"/>
        <v>41964.029409722221</v>
      </c>
      <c r="S1962" s="15">
        <f t="shared" si="92"/>
        <v>41994.029409722221</v>
      </c>
    </row>
    <row r="1963" spans="1:19" ht="43.5" x14ac:dyDescent="0.3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2">
        <f t="shared" si="90"/>
        <v>11.053811999999999</v>
      </c>
      <c r="P1963" s="6" t="s">
        <v>8318</v>
      </c>
      <c r="Q1963" s="6" t="s">
        <v>8348</v>
      </c>
      <c r="R1963" s="15">
        <f t="shared" si="91"/>
        <v>41147.861307870371</v>
      </c>
      <c r="S1963" s="15">
        <f t="shared" si="92"/>
        <v>41187.832638888889</v>
      </c>
    </row>
    <row r="1964" spans="1:19" ht="43.5" x14ac:dyDescent="0.3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2">
        <f t="shared" si="90"/>
        <v>1.9292499999999999</v>
      </c>
      <c r="P1964" s="6" t="s">
        <v>8318</v>
      </c>
      <c r="Q1964" s="6" t="s">
        <v>8348</v>
      </c>
      <c r="R1964" s="15">
        <f t="shared" si="91"/>
        <v>41742.447175925925</v>
      </c>
      <c r="S1964" s="15">
        <f t="shared" si="92"/>
        <v>41772.447175925925</v>
      </c>
    </row>
    <row r="1965" spans="1:19" ht="58" x14ac:dyDescent="0.3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2">
        <f t="shared" si="90"/>
        <v>1.268842105263158</v>
      </c>
      <c r="P1965" s="6" t="s">
        <v>8318</v>
      </c>
      <c r="Q1965" s="6" t="s">
        <v>8348</v>
      </c>
      <c r="R1965" s="15">
        <f t="shared" si="91"/>
        <v>41863.096458333333</v>
      </c>
      <c r="S1965" s="15">
        <f t="shared" si="92"/>
        <v>41898.096458333333</v>
      </c>
    </row>
    <row r="1966" spans="1:19" ht="43.5" x14ac:dyDescent="0.3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2">
        <f t="shared" si="90"/>
        <v>2.5957748878923765</v>
      </c>
      <c r="P1966" s="6" t="s">
        <v>8318</v>
      </c>
      <c r="Q1966" s="6" t="s">
        <v>8348</v>
      </c>
      <c r="R1966" s="15">
        <f t="shared" si="91"/>
        <v>42451.939490740733</v>
      </c>
      <c r="S1966" s="15">
        <f t="shared" si="92"/>
        <v>42481.939490740733</v>
      </c>
    </row>
    <row r="1967" spans="1:19" ht="43.5" x14ac:dyDescent="0.3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2">
        <f t="shared" si="90"/>
        <v>2.6227999999999998</v>
      </c>
      <c r="P1967" s="6" t="s">
        <v>8318</v>
      </c>
      <c r="Q1967" s="6" t="s">
        <v>8348</v>
      </c>
      <c r="R1967" s="15">
        <f t="shared" si="91"/>
        <v>40897.755902777775</v>
      </c>
      <c r="S1967" s="15">
        <f t="shared" si="92"/>
        <v>40919.708333333328</v>
      </c>
    </row>
    <row r="1968" spans="1:19" ht="58" x14ac:dyDescent="0.3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2">
        <f t="shared" si="90"/>
        <v>2.0674309000000002</v>
      </c>
      <c r="P1968" s="6" t="s">
        <v>8318</v>
      </c>
      <c r="Q1968" s="6" t="s">
        <v>8348</v>
      </c>
      <c r="R1968" s="15">
        <f t="shared" si="91"/>
        <v>41835.207152777773</v>
      </c>
      <c r="S1968" s="15">
        <f t="shared" si="92"/>
        <v>41865.207152777773</v>
      </c>
    </row>
    <row r="1969" spans="1:19" ht="43.5" x14ac:dyDescent="0.3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2">
        <f t="shared" si="90"/>
        <v>3.7012999999999998</v>
      </c>
      <c r="P1969" s="6" t="s">
        <v>8318</v>
      </c>
      <c r="Q1969" s="6" t="s">
        <v>8348</v>
      </c>
      <c r="R1969" s="15">
        <f t="shared" si="91"/>
        <v>41730.330196759256</v>
      </c>
      <c r="S1969" s="15">
        <f t="shared" si="92"/>
        <v>41760.330196759256</v>
      </c>
    </row>
    <row r="1970" spans="1:19" ht="29" x14ac:dyDescent="0.3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2">
        <f t="shared" si="90"/>
        <v>2.8496600000000001</v>
      </c>
      <c r="P1970" s="6" t="s">
        <v>8318</v>
      </c>
      <c r="Q1970" s="6" t="s">
        <v>8348</v>
      </c>
      <c r="R1970" s="15">
        <f t="shared" si="91"/>
        <v>42676.253645833327</v>
      </c>
      <c r="S1970" s="15">
        <f t="shared" si="92"/>
        <v>42707.295312499999</v>
      </c>
    </row>
    <row r="1971" spans="1:19" ht="43.5" x14ac:dyDescent="0.3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2">
        <f t="shared" si="90"/>
        <v>5.7907999999999999</v>
      </c>
      <c r="P1971" s="6" t="s">
        <v>8318</v>
      </c>
      <c r="Q1971" s="6" t="s">
        <v>8348</v>
      </c>
      <c r="R1971" s="15">
        <f t="shared" si="91"/>
        <v>42557.459120370368</v>
      </c>
      <c r="S1971" s="15">
        <f t="shared" si="92"/>
        <v>42587.459120370368</v>
      </c>
    </row>
    <row r="1972" spans="1:19" ht="43.5" x14ac:dyDescent="0.3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2">
        <f t="shared" si="90"/>
        <v>11.318</v>
      </c>
      <c r="P1972" s="6" t="s">
        <v>8318</v>
      </c>
      <c r="Q1972" s="6" t="s">
        <v>8348</v>
      </c>
      <c r="R1972" s="15">
        <f t="shared" si="91"/>
        <v>41323.859965277778</v>
      </c>
      <c r="S1972" s="15">
        <f t="shared" si="92"/>
        <v>41383.818298611106</v>
      </c>
    </row>
    <row r="1973" spans="1:19" ht="43.5" x14ac:dyDescent="0.3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2">
        <f t="shared" si="90"/>
        <v>2.6302771750000002</v>
      </c>
      <c r="P1973" s="6" t="s">
        <v>8318</v>
      </c>
      <c r="Q1973" s="6" t="s">
        <v>8348</v>
      </c>
      <c r="R1973" s="15">
        <f t="shared" si="91"/>
        <v>41561.16737268518</v>
      </c>
      <c r="S1973" s="15">
        <f t="shared" si="92"/>
        <v>41592.833333333328</v>
      </c>
    </row>
    <row r="1974" spans="1:19" ht="43.5" x14ac:dyDescent="0.3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2">
        <f t="shared" si="90"/>
        <v>6.7447999999999997</v>
      </c>
      <c r="P1974" s="6" t="s">
        <v>8318</v>
      </c>
      <c r="Q1974" s="6" t="s">
        <v>8348</v>
      </c>
      <c r="R1974" s="15">
        <f t="shared" si="91"/>
        <v>41200.678749999999</v>
      </c>
      <c r="S1974" s="15">
        <f t="shared" si="92"/>
        <v>41230.720416666663</v>
      </c>
    </row>
    <row r="1975" spans="1:19" ht="43.5" x14ac:dyDescent="0.3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2">
        <f t="shared" si="90"/>
        <v>2.5683081313131315</v>
      </c>
      <c r="P1975" s="6" t="s">
        <v>8318</v>
      </c>
      <c r="Q1975" s="6" t="s">
        <v>8348</v>
      </c>
      <c r="R1975" s="15">
        <f t="shared" si="91"/>
        <v>42549.389629629623</v>
      </c>
      <c r="S1975" s="15">
        <f t="shared" si="92"/>
        <v>42587.958333333336</v>
      </c>
    </row>
    <row r="1976" spans="1:19" ht="43.5" x14ac:dyDescent="0.3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2">
        <f t="shared" si="90"/>
        <v>3.7549600000000001</v>
      </c>
      <c r="P1976" s="6" t="s">
        <v>8318</v>
      </c>
      <c r="Q1976" s="6" t="s">
        <v>8348</v>
      </c>
      <c r="R1976" s="15">
        <f t="shared" si="91"/>
        <v>41445.000798611109</v>
      </c>
      <c r="S1976" s="15">
        <f t="shared" si="92"/>
        <v>41505.000798611109</v>
      </c>
    </row>
    <row r="1977" spans="1:19" ht="29" x14ac:dyDescent="0.3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2">
        <f t="shared" si="90"/>
        <v>2.0870837499999997</v>
      </c>
      <c r="P1977" s="6" t="s">
        <v>8318</v>
      </c>
      <c r="Q1977" s="6" t="s">
        <v>8348</v>
      </c>
      <c r="R1977" s="15">
        <f t="shared" si="91"/>
        <v>41313.42188657407</v>
      </c>
      <c r="S1977" s="15">
        <f t="shared" si="92"/>
        <v>41343.42188657407</v>
      </c>
    </row>
    <row r="1978" spans="1:19" ht="29" x14ac:dyDescent="0.3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2">
        <f t="shared" si="90"/>
        <v>3.4660000000000002</v>
      </c>
      <c r="P1978" s="6" t="s">
        <v>8318</v>
      </c>
      <c r="Q1978" s="6" t="s">
        <v>8348</v>
      </c>
      <c r="R1978" s="15">
        <f t="shared" si="91"/>
        <v>41438.566261574073</v>
      </c>
      <c r="S1978" s="15">
        <f t="shared" si="92"/>
        <v>41468.566261574073</v>
      </c>
    </row>
    <row r="1979" spans="1:19" ht="43.5" x14ac:dyDescent="0.3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2">
        <f t="shared" si="90"/>
        <v>4.0232999999999999</v>
      </c>
      <c r="P1979" s="6" t="s">
        <v>8318</v>
      </c>
      <c r="Q1979" s="6" t="s">
        <v>8348</v>
      </c>
      <c r="R1979" s="15">
        <f t="shared" si="91"/>
        <v>42310.883564814816</v>
      </c>
      <c r="S1979" s="15">
        <f t="shared" si="92"/>
        <v>42356.999305555553</v>
      </c>
    </row>
    <row r="1980" spans="1:19" ht="43.5" x14ac:dyDescent="0.3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2">
        <f t="shared" si="90"/>
        <v>10.2684514</v>
      </c>
      <c r="P1980" s="6" t="s">
        <v>8318</v>
      </c>
      <c r="Q1980" s="6" t="s">
        <v>8348</v>
      </c>
      <c r="R1980" s="15">
        <f t="shared" si="91"/>
        <v>41038.892268518517</v>
      </c>
      <c r="S1980" s="15">
        <f t="shared" si="92"/>
        <v>41071.958333333328</v>
      </c>
    </row>
    <row r="1981" spans="1:19" ht="43.5" x14ac:dyDescent="0.3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2">
        <f t="shared" si="90"/>
        <v>1.14901155</v>
      </c>
      <c r="P1981" s="6" t="s">
        <v>8318</v>
      </c>
      <c r="Q1981" s="6" t="s">
        <v>8348</v>
      </c>
      <c r="R1981" s="15">
        <f t="shared" si="91"/>
        <v>42290.12668981481</v>
      </c>
      <c r="S1981" s="15">
        <f t="shared" si="92"/>
        <v>42326.874305555553</v>
      </c>
    </row>
    <row r="1982" spans="1:19" ht="29" x14ac:dyDescent="0.3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2">
        <f t="shared" si="90"/>
        <v>3.5482402000000004</v>
      </c>
      <c r="P1982" s="6" t="s">
        <v>8318</v>
      </c>
      <c r="Q1982" s="6" t="s">
        <v>8348</v>
      </c>
      <c r="R1982" s="15">
        <f t="shared" si="91"/>
        <v>42423.209050925921</v>
      </c>
      <c r="S1982" s="15">
        <f t="shared" si="92"/>
        <v>42463.167384259257</v>
      </c>
    </row>
    <row r="1983" spans="1:19" ht="43.5" x14ac:dyDescent="0.3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2">
        <f t="shared" si="90"/>
        <v>5.0799999999999998E-2</v>
      </c>
      <c r="P1983" s="6" t="s">
        <v>8337</v>
      </c>
      <c r="Q1983" s="6" t="s">
        <v>8349</v>
      </c>
      <c r="R1983" s="15">
        <f t="shared" si="91"/>
        <v>41799.391956018517</v>
      </c>
      <c r="S1983" s="15">
        <f t="shared" si="92"/>
        <v>41829.391956018517</v>
      </c>
    </row>
    <row r="1984" spans="1:19" ht="43.5" x14ac:dyDescent="0.3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2">
        <f t="shared" si="90"/>
        <v>0</v>
      </c>
      <c r="P1984" s="6" t="s">
        <v>8337</v>
      </c>
      <c r="Q1984" s="6" t="s">
        <v>8349</v>
      </c>
      <c r="R1984" s="15">
        <f t="shared" si="91"/>
        <v>42678.253321759257</v>
      </c>
      <c r="S1984" s="15">
        <f t="shared" si="92"/>
        <v>42708.294988425921</v>
      </c>
    </row>
    <row r="1985" spans="1:19" ht="43.5" x14ac:dyDescent="0.3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2">
        <f t="shared" si="90"/>
        <v>4.2999999999999997E-2</v>
      </c>
      <c r="P1985" s="6" t="s">
        <v>8337</v>
      </c>
      <c r="Q1985" s="6" t="s">
        <v>8349</v>
      </c>
      <c r="R1985" s="15">
        <f t="shared" si="91"/>
        <v>42592.678449074076</v>
      </c>
      <c r="S1985" s="15">
        <f t="shared" si="92"/>
        <v>42614.958333333336</v>
      </c>
    </row>
    <row r="1986" spans="1:19" ht="58" x14ac:dyDescent="0.3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2">
        <f t="shared" si="90"/>
        <v>0.21146666666666666</v>
      </c>
      <c r="P1986" s="6" t="s">
        <v>8337</v>
      </c>
      <c r="Q1986" s="6" t="s">
        <v>8349</v>
      </c>
      <c r="R1986" s="15">
        <f t="shared" si="91"/>
        <v>41913.456956018512</v>
      </c>
      <c r="S1986" s="15">
        <f t="shared" si="92"/>
        <v>41973.498622685183</v>
      </c>
    </row>
    <row r="1987" spans="1:19" ht="43.5" x14ac:dyDescent="0.3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2">
        <f t="shared" ref="O1987:O2050" si="93">(E1987/D1987)</f>
        <v>3.1875000000000001E-2</v>
      </c>
      <c r="P1987" s="6" t="s">
        <v>8337</v>
      </c>
      <c r="Q1987" s="6" t="s">
        <v>8349</v>
      </c>
      <c r="R1987" s="15">
        <f t="shared" ref="R1987:R2050" si="94">(J1987/86400)+25569+(-8/24)</f>
        <v>42555.365405092591</v>
      </c>
      <c r="S1987" s="15">
        <f t="shared" ref="S1987:S2050" si="95">(I1987/86400)+25569+(-8/24)</f>
        <v>42584.624999999993</v>
      </c>
    </row>
    <row r="1988" spans="1:19" ht="43.5" x14ac:dyDescent="0.3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2">
        <f t="shared" si="93"/>
        <v>5.0000000000000001E-4</v>
      </c>
      <c r="P1988" s="6" t="s">
        <v>8337</v>
      </c>
      <c r="Q1988" s="6" t="s">
        <v>8349</v>
      </c>
      <c r="R1988" s="15">
        <f t="shared" si="94"/>
        <v>42413.100497685184</v>
      </c>
      <c r="S1988" s="15">
        <f t="shared" si="95"/>
        <v>42443.058831018519</v>
      </c>
    </row>
    <row r="1989" spans="1:19" ht="29" x14ac:dyDescent="0.3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2">
        <f t="shared" si="93"/>
        <v>0.42472727272727273</v>
      </c>
      <c r="P1989" s="6" t="s">
        <v>8337</v>
      </c>
      <c r="Q1989" s="6" t="s">
        <v>8349</v>
      </c>
      <c r="R1989" s="15">
        <f t="shared" si="94"/>
        <v>42034.306435185186</v>
      </c>
      <c r="S1989" s="15">
        <f t="shared" si="95"/>
        <v>42064.306435185186</v>
      </c>
    </row>
    <row r="1990" spans="1:19" x14ac:dyDescent="0.3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2">
        <f t="shared" si="93"/>
        <v>4.1666666666666666E-3</v>
      </c>
      <c r="P1990" s="6" t="s">
        <v>8337</v>
      </c>
      <c r="Q1990" s="6" t="s">
        <v>8349</v>
      </c>
      <c r="R1990" s="15">
        <f t="shared" si="94"/>
        <v>42206.429884259262</v>
      </c>
      <c r="S1990" s="15">
        <f t="shared" si="95"/>
        <v>42236.429884259262</v>
      </c>
    </row>
    <row r="1991" spans="1:19" ht="43.5" x14ac:dyDescent="0.3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2">
        <f t="shared" si="93"/>
        <v>0.01</v>
      </c>
      <c r="P1991" s="6" t="s">
        <v>8337</v>
      </c>
      <c r="Q1991" s="6" t="s">
        <v>8349</v>
      </c>
      <c r="R1991" s="15">
        <f t="shared" si="94"/>
        <v>42685.347314814811</v>
      </c>
      <c r="S1991" s="15">
        <f t="shared" si="95"/>
        <v>42715.347314814811</v>
      </c>
    </row>
    <row r="1992" spans="1:19" ht="43.5" x14ac:dyDescent="0.3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2">
        <f t="shared" si="93"/>
        <v>0.16966666666666666</v>
      </c>
      <c r="P1992" s="6" t="s">
        <v>8337</v>
      </c>
      <c r="Q1992" s="6" t="s">
        <v>8349</v>
      </c>
      <c r="R1992" s="15">
        <f t="shared" si="94"/>
        <v>42397.862638888888</v>
      </c>
      <c r="S1992" s="15">
        <f t="shared" si="95"/>
        <v>42412.862638888888</v>
      </c>
    </row>
    <row r="1993" spans="1:19" ht="29" x14ac:dyDescent="0.3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2">
        <f t="shared" si="93"/>
        <v>7.0000000000000007E-2</v>
      </c>
      <c r="P1993" s="6" t="s">
        <v>8337</v>
      </c>
      <c r="Q1993" s="6" t="s">
        <v>8349</v>
      </c>
      <c r="R1993" s="15">
        <f t="shared" si="94"/>
        <v>42167.560023148144</v>
      </c>
      <c r="S1993" s="15">
        <f t="shared" si="95"/>
        <v>42188.560023148144</v>
      </c>
    </row>
    <row r="1994" spans="1:19" ht="29" x14ac:dyDescent="0.3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2">
        <f t="shared" si="93"/>
        <v>1.3333333333333333E-3</v>
      </c>
      <c r="P1994" s="6" t="s">
        <v>8337</v>
      </c>
      <c r="Q1994" s="6" t="s">
        <v>8349</v>
      </c>
      <c r="R1994" s="15">
        <f t="shared" si="94"/>
        <v>42022.810081018521</v>
      </c>
      <c r="S1994" s="15">
        <f t="shared" si="95"/>
        <v>42052.810081018521</v>
      </c>
    </row>
    <row r="1995" spans="1:19" ht="43.5" x14ac:dyDescent="0.3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2">
        <f t="shared" si="93"/>
        <v>0</v>
      </c>
      <c r="P1995" s="6" t="s">
        <v>8337</v>
      </c>
      <c r="Q1995" s="6" t="s">
        <v>8349</v>
      </c>
      <c r="R1995" s="15">
        <f t="shared" si="94"/>
        <v>42329.255057870367</v>
      </c>
      <c r="S1995" s="15">
        <f t="shared" si="95"/>
        <v>42359.255057870367</v>
      </c>
    </row>
    <row r="1996" spans="1:19" ht="58" x14ac:dyDescent="0.3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2">
        <f t="shared" si="93"/>
        <v>0</v>
      </c>
      <c r="P1996" s="6" t="s">
        <v>8337</v>
      </c>
      <c r="Q1996" s="6" t="s">
        <v>8349</v>
      </c>
      <c r="R1996" s="15">
        <f t="shared" si="94"/>
        <v>42650.672939814809</v>
      </c>
      <c r="S1996" s="15">
        <f t="shared" si="95"/>
        <v>42710.714606481481</v>
      </c>
    </row>
    <row r="1997" spans="1:19" ht="43.5" x14ac:dyDescent="0.3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2">
        <f t="shared" si="93"/>
        <v>7.8E-2</v>
      </c>
      <c r="P1997" s="6" t="s">
        <v>8337</v>
      </c>
      <c r="Q1997" s="6" t="s">
        <v>8349</v>
      </c>
      <c r="R1997" s="15">
        <f t="shared" si="94"/>
        <v>42181.568703703706</v>
      </c>
      <c r="S1997" s="15">
        <f t="shared" si="95"/>
        <v>42201.568703703706</v>
      </c>
    </row>
    <row r="1998" spans="1:19" ht="58" x14ac:dyDescent="0.3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2">
        <f t="shared" si="93"/>
        <v>0</v>
      </c>
      <c r="P1998" s="6" t="s">
        <v>8337</v>
      </c>
      <c r="Q1998" s="6" t="s">
        <v>8349</v>
      </c>
      <c r="R1998" s="15">
        <f t="shared" si="94"/>
        <v>41800.486238425925</v>
      </c>
      <c r="S1998" s="15">
        <f t="shared" si="95"/>
        <v>41830.486238425925</v>
      </c>
    </row>
    <row r="1999" spans="1:19" ht="43.5" x14ac:dyDescent="0.3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2">
        <f t="shared" si="93"/>
        <v>0</v>
      </c>
      <c r="P1999" s="6" t="s">
        <v>8337</v>
      </c>
      <c r="Q1999" s="6" t="s">
        <v>8349</v>
      </c>
      <c r="R1999" s="15">
        <f t="shared" si="94"/>
        <v>41847.597361111111</v>
      </c>
      <c r="S1999" s="15">
        <f t="shared" si="95"/>
        <v>41877.597361111111</v>
      </c>
    </row>
    <row r="2000" spans="1:19" ht="58" x14ac:dyDescent="0.3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2">
        <f t="shared" si="93"/>
        <v>0.26200000000000001</v>
      </c>
      <c r="P2000" s="6" t="s">
        <v>8337</v>
      </c>
      <c r="Q2000" s="6" t="s">
        <v>8349</v>
      </c>
      <c r="R2000" s="15">
        <f t="shared" si="94"/>
        <v>41806.785162037035</v>
      </c>
      <c r="S2000" s="15">
        <f t="shared" si="95"/>
        <v>41851.785162037035</v>
      </c>
    </row>
    <row r="2001" spans="1:19" ht="43.5" x14ac:dyDescent="0.3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2">
        <f t="shared" si="93"/>
        <v>7.6129032258064515E-3</v>
      </c>
      <c r="P2001" s="6" t="s">
        <v>8337</v>
      </c>
      <c r="Q2001" s="6" t="s">
        <v>8349</v>
      </c>
      <c r="R2001" s="15">
        <f t="shared" si="94"/>
        <v>41926.149398148147</v>
      </c>
      <c r="S2001" s="15">
        <f t="shared" si="95"/>
        <v>41956.191064814811</v>
      </c>
    </row>
    <row r="2002" spans="1:19" ht="43.5" x14ac:dyDescent="0.3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2">
        <f t="shared" si="93"/>
        <v>0.125</v>
      </c>
      <c r="P2002" s="6" t="s">
        <v>8337</v>
      </c>
      <c r="Q2002" s="6" t="s">
        <v>8349</v>
      </c>
      <c r="R2002" s="15">
        <f t="shared" si="94"/>
        <v>42345.618206018517</v>
      </c>
      <c r="S2002" s="15">
        <f t="shared" si="95"/>
        <v>42375.618206018517</v>
      </c>
    </row>
    <row r="2003" spans="1:19" ht="43.5" x14ac:dyDescent="0.3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2">
        <f t="shared" si="93"/>
        <v>3.8212909090909091</v>
      </c>
      <c r="P2003" s="6" t="s">
        <v>8318</v>
      </c>
      <c r="Q2003" s="6" t="s">
        <v>8348</v>
      </c>
      <c r="R2003" s="15">
        <f t="shared" si="94"/>
        <v>42135.876342592594</v>
      </c>
      <c r="S2003" s="15">
        <f t="shared" si="95"/>
        <v>42167.499999999993</v>
      </c>
    </row>
    <row r="2004" spans="1:19" ht="43.5" x14ac:dyDescent="0.3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2">
        <f t="shared" si="93"/>
        <v>2.1679422000000002</v>
      </c>
      <c r="P2004" s="6" t="s">
        <v>8318</v>
      </c>
      <c r="Q2004" s="6" t="s">
        <v>8348</v>
      </c>
      <c r="R2004" s="15">
        <f t="shared" si="94"/>
        <v>42728.378969907404</v>
      </c>
      <c r="S2004" s="15">
        <f t="shared" si="95"/>
        <v>42758.378969907404</v>
      </c>
    </row>
    <row r="2005" spans="1:19" ht="58" x14ac:dyDescent="0.3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2">
        <f t="shared" si="93"/>
        <v>3.12</v>
      </c>
      <c r="P2005" s="6" t="s">
        <v>8318</v>
      </c>
      <c r="Q2005" s="6" t="s">
        <v>8348</v>
      </c>
      <c r="R2005" s="15">
        <f t="shared" si="94"/>
        <v>40346.792268518519</v>
      </c>
      <c r="S2005" s="15">
        <f t="shared" si="95"/>
        <v>40361.625</v>
      </c>
    </row>
    <row r="2006" spans="1:19" ht="43.5" x14ac:dyDescent="0.3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2">
        <f t="shared" si="93"/>
        <v>2.3442048</v>
      </c>
      <c r="P2006" s="6" t="s">
        <v>8318</v>
      </c>
      <c r="Q2006" s="6" t="s">
        <v>8348</v>
      </c>
      <c r="R2006" s="15">
        <f t="shared" si="94"/>
        <v>41800.271562499998</v>
      </c>
      <c r="S2006" s="15">
        <f t="shared" si="95"/>
        <v>41830.271562499998</v>
      </c>
    </row>
    <row r="2007" spans="1:19" ht="43.5" x14ac:dyDescent="0.3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2">
        <f t="shared" si="93"/>
        <v>1.236801</v>
      </c>
      <c r="P2007" s="6" t="s">
        <v>8318</v>
      </c>
      <c r="Q2007" s="6" t="s">
        <v>8348</v>
      </c>
      <c r="R2007" s="15">
        <f t="shared" si="94"/>
        <v>41535.479374999995</v>
      </c>
      <c r="S2007" s="15">
        <f t="shared" si="95"/>
        <v>41562.832638888889</v>
      </c>
    </row>
    <row r="2008" spans="1:19" ht="58" x14ac:dyDescent="0.3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2">
        <f t="shared" si="93"/>
        <v>2.4784000000000002</v>
      </c>
      <c r="P2008" s="6" t="s">
        <v>8318</v>
      </c>
      <c r="Q2008" s="6" t="s">
        <v>8348</v>
      </c>
      <c r="R2008" s="15">
        <f t="shared" si="94"/>
        <v>41941.167187499996</v>
      </c>
      <c r="S2008" s="15">
        <f t="shared" si="95"/>
        <v>41976.208854166667</v>
      </c>
    </row>
    <row r="2009" spans="1:19" ht="58" x14ac:dyDescent="0.3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2">
        <f t="shared" si="93"/>
        <v>1.157092</v>
      </c>
      <c r="P2009" s="6" t="s">
        <v>8318</v>
      </c>
      <c r="Q2009" s="6" t="s">
        <v>8348</v>
      </c>
      <c r="R2009" s="15">
        <f t="shared" si="94"/>
        <v>40347.504467592589</v>
      </c>
      <c r="S2009" s="15">
        <f t="shared" si="95"/>
        <v>40413.833333333328</v>
      </c>
    </row>
    <row r="2010" spans="1:19" ht="58" x14ac:dyDescent="0.3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2">
        <f t="shared" si="93"/>
        <v>1.1707484768810599</v>
      </c>
      <c r="P2010" s="6" t="s">
        <v>8318</v>
      </c>
      <c r="Q2010" s="6" t="s">
        <v>8348</v>
      </c>
      <c r="R2010" s="15">
        <f t="shared" si="94"/>
        <v>40761.271087962959</v>
      </c>
      <c r="S2010" s="15">
        <f t="shared" si="95"/>
        <v>40805.271087962959</v>
      </c>
    </row>
    <row r="2011" spans="1:19" ht="43.5" x14ac:dyDescent="0.3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2">
        <f t="shared" si="93"/>
        <v>3.05158</v>
      </c>
      <c r="P2011" s="6" t="s">
        <v>8318</v>
      </c>
      <c r="Q2011" s="6" t="s">
        <v>8348</v>
      </c>
      <c r="R2011" s="15">
        <f t="shared" si="94"/>
        <v>42660.990081018514</v>
      </c>
      <c r="S2011" s="15">
        <f t="shared" si="95"/>
        <v>42697.031747685185</v>
      </c>
    </row>
    <row r="2012" spans="1:19" ht="29" x14ac:dyDescent="0.3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2">
        <f t="shared" si="93"/>
        <v>3.2005299999999997</v>
      </c>
      <c r="P2012" s="6" t="s">
        <v>8318</v>
      </c>
      <c r="Q2012" s="6" t="s">
        <v>8348</v>
      </c>
      <c r="R2012" s="15">
        <f t="shared" si="94"/>
        <v>42570.663090277776</v>
      </c>
      <c r="S2012" s="15">
        <f t="shared" si="95"/>
        <v>42600.663090277776</v>
      </c>
    </row>
    <row r="2013" spans="1:19" ht="43.5" x14ac:dyDescent="0.3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2">
        <f t="shared" si="93"/>
        <v>8.1956399999999991</v>
      </c>
      <c r="P2013" s="6" t="s">
        <v>8318</v>
      </c>
      <c r="Q2013" s="6" t="s">
        <v>8348</v>
      </c>
      <c r="R2013" s="15">
        <f t="shared" si="94"/>
        <v>42347.025150462963</v>
      </c>
      <c r="S2013" s="15">
        <f t="shared" si="95"/>
        <v>42380.624999999993</v>
      </c>
    </row>
    <row r="2014" spans="1:19" ht="43.5" x14ac:dyDescent="0.3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2">
        <f t="shared" si="93"/>
        <v>2.3490000000000002</v>
      </c>
      <c r="P2014" s="6" t="s">
        <v>8318</v>
      </c>
      <c r="Q2014" s="6" t="s">
        <v>8348</v>
      </c>
      <c r="R2014" s="15">
        <f t="shared" si="94"/>
        <v>42010.488900462959</v>
      </c>
      <c r="S2014" s="15">
        <f t="shared" si="95"/>
        <v>42040.488900462959</v>
      </c>
    </row>
    <row r="2015" spans="1:19" ht="58" x14ac:dyDescent="0.3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2">
        <f t="shared" si="93"/>
        <v>4.9491375</v>
      </c>
      <c r="P2015" s="6" t="s">
        <v>8318</v>
      </c>
      <c r="Q2015" s="6" t="s">
        <v>8348</v>
      </c>
      <c r="R2015" s="15">
        <f t="shared" si="94"/>
        <v>42499.627476851849</v>
      </c>
      <c r="S2015" s="15">
        <f t="shared" si="95"/>
        <v>42559.627476851849</v>
      </c>
    </row>
    <row r="2016" spans="1:19" ht="43.5" x14ac:dyDescent="0.3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2">
        <f t="shared" si="93"/>
        <v>78.137822333333332</v>
      </c>
      <c r="P2016" s="6" t="s">
        <v>8318</v>
      </c>
      <c r="Q2016" s="6" t="s">
        <v>8348</v>
      </c>
      <c r="R2016" s="15">
        <f t="shared" si="94"/>
        <v>41323.881238425922</v>
      </c>
      <c r="S2016" s="15">
        <f t="shared" si="95"/>
        <v>41357.839571759258</v>
      </c>
    </row>
    <row r="2017" spans="1:19" ht="43.5" x14ac:dyDescent="0.3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2">
        <f t="shared" si="93"/>
        <v>1.1300013888888889</v>
      </c>
      <c r="P2017" s="6" t="s">
        <v>8318</v>
      </c>
      <c r="Q2017" s="6" t="s">
        <v>8348</v>
      </c>
      <c r="R2017" s="15">
        <f t="shared" si="94"/>
        <v>40765.543553240735</v>
      </c>
      <c r="S2017" s="15">
        <f t="shared" si="95"/>
        <v>40795.543553240735</v>
      </c>
    </row>
    <row r="2018" spans="1:19" ht="29" x14ac:dyDescent="0.3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2">
        <f t="shared" si="93"/>
        <v>9.2154220000000002</v>
      </c>
      <c r="P2018" s="6" t="s">
        <v>8318</v>
      </c>
      <c r="Q2018" s="6" t="s">
        <v>8348</v>
      </c>
      <c r="R2018" s="15">
        <f t="shared" si="94"/>
        <v>41312.547442129631</v>
      </c>
      <c r="S2018" s="15">
        <f t="shared" si="95"/>
        <v>41342.547442129631</v>
      </c>
    </row>
    <row r="2019" spans="1:19" ht="43.5" x14ac:dyDescent="0.3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2">
        <f t="shared" si="93"/>
        <v>1.2510239999999999</v>
      </c>
      <c r="P2019" s="6" t="s">
        <v>8318</v>
      </c>
      <c r="Q2019" s="6" t="s">
        <v>8348</v>
      </c>
      <c r="R2019" s="15">
        <f t="shared" si="94"/>
        <v>40960.724016203698</v>
      </c>
      <c r="S2019" s="15">
        <f t="shared" si="95"/>
        <v>40991.833333333328</v>
      </c>
    </row>
    <row r="2020" spans="1:19" ht="43.5" x14ac:dyDescent="0.3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2">
        <f t="shared" si="93"/>
        <v>1.0224343076923077</v>
      </c>
      <c r="P2020" s="6" t="s">
        <v>8318</v>
      </c>
      <c r="Q2020" s="6" t="s">
        <v>8348</v>
      </c>
      <c r="R2020" s="15">
        <f t="shared" si="94"/>
        <v>42199.032511574071</v>
      </c>
      <c r="S2020" s="15">
        <f t="shared" si="95"/>
        <v>42229.032511574071</v>
      </c>
    </row>
    <row r="2021" spans="1:19" ht="58" x14ac:dyDescent="0.3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2">
        <f t="shared" si="93"/>
        <v>4.8490975000000001</v>
      </c>
      <c r="P2021" s="6" t="s">
        <v>8318</v>
      </c>
      <c r="Q2021" s="6" t="s">
        <v>8348</v>
      </c>
      <c r="R2021" s="15">
        <f t="shared" si="94"/>
        <v>42605.375243055554</v>
      </c>
      <c r="S2021" s="15">
        <f t="shared" si="95"/>
        <v>42635.375243055554</v>
      </c>
    </row>
    <row r="2022" spans="1:19" ht="43.5" x14ac:dyDescent="0.3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2">
        <f t="shared" si="93"/>
        <v>1.9233333333333333</v>
      </c>
      <c r="P2022" s="6" t="s">
        <v>8318</v>
      </c>
      <c r="Q2022" s="6" t="s">
        <v>8348</v>
      </c>
      <c r="R2022" s="15">
        <f t="shared" si="94"/>
        <v>41736.764166666668</v>
      </c>
      <c r="S2022" s="15">
        <f t="shared" si="95"/>
        <v>41773.62777777778</v>
      </c>
    </row>
    <row r="2023" spans="1:19" ht="43.5" x14ac:dyDescent="0.3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2">
        <f t="shared" si="93"/>
        <v>2.8109999999999999</v>
      </c>
      <c r="P2023" s="6" t="s">
        <v>8318</v>
      </c>
      <c r="Q2023" s="6" t="s">
        <v>8348</v>
      </c>
      <c r="R2023" s="15">
        <f t="shared" si="94"/>
        <v>41860.737233796295</v>
      </c>
      <c r="S2023" s="15">
        <f t="shared" si="95"/>
        <v>41905.737233796295</v>
      </c>
    </row>
    <row r="2024" spans="1:19" ht="43.5" x14ac:dyDescent="0.3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2">
        <f t="shared" si="93"/>
        <v>1.2513700000000001</v>
      </c>
      <c r="P2024" s="6" t="s">
        <v>8318</v>
      </c>
      <c r="Q2024" s="6" t="s">
        <v>8348</v>
      </c>
      <c r="R2024" s="15">
        <f t="shared" si="94"/>
        <v>42502.23578703704</v>
      </c>
      <c r="S2024" s="15">
        <f t="shared" si="95"/>
        <v>42532.23578703704</v>
      </c>
    </row>
    <row r="2025" spans="1:19" ht="58" x14ac:dyDescent="0.3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2">
        <f t="shared" si="93"/>
        <v>1.61459</v>
      </c>
      <c r="P2025" s="6" t="s">
        <v>8318</v>
      </c>
      <c r="Q2025" s="6" t="s">
        <v>8348</v>
      </c>
      <c r="R2025" s="15">
        <f t="shared" si="94"/>
        <v>42136.087418981479</v>
      </c>
      <c r="S2025" s="15">
        <f t="shared" si="95"/>
        <v>42166.087418981479</v>
      </c>
    </row>
    <row r="2026" spans="1:19" ht="43.5" x14ac:dyDescent="0.3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2">
        <f t="shared" si="93"/>
        <v>5.8535000000000004</v>
      </c>
      <c r="P2026" s="6" t="s">
        <v>8318</v>
      </c>
      <c r="Q2026" s="6" t="s">
        <v>8348</v>
      </c>
      <c r="R2026" s="15">
        <f t="shared" si="94"/>
        <v>41099.633611111109</v>
      </c>
      <c r="S2026" s="15">
        <f t="shared" si="95"/>
        <v>41133.791666666664</v>
      </c>
    </row>
    <row r="2027" spans="1:19" ht="43.5" x14ac:dyDescent="0.3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2">
        <f t="shared" si="93"/>
        <v>2.0114999999999998</v>
      </c>
      <c r="P2027" s="6" t="s">
        <v>8318</v>
      </c>
      <c r="Q2027" s="6" t="s">
        <v>8348</v>
      </c>
      <c r="R2027" s="15">
        <f t="shared" si="94"/>
        <v>42135.851226851846</v>
      </c>
      <c r="S2027" s="15">
        <f t="shared" si="95"/>
        <v>42165.851226851846</v>
      </c>
    </row>
    <row r="2028" spans="1:19" ht="29" x14ac:dyDescent="0.3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2">
        <f t="shared" si="93"/>
        <v>1.3348307999999998</v>
      </c>
      <c r="P2028" s="6" t="s">
        <v>8318</v>
      </c>
      <c r="Q2028" s="6" t="s">
        <v>8348</v>
      </c>
      <c r="R2028" s="15">
        <f t="shared" si="94"/>
        <v>41704.402604166666</v>
      </c>
      <c r="S2028" s="15">
        <f t="shared" si="95"/>
        <v>41749.832638888889</v>
      </c>
    </row>
    <row r="2029" spans="1:19" ht="43.5" x14ac:dyDescent="0.3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2">
        <f t="shared" si="93"/>
        <v>1.2024900000000001</v>
      </c>
      <c r="P2029" s="6" t="s">
        <v>8318</v>
      </c>
      <c r="Q2029" s="6" t="s">
        <v>8348</v>
      </c>
      <c r="R2029" s="15">
        <f t="shared" si="94"/>
        <v>42048.480543981474</v>
      </c>
      <c r="S2029" s="15">
        <f t="shared" si="95"/>
        <v>42093.438877314817</v>
      </c>
    </row>
    <row r="2030" spans="1:19" ht="29" x14ac:dyDescent="0.3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2">
        <f t="shared" si="93"/>
        <v>1.2616666666666667</v>
      </c>
      <c r="P2030" s="6" t="s">
        <v>8318</v>
      </c>
      <c r="Q2030" s="6" t="s">
        <v>8348</v>
      </c>
      <c r="R2030" s="15">
        <f t="shared" si="94"/>
        <v>40215.585717592592</v>
      </c>
      <c r="S2030" s="15">
        <f t="shared" si="95"/>
        <v>40252.579861111109</v>
      </c>
    </row>
    <row r="2031" spans="1:19" ht="43.5" x14ac:dyDescent="0.3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2">
        <f t="shared" si="93"/>
        <v>3.6120000000000001</v>
      </c>
      <c r="P2031" s="6" t="s">
        <v>8318</v>
      </c>
      <c r="Q2031" s="6" t="s">
        <v>8348</v>
      </c>
      <c r="R2031" s="15">
        <f t="shared" si="94"/>
        <v>41847.688437500001</v>
      </c>
      <c r="S2031" s="15">
        <f t="shared" si="95"/>
        <v>41877.688437500001</v>
      </c>
    </row>
    <row r="2032" spans="1:19" ht="43.5" x14ac:dyDescent="0.3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2">
        <f t="shared" si="93"/>
        <v>2.26239013671875</v>
      </c>
      <c r="P2032" s="6" t="s">
        <v>8318</v>
      </c>
      <c r="Q2032" s="6" t="s">
        <v>8348</v>
      </c>
      <c r="R2032" s="15">
        <f t="shared" si="94"/>
        <v>41212.663148148145</v>
      </c>
      <c r="S2032" s="15">
        <f t="shared" si="95"/>
        <v>41242.663148148145</v>
      </c>
    </row>
    <row r="2033" spans="1:19" ht="43.5" x14ac:dyDescent="0.3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2">
        <f t="shared" si="93"/>
        <v>1.2035</v>
      </c>
      <c r="P2033" s="6" t="s">
        <v>8318</v>
      </c>
      <c r="Q2033" s="6" t="s">
        <v>8348</v>
      </c>
      <c r="R2033" s="15">
        <f t="shared" si="94"/>
        <v>41974.995983796289</v>
      </c>
      <c r="S2033" s="15">
        <f t="shared" si="95"/>
        <v>42012.708333333336</v>
      </c>
    </row>
    <row r="2034" spans="1:19" ht="43.5" x14ac:dyDescent="0.3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2">
        <f t="shared" si="93"/>
        <v>3.0418799999999999</v>
      </c>
      <c r="P2034" s="6" t="s">
        <v>8318</v>
      </c>
      <c r="Q2034" s="6" t="s">
        <v>8348</v>
      </c>
      <c r="R2034" s="15">
        <f t="shared" si="94"/>
        <v>42689.23233796296</v>
      </c>
      <c r="S2034" s="15">
        <f t="shared" si="95"/>
        <v>42718.874999999993</v>
      </c>
    </row>
    <row r="2035" spans="1:19" ht="58" x14ac:dyDescent="0.3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2">
        <f t="shared" si="93"/>
        <v>1.7867599999999999</v>
      </c>
      <c r="P2035" s="6" t="s">
        <v>8318</v>
      </c>
      <c r="Q2035" s="6" t="s">
        <v>8348</v>
      </c>
      <c r="R2035" s="15">
        <f t="shared" si="94"/>
        <v>41724.749050925922</v>
      </c>
      <c r="S2035" s="15">
        <f t="shared" si="95"/>
        <v>41754.749050925922</v>
      </c>
    </row>
    <row r="2036" spans="1:19" ht="58" x14ac:dyDescent="0.3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2">
        <f t="shared" si="93"/>
        <v>3.868199871794872</v>
      </c>
      <c r="P2036" s="6" t="s">
        <v>8318</v>
      </c>
      <c r="Q2036" s="6" t="s">
        <v>8348</v>
      </c>
      <c r="R2036" s="15">
        <f t="shared" si="94"/>
        <v>42075.796678240738</v>
      </c>
      <c r="S2036" s="15">
        <f t="shared" si="95"/>
        <v>42130.956944444442</v>
      </c>
    </row>
    <row r="2037" spans="1:19" ht="58" x14ac:dyDescent="0.3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2">
        <f t="shared" si="93"/>
        <v>2.1103642500000004</v>
      </c>
      <c r="P2037" s="6" t="s">
        <v>8318</v>
      </c>
      <c r="Q2037" s="6" t="s">
        <v>8348</v>
      </c>
      <c r="R2037" s="15">
        <f t="shared" si="94"/>
        <v>42311.29174768518</v>
      </c>
      <c r="S2037" s="15">
        <f t="shared" si="95"/>
        <v>42356.708333333336</v>
      </c>
    </row>
    <row r="2038" spans="1:19" ht="43.5" x14ac:dyDescent="0.3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2">
        <f t="shared" si="93"/>
        <v>1.3166833333333334</v>
      </c>
      <c r="P2038" s="6" t="s">
        <v>8318</v>
      </c>
      <c r="Q2038" s="6" t="s">
        <v>8348</v>
      </c>
      <c r="R2038" s="15">
        <f t="shared" si="94"/>
        <v>41738.531469907401</v>
      </c>
      <c r="S2038" s="15">
        <f t="shared" si="95"/>
        <v>41768.531469907401</v>
      </c>
    </row>
    <row r="2039" spans="1:19" ht="43.5" x14ac:dyDescent="0.3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2">
        <f t="shared" si="93"/>
        <v>3.0047639999999998</v>
      </c>
      <c r="P2039" s="6" t="s">
        <v>8318</v>
      </c>
      <c r="Q2039" s="6" t="s">
        <v>8348</v>
      </c>
      <c r="R2039" s="15">
        <f t="shared" si="94"/>
        <v>41577.876770833333</v>
      </c>
      <c r="S2039" s="15">
        <f t="shared" si="95"/>
        <v>41637.918437499997</v>
      </c>
    </row>
    <row r="2040" spans="1:19" ht="43.5" x14ac:dyDescent="0.3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2">
        <f t="shared" si="93"/>
        <v>4.2051249999999998</v>
      </c>
      <c r="P2040" s="6" t="s">
        <v>8318</v>
      </c>
      <c r="Q2040" s="6" t="s">
        <v>8348</v>
      </c>
      <c r="R2040" s="15">
        <f t="shared" si="94"/>
        <v>41423.937743055554</v>
      </c>
      <c r="S2040" s="15">
        <f t="shared" si="95"/>
        <v>41456.416666666664</v>
      </c>
    </row>
    <row r="2041" spans="1:19" ht="43.5" x14ac:dyDescent="0.3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2">
        <f t="shared" si="93"/>
        <v>1.362168</v>
      </c>
      <c r="P2041" s="6" t="s">
        <v>8318</v>
      </c>
      <c r="Q2041" s="6" t="s">
        <v>8348</v>
      </c>
      <c r="R2041" s="15">
        <f t="shared" si="94"/>
        <v>42675.10561342592</v>
      </c>
      <c r="S2041" s="15">
        <f t="shared" si="95"/>
        <v>42704.874305555553</v>
      </c>
    </row>
    <row r="2042" spans="1:19" ht="29" x14ac:dyDescent="0.3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2">
        <f t="shared" si="93"/>
        <v>2.4817133333333334</v>
      </c>
      <c r="P2042" s="6" t="s">
        <v>8318</v>
      </c>
      <c r="Q2042" s="6" t="s">
        <v>8348</v>
      </c>
      <c r="R2042" s="15">
        <f t="shared" si="94"/>
        <v>41578.593784722216</v>
      </c>
      <c r="S2042" s="15">
        <f t="shared" si="95"/>
        <v>41593.635451388887</v>
      </c>
    </row>
    <row r="2043" spans="1:19" ht="43.5" x14ac:dyDescent="0.3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2">
        <f t="shared" si="93"/>
        <v>1.8186315789473684</v>
      </c>
      <c r="P2043" s="6" t="s">
        <v>8318</v>
      </c>
      <c r="Q2043" s="6" t="s">
        <v>8348</v>
      </c>
      <c r="R2043" s="15">
        <f t="shared" si="94"/>
        <v>42654.192442129628</v>
      </c>
      <c r="S2043" s="15">
        <f t="shared" si="95"/>
        <v>42684.234108796292</v>
      </c>
    </row>
    <row r="2044" spans="1:19" ht="43.5" x14ac:dyDescent="0.3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2">
        <f t="shared" si="93"/>
        <v>1.2353000000000001</v>
      </c>
      <c r="P2044" s="6" t="s">
        <v>8318</v>
      </c>
      <c r="Q2044" s="6" t="s">
        <v>8348</v>
      </c>
      <c r="R2044" s="15">
        <f t="shared" si="94"/>
        <v>42331.374699074069</v>
      </c>
      <c r="S2044" s="15">
        <f t="shared" si="95"/>
        <v>42391.374699074069</v>
      </c>
    </row>
    <row r="2045" spans="1:19" ht="58" x14ac:dyDescent="0.3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2">
        <f t="shared" si="93"/>
        <v>5.0620938628158845</v>
      </c>
      <c r="P2045" s="6" t="s">
        <v>8318</v>
      </c>
      <c r="Q2045" s="6" t="s">
        <v>8348</v>
      </c>
      <c r="R2045" s="15">
        <f t="shared" si="94"/>
        <v>42660.843483796292</v>
      </c>
      <c r="S2045" s="15">
        <f t="shared" si="95"/>
        <v>42714.874305555553</v>
      </c>
    </row>
    <row r="2046" spans="1:19" ht="43.5" x14ac:dyDescent="0.3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2">
        <f t="shared" si="93"/>
        <v>1.0821333333333334</v>
      </c>
      <c r="P2046" s="6" t="s">
        <v>8318</v>
      </c>
      <c r="Q2046" s="6" t="s">
        <v>8348</v>
      </c>
      <c r="R2046" s="15">
        <f t="shared" si="94"/>
        <v>42138.350856481477</v>
      </c>
      <c r="S2046" s="15">
        <f t="shared" si="95"/>
        <v>42168.350856481477</v>
      </c>
    </row>
    <row r="2047" spans="1:19" ht="58" x14ac:dyDescent="0.3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2">
        <f t="shared" si="93"/>
        <v>8.1918387755102042</v>
      </c>
      <c r="P2047" s="6" t="s">
        <v>8318</v>
      </c>
      <c r="Q2047" s="6" t="s">
        <v>8348</v>
      </c>
      <c r="R2047" s="15">
        <f t="shared" si="94"/>
        <v>41068.755173611113</v>
      </c>
      <c r="S2047" s="15">
        <f t="shared" si="95"/>
        <v>41098.755173611113</v>
      </c>
    </row>
    <row r="2048" spans="1:19" ht="43.5" x14ac:dyDescent="0.3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2">
        <f t="shared" si="93"/>
        <v>1.2110000000000001</v>
      </c>
      <c r="P2048" s="6" t="s">
        <v>8318</v>
      </c>
      <c r="Q2048" s="6" t="s">
        <v>8348</v>
      </c>
      <c r="R2048" s="15">
        <f t="shared" si="94"/>
        <v>41386.838472222218</v>
      </c>
      <c r="S2048" s="15">
        <f t="shared" si="95"/>
        <v>41416.838472222218</v>
      </c>
    </row>
    <row r="2049" spans="1:19" ht="43.5" x14ac:dyDescent="0.3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2">
        <f t="shared" si="93"/>
        <v>1.0299897959183673</v>
      </c>
      <c r="P2049" s="6" t="s">
        <v>8318</v>
      </c>
      <c r="Q2049" s="6" t="s">
        <v>8348</v>
      </c>
      <c r="R2049" s="15">
        <f t="shared" si="94"/>
        <v>42081.570254629631</v>
      </c>
      <c r="S2049" s="15">
        <f t="shared" si="95"/>
        <v>42110.666666666664</v>
      </c>
    </row>
    <row r="2050" spans="1:19" ht="43.5" x14ac:dyDescent="0.3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2">
        <f t="shared" si="93"/>
        <v>1.4833229411764706</v>
      </c>
      <c r="P2050" s="6" t="s">
        <v>8318</v>
      </c>
      <c r="Q2050" s="6" t="s">
        <v>8348</v>
      </c>
      <c r="R2050" s="15">
        <f t="shared" si="94"/>
        <v>41387.318182870367</v>
      </c>
      <c r="S2050" s="15">
        <f t="shared" si="95"/>
        <v>41417.318182870367</v>
      </c>
    </row>
    <row r="2051" spans="1:19" x14ac:dyDescent="0.3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2">
        <f t="shared" ref="O2051:O2114" si="96">(E2051/D2051)</f>
        <v>1.2019070000000001</v>
      </c>
      <c r="P2051" s="6" t="s">
        <v>8318</v>
      </c>
      <c r="Q2051" s="6" t="s">
        <v>8348</v>
      </c>
      <c r="R2051" s="15">
        <f t="shared" ref="R2051:R2114" si="97">(J2051/86400)+25569+(-8/24)</f>
        <v>41575.194016203699</v>
      </c>
      <c r="S2051" s="15">
        <f t="shared" ref="S2051:S2114" si="98">(I2051/86400)+25569+(-8/24)</f>
        <v>41610.624305555553</v>
      </c>
    </row>
    <row r="2052" spans="1:19" ht="43.5" x14ac:dyDescent="0.3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2">
        <f t="shared" si="96"/>
        <v>4.7327000000000004</v>
      </c>
      <c r="P2052" s="6" t="s">
        <v>8318</v>
      </c>
      <c r="Q2052" s="6" t="s">
        <v>8348</v>
      </c>
      <c r="R2052" s="15">
        <f t="shared" si="97"/>
        <v>42114.738171296289</v>
      </c>
      <c r="S2052" s="15">
        <f t="shared" si="98"/>
        <v>42154.738171296289</v>
      </c>
    </row>
    <row r="2053" spans="1:19" ht="58" x14ac:dyDescent="0.3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2">
        <f t="shared" si="96"/>
        <v>1.303625</v>
      </c>
      <c r="P2053" s="6" t="s">
        <v>8318</v>
      </c>
      <c r="Q2053" s="6" t="s">
        <v>8348</v>
      </c>
      <c r="R2053" s="15">
        <f t="shared" si="97"/>
        <v>41603.689085648148</v>
      </c>
      <c r="S2053" s="15">
        <f t="shared" si="98"/>
        <v>41633.689085648148</v>
      </c>
    </row>
    <row r="2054" spans="1:19" ht="43.5" x14ac:dyDescent="0.3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2">
        <f t="shared" si="96"/>
        <v>3.5304799999999998</v>
      </c>
      <c r="P2054" s="6" t="s">
        <v>8318</v>
      </c>
      <c r="Q2054" s="6" t="s">
        <v>8348</v>
      </c>
      <c r="R2054" s="15">
        <f t="shared" si="97"/>
        <v>42374.750613425924</v>
      </c>
      <c r="S2054" s="15">
        <f t="shared" si="98"/>
        <v>42419.750613425924</v>
      </c>
    </row>
    <row r="2055" spans="1:19" ht="43.5" x14ac:dyDescent="0.3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2">
        <f t="shared" si="96"/>
        <v>1.0102</v>
      </c>
      <c r="P2055" s="6" t="s">
        <v>8318</v>
      </c>
      <c r="Q2055" s="6" t="s">
        <v>8348</v>
      </c>
      <c r="R2055" s="15">
        <f t="shared" si="97"/>
        <v>42303.284155092588</v>
      </c>
      <c r="S2055" s="15">
        <f t="shared" si="98"/>
        <v>42333.325821759259</v>
      </c>
    </row>
    <row r="2056" spans="1:19" ht="43.5" x14ac:dyDescent="0.3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2">
        <f t="shared" si="96"/>
        <v>1.1359142857142857</v>
      </c>
      <c r="P2056" s="6" t="s">
        <v>8318</v>
      </c>
      <c r="Q2056" s="6" t="s">
        <v>8348</v>
      </c>
      <c r="R2056" s="15">
        <f t="shared" si="97"/>
        <v>41731.187615740739</v>
      </c>
      <c r="S2056" s="15">
        <f t="shared" si="98"/>
        <v>41761.187615740739</v>
      </c>
    </row>
    <row r="2057" spans="1:19" ht="43.5" x14ac:dyDescent="0.3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2">
        <f t="shared" si="96"/>
        <v>1.6741666666666666</v>
      </c>
      <c r="P2057" s="6" t="s">
        <v>8318</v>
      </c>
      <c r="Q2057" s="6" t="s">
        <v>8348</v>
      </c>
      <c r="R2057" s="15">
        <f t="shared" si="97"/>
        <v>41946.340775462959</v>
      </c>
      <c r="S2057" s="15">
        <f t="shared" si="98"/>
        <v>41975.833333333336</v>
      </c>
    </row>
    <row r="2058" spans="1:19" ht="43.5" x14ac:dyDescent="0.3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2">
        <f t="shared" si="96"/>
        <v>1.5345200000000001</v>
      </c>
      <c r="P2058" s="6" t="s">
        <v>8318</v>
      </c>
      <c r="Q2058" s="6" t="s">
        <v>8348</v>
      </c>
      <c r="R2058" s="15">
        <f t="shared" si="97"/>
        <v>41351.427569444444</v>
      </c>
      <c r="S2058" s="15">
        <f t="shared" si="98"/>
        <v>41381.427569444444</v>
      </c>
    </row>
    <row r="2059" spans="1:19" ht="58" x14ac:dyDescent="0.3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2">
        <f t="shared" si="96"/>
        <v>2.022322</v>
      </c>
      <c r="P2059" s="6" t="s">
        <v>8318</v>
      </c>
      <c r="Q2059" s="6" t="s">
        <v>8348</v>
      </c>
      <c r="R2059" s="15">
        <f t="shared" si="97"/>
        <v>42396.161249999997</v>
      </c>
      <c r="S2059" s="15">
        <f t="shared" si="98"/>
        <v>42426.161249999997</v>
      </c>
    </row>
    <row r="2060" spans="1:19" ht="29" x14ac:dyDescent="0.3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2">
        <f t="shared" si="96"/>
        <v>1.6828125</v>
      </c>
      <c r="P2060" s="6" t="s">
        <v>8318</v>
      </c>
      <c r="Q2060" s="6" t="s">
        <v>8348</v>
      </c>
      <c r="R2060" s="15">
        <f t="shared" si="97"/>
        <v>42026.03738425926</v>
      </c>
      <c r="S2060" s="15">
        <f t="shared" si="98"/>
        <v>42065.499999999993</v>
      </c>
    </row>
    <row r="2061" spans="1:19" ht="43.5" x14ac:dyDescent="0.3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2">
        <f t="shared" si="96"/>
        <v>1.4345666666666668</v>
      </c>
      <c r="P2061" s="6" t="s">
        <v>8318</v>
      </c>
      <c r="Q2061" s="6" t="s">
        <v>8348</v>
      </c>
      <c r="R2061" s="15">
        <f t="shared" si="97"/>
        <v>42361.269143518519</v>
      </c>
      <c r="S2061" s="15">
        <f t="shared" si="98"/>
        <v>42400.582638888889</v>
      </c>
    </row>
    <row r="2062" spans="1:19" ht="43.5" x14ac:dyDescent="0.3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2">
        <f t="shared" si="96"/>
        <v>1.964</v>
      </c>
      <c r="P2062" s="6" t="s">
        <v>8318</v>
      </c>
      <c r="Q2062" s="6" t="s">
        <v>8348</v>
      </c>
      <c r="R2062" s="15">
        <f t="shared" si="97"/>
        <v>41783.309606481482</v>
      </c>
      <c r="S2062" s="15">
        <f t="shared" si="98"/>
        <v>41843.309606481482</v>
      </c>
    </row>
    <row r="2063" spans="1:19" ht="43.5" x14ac:dyDescent="0.3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2">
        <f t="shared" si="96"/>
        <v>1.0791999999999999</v>
      </c>
      <c r="P2063" s="6" t="s">
        <v>8318</v>
      </c>
      <c r="Q2063" s="6" t="s">
        <v>8348</v>
      </c>
      <c r="R2063" s="15">
        <f t="shared" si="97"/>
        <v>42705.431180555555</v>
      </c>
      <c r="S2063" s="15">
        <f t="shared" si="98"/>
        <v>42735.431180555555</v>
      </c>
    </row>
    <row r="2064" spans="1:19" ht="58" x14ac:dyDescent="0.3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2">
        <f t="shared" si="96"/>
        <v>1.14977</v>
      </c>
      <c r="P2064" s="6" t="s">
        <v>8318</v>
      </c>
      <c r="Q2064" s="6" t="s">
        <v>8348</v>
      </c>
      <c r="R2064" s="15">
        <f t="shared" si="97"/>
        <v>42423.049745370365</v>
      </c>
      <c r="S2064" s="15">
        <f t="shared" si="98"/>
        <v>42453.0080787037</v>
      </c>
    </row>
    <row r="2065" spans="1:19" ht="29" x14ac:dyDescent="0.3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2">
        <f t="shared" si="96"/>
        <v>1.4804999999999999</v>
      </c>
      <c r="P2065" s="6" t="s">
        <v>8318</v>
      </c>
      <c r="Q2065" s="6" t="s">
        <v>8348</v>
      </c>
      <c r="R2065" s="15">
        <f t="shared" si="97"/>
        <v>42472.399317129624</v>
      </c>
      <c r="S2065" s="15">
        <f t="shared" si="98"/>
        <v>42505.399317129624</v>
      </c>
    </row>
    <row r="2066" spans="1:19" ht="43.5" x14ac:dyDescent="0.3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2">
        <f t="shared" si="96"/>
        <v>1.9116676082790633</v>
      </c>
      <c r="P2066" s="6" t="s">
        <v>8318</v>
      </c>
      <c r="Q2066" s="6" t="s">
        <v>8348</v>
      </c>
      <c r="R2066" s="15">
        <f t="shared" si="97"/>
        <v>41389.0315162037</v>
      </c>
      <c r="S2066" s="15">
        <f t="shared" si="98"/>
        <v>41425.166666666664</v>
      </c>
    </row>
    <row r="2067" spans="1:19" ht="43.5" x14ac:dyDescent="0.3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2">
        <f t="shared" si="96"/>
        <v>1.99215125</v>
      </c>
      <c r="P2067" s="6" t="s">
        <v>8318</v>
      </c>
      <c r="Q2067" s="6" t="s">
        <v>8348</v>
      </c>
      <c r="R2067" s="15">
        <f t="shared" si="97"/>
        <v>41603.000335648147</v>
      </c>
      <c r="S2067" s="15">
        <f t="shared" si="98"/>
        <v>41633.000335648147</v>
      </c>
    </row>
    <row r="2068" spans="1:19" ht="43.5" x14ac:dyDescent="0.3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2">
        <f t="shared" si="96"/>
        <v>2.1859999999999999</v>
      </c>
      <c r="P2068" s="6" t="s">
        <v>8318</v>
      </c>
      <c r="Q2068" s="6" t="s">
        <v>8348</v>
      </c>
      <c r="R2068" s="15">
        <f t="shared" si="97"/>
        <v>41844.438460648147</v>
      </c>
      <c r="S2068" s="15">
        <f t="shared" si="98"/>
        <v>41874.438460648147</v>
      </c>
    </row>
    <row r="2069" spans="1:19" ht="43.5" x14ac:dyDescent="0.3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2">
        <f t="shared" si="96"/>
        <v>1.2686868686868686</v>
      </c>
      <c r="P2069" s="6" t="s">
        <v>8318</v>
      </c>
      <c r="Q2069" s="6" t="s">
        <v>8348</v>
      </c>
      <c r="R2069" s="15">
        <f t="shared" si="97"/>
        <v>42115.520555555551</v>
      </c>
      <c r="S2069" s="15">
        <f t="shared" si="98"/>
        <v>42148.520555555551</v>
      </c>
    </row>
    <row r="2070" spans="1:19" ht="43.5" x14ac:dyDescent="0.3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2">
        <f t="shared" si="96"/>
        <v>1.0522388</v>
      </c>
      <c r="P2070" s="6" t="s">
        <v>8318</v>
      </c>
      <c r="Q2070" s="6" t="s">
        <v>8348</v>
      </c>
      <c r="R2070" s="15">
        <f t="shared" si="97"/>
        <v>42633.508275462962</v>
      </c>
      <c r="S2070" s="15">
        <f t="shared" si="98"/>
        <v>42663.508275462962</v>
      </c>
    </row>
    <row r="2071" spans="1:19" ht="58" x14ac:dyDescent="0.3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2">
        <f t="shared" si="96"/>
        <v>1.2840666000000001</v>
      </c>
      <c r="P2071" s="6" t="s">
        <v>8318</v>
      </c>
      <c r="Q2071" s="6" t="s">
        <v>8348</v>
      </c>
      <c r="R2071" s="15">
        <f t="shared" si="97"/>
        <v>42340.638784722221</v>
      </c>
      <c r="S2071" s="15">
        <f t="shared" si="98"/>
        <v>42371.638784722221</v>
      </c>
    </row>
    <row r="2072" spans="1:19" ht="43.5" x14ac:dyDescent="0.3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2">
        <f t="shared" si="96"/>
        <v>3.1732719999999999</v>
      </c>
      <c r="P2072" s="6" t="s">
        <v>8318</v>
      </c>
      <c r="Q2072" s="6" t="s">
        <v>8348</v>
      </c>
      <c r="R2072" s="15">
        <f t="shared" si="97"/>
        <v>42519.323182870365</v>
      </c>
      <c r="S2072" s="15">
        <f t="shared" si="98"/>
        <v>42549.323182870365</v>
      </c>
    </row>
    <row r="2073" spans="1:19" ht="43.5" x14ac:dyDescent="0.3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2">
        <f t="shared" si="96"/>
        <v>2.8073000000000001</v>
      </c>
      <c r="P2073" s="6" t="s">
        <v>8318</v>
      </c>
      <c r="Q2073" s="6" t="s">
        <v>8348</v>
      </c>
      <c r="R2073" s="15">
        <f t="shared" si="97"/>
        <v>42599.945416666662</v>
      </c>
      <c r="S2073" s="15">
        <f t="shared" si="98"/>
        <v>42644.945416666662</v>
      </c>
    </row>
    <row r="2074" spans="1:19" ht="58" x14ac:dyDescent="0.3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2">
        <f t="shared" si="96"/>
        <v>1.1073146853146854</v>
      </c>
      <c r="P2074" s="6" t="s">
        <v>8318</v>
      </c>
      <c r="Q2074" s="6" t="s">
        <v>8348</v>
      </c>
      <c r="R2074" s="15">
        <f t="shared" si="97"/>
        <v>42467.248055555552</v>
      </c>
      <c r="S2074" s="15">
        <f t="shared" si="98"/>
        <v>42497.248055555552</v>
      </c>
    </row>
    <row r="2075" spans="1:19" ht="43.5" x14ac:dyDescent="0.3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2">
        <f t="shared" si="96"/>
        <v>1.5260429999999998</v>
      </c>
      <c r="P2075" s="6" t="s">
        <v>8318</v>
      </c>
      <c r="Q2075" s="6" t="s">
        <v>8348</v>
      </c>
      <c r="R2075" s="15">
        <f t="shared" si="97"/>
        <v>42087.334699074076</v>
      </c>
      <c r="S2075" s="15">
        <f t="shared" si="98"/>
        <v>42132.334699074076</v>
      </c>
    </row>
    <row r="2076" spans="1:19" ht="29" x14ac:dyDescent="0.3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2">
        <f t="shared" si="96"/>
        <v>1.0249999999999999</v>
      </c>
      <c r="P2076" s="6" t="s">
        <v>8318</v>
      </c>
      <c r="Q2076" s="6" t="s">
        <v>8348</v>
      </c>
      <c r="R2076" s="15">
        <f t="shared" si="97"/>
        <v>42466.492847222216</v>
      </c>
      <c r="S2076" s="15">
        <f t="shared" si="98"/>
        <v>42496.492847222216</v>
      </c>
    </row>
    <row r="2077" spans="1:19" ht="43.5" x14ac:dyDescent="0.3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2">
        <f t="shared" si="96"/>
        <v>16.783738373837384</v>
      </c>
      <c r="P2077" s="6" t="s">
        <v>8318</v>
      </c>
      <c r="Q2077" s="6" t="s">
        <v>8348</v>
      </c>
      <c r="R2077" s="15">
        <f t="shared" si="97"/>
        <v>41450.348240740735</v>
      </c>
      <c r="S2077" s="15">
        <f t="shared" si="98"/>
        <v>41480.348240740735</v>
      </c>
    </row>
    <row r="2078" spans="1:19" ht="29" x14ac:dyDescent="0.3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2">
        <f t="shared" si="96"/>
        <v>5.4334915642458101</v>
      </c>
      <c r="P2078" s="6" t="s">
        <v>8318</v>
      </c>
      <c r="Q2078" s="6" t="s">
        <v>8348</v>
      </c>
      <c r="R2078" s="15">
        <f t="shared" si="97"/>
        <v>41803.547326388885</v>
      </c>
      <c r="S2078" s="15">
        <f t="shared" si="98"/>
        <v>41843.547326388885</v>
      </c>
    </row>
    <row r="2079" spans="1:19" ht="43.5" x14ac:dyDescent="0.3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2">
        <f t="shared" si="96"/>
        <v>1.1550800000000001</v>
      </c>
      <c r="P2079" s="6" t="s">
        <v>8318</v>
      </c>
      <c r="Q2079" s="6" t="s">
        <v>8348</v>
      </c>
      <c r="R2079" s="15">
        <f t="shared" si="97"/>
        <v>42102.70921296296</v>
      </c>
      <c r="S2079" s="15">
        <f t="shared" si="98"/>
        <v>42160.541666666664</v>
      </c>
    </row>
    <row r="2080" spans="1:19" ht="43.5" x14ac:dyDescent="0.3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2">
        <f t="shared" si="96"/>
        <v>1.3120499999999999</v>
      </c>
      <c r="P2080" s="6" t="s">
        <v>8318</v>
      </c>
      <c r="Q2080" s="6" t="s">
        <v>8348</v>
      </c>
      <c r="R2080" s="15">
        <f t="shared" si="97"/>
        <v>42692.438159722216</v>
      </c>
      <c r="S2080" s="15">
        <f t="shared" si="98"/>
        <v>42722.438159722216</v>
      </c>
    </row>
    <row r="2081" spans="1:19" ht="58" x14ac:dyDescent="0.3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2">
        <f t="shared" si="96"/>
        <v>2.8816999999999999</v>
      </c>
      <c r="P2081" s="6" t="s">
        <v>8318</v>
      </c>
      <c r="Q2081" s="6" t="s">
        <v>8348</v>
      </c>
      <c r="R2081" s="15">
        <f t="shared" si="97"/>
        <v>42150.377233796295</v>
      </c>
      <c r="S2081" s="15">
        <f t="shared" si="98"/>
        <v>42180.458333333336</v>
      </c>
    </row>
    <row r="2082" spans="1:19" ht="43.5" x14ac:dyDescent="0.3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2">
        <f t="shared" si="96"/>
        <v>5.0780000000000003</v>
      </c>
      <c r="P2082" s="6" t="s">
        <v>8318</v>
      </c>
      <c r="Q2082" s="6" t="s">
        <v>8348</v>
      </c>
      <c r="R2082" s="15">
        <f t="shared" si="97"/>
        <v>42289.623842592591</v>
      </c>
      <c r="S2082" s="15">
        <f t="shared" si="98"/>
        <v>42319.665509259255</v>
      </c>
    </row>
    <row r="2083" spans="1:19" ht="43.5" x14ac:dyDescent="0.3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2">
        <f t="shared" si="96"/>
        <v>1.1457142857142857</v>
      </c>
      <c r="P2083" s="6" t="s">
        <v>8324</v>
      </c>
      <c r="Q2083" s="6" t="s">
        <v>8328</v>
      </c>
      <c r="R2083" s="15">
        <f t="shared" si="97"/>
        <v>41003.823553240734</v>
      </c>
      <c r="S2083" s="15">
        <f t="shared" si="98"/>
        <v>41044.874305555553</v>
      </c>
    </row>
    <row r="2084" spans="1:19" ht="58" x14ac:dyDescent="0.3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2">
        <f t="shared" si="96"/>
        <v>1.1073333333333333</v>
      </c>
      <c r="P2084" s="6" t="s">
        <v>8324</v>
      </c>
      <c r="Q2084" s="6" t="s">
        <v>8328</v>
      </c>
      <c r="R2084" s="15">
        <f t="shared" si="97"/>
        <v>40810.786990740737</v>
      </c>
      <c r="S2084" s="15">
        <f t="shared" si="98"/>
        <v>40870.828657407408</v>
      </c>
    </row>
    <row r="2085" spans="1:19" ht="43.5" x14ac:dyDescent="0.3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2">
        <f t="shared" si="96"/>
        <v>1.1333333333333333</v>
      </c>
      <c r="P2085" s="6" t="s">
        <v>8324</v>
      </c>
      <c r="Q2085" s="6" t="s">
        <v>8328</v>
      </c>
      <c r="R2085" s="15">
        <f t="shared" si="97"/>
        <v>41034.388831018514</v>
      </c>
      <c r="S2085" s="15">
        <f t="shared" si="98"/>
        <v>41064.388831018514</v>
      </c>
    </row>
    <row r="2086" spans="1:19" ht="43.5" x14ac:dyDescent="0.3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2">
        <f t="shared" si="96"/>
        <v>1.0833333333333333</v>
      </c>
      <c r="P2086" s="6" t="s">
        <v>8324</v>
      </c>
      <c r="Q2086" s="6" t="s">
        <v>8328</v>
      </c>
      <c r="R2086" s="15">
        <f t="shared" si="97"/>
        <v>41731.499791666662</v>
      </c>
      <c r="S2086" s="15">
        <f t="shared" si="98"/>
        <v>41762.957638888889</v>
      </c>
    </row>
    <row r="2087" spans="1:19" ht="58" x14ac:dyDescent="0.3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2">
        <f t="shared" si="96"/>
        <v>1.2353333333333334</v>
      </c>
      <c r="P2087" s="6" t="s">
        <v>8324</v>
      </c>
      <c r="Q2087" s="6" t="s">
        <v>8328</v>
      </c>
      <c r="R2087" s="15">
        <f t="shared" si="97"/>
        <v>41075.502164351848</v>
      </c>
      <c r="S2087" s="15">
        <f t="shared" si="98"/>
        <v>41105.502164351848</v>
      </c>
    </row>
    <row r="2088" spans="1:19" ht="43.5" x14ac:dyDescent="0.3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2">
        <f t="shared" si="96"/>
        <v>1.0069999999999999</v>
      </c>
      <c r="P2088" s="6" t="s">
        <v>8324</v>
      </c>
      <c r="Q2088" s="6" t="s">
        <v>8328</v>
      </c>
      <c r="R2088" s="15">
        <f t="shared" si="97"/>
        <v>40860.337175925924</v>
      </c>
      <c r="S2088" s="15">
        <f t="shared" si="98"/>
        <v>40890.874305555553</v>
      </c>
    </row>
    <row r="2089" spans="1:19" ht="58" x14ac:dyDescent="0.3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2">
        <f t="shared" si="96"/>
        <v>1.0353333333333334</v>
      </c>
      <c r="P2089" s="6" t="s">
        <v>8324</v>
      </c>
      <c r="Q2089" s="6" t="s">
        <v>8328</v>
      </c>
      <c r="R2089" s="15">
        <f t="shared" si="97"/>
        <v>40763.871041666665</v>
      </c>
      <c r="S2089" s="15">
        <f t="shared" si="98"/>
        <v>40793.871041666665</v>
      </c>
    </row>
    <row r="2090" spans="1:19" ht="43.5" x14ac:dyDescent="0.3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2">
        <f t="shared" si="96"/>
        <v>1.1551066666666667</v>
      </c>
      <c r="P2090" s="6" t="s">
        <v>8324</v>
      </c>
      <c r="Q2090" s="6" t="s">
        <v>8328</v>
      </c>
      <c r="R2090" s="15">
        <f t="shared" si="97"/>
        <v>40395.381388888891</v>
      </c>
      <c r="S2090" s="15">
        <f t="shared" si="98"/>
        <v>40431.832638888889</v>
      </c>
    </row>
    <row r="2091" spans="1:19" ht="29" x14ac:dyDescent="0.3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2">
        <f t="shared" si="96"/>
        <v>1.2040040000000001</v>
      </c>
      <c r="P2091" s="6" t="s">
        <v>8324</v>
      </c>
      <c r="Q2091" s="6" t="s">
        <v>8328</v>
      </c>
      <c r="R2091" s="15">
        <f t="shared" si="97"/>
        <v>41452.742986111109</v>
      </c>
      <c r="S2091" s="15">
        <f t="shared" si="98"/>
        <v>41487.742986111109</v>
      </c>
    </row>
    <row r="2092" spans="1:19" ht="43.5" x14ac:dyDescent="0.3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2">
        <f t="shared" si="96"/>
        <v>1.1504037499999999</v>
      </c>
      <c r="P2092" s="6" t="s">
        <v>8324</v>
      </c>
      <c r="Q2092" s="6" t="s">
        <v>8328</v>
      </c>
      <c r="R2092" s="15">
        <f t="shared" si="97"/>
        <v>41299.048090277771</v>
      </c>
      <c r="S2092" s="15">
        <f t="shared" si="98"/>
        <v>41329.048090277771</v>
      </c>
    </row>
    <row r="2093" spans="1:19" ht="58" x14ac:dyDescent="0.3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2">
        <f t="shared" si="96"/>
        <v>1.2046777777777777</v>
      </c>
      <c r="P2093" s="6" t="s">
        <v>8324</v>
      </c>
      <c r="Q2093" s="6" t="s">
        <v>8328</v>
      </c>
      <c r="R2093" s="15">
        <f t="shared" si="97"/>
        <v>40554.989328703705</v>
      </c>
      <c r="S2093" s="15">
        <f t="shared" si="98"/>
        <v>40603.5</v>
      </c>
    </row>
    <row r="2094" spans="1:19" ht="43.5" x14ac:dyDescent="0.3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2">
        <f t="shared" si="96"/>
        <v>1.0128333333333333</v>
      </c>
      <c r="P2094" s="6" t="s">
        <v>8324</v>
      </c>
      <c r="Q2094" s="6" t="s">
        <v>8328</v>
      </c>
      <c r="R2094" s="15">
        <f t="shared" si="97"/>
        <v>40763.374212962961</v>
      </c>
      <c r="S2094" s="15">
        <f t="shared" si="98"/>
        <v>40823.374212962961</v>
      </c>
    </row>
    <row r="2095" spans="1:19" ht="43.5" x14ac:dyDescent="0.3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2">
        <f t="shared" si="96"/>
        <v>1.0246666666666666</v>
      </c>
      <c r="P2095" s="6" t="s">
        <v>8324</v>
      </c>
      <c r="Q2095" s="6" t="s">
        <v>8328</v>
      </c>
      <c r="R2095" s="15">
        <f t="shared" si="97"/>
        <v>41205.521203703705</v>
      </c>
      <c r="S2095" s="15">
        <f t="shared" si="98"/>
        <v>41265.56287037037</v>
      </c>
    </row>
    <row r="2096" spans="1:19" ht="58" x14ac:dyDescent="0.3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2">
        <f t="shared" si="96"/>
        <v>1.2054285714285715</v>
      </c>
      <c r="P2096" s="6" t="s">
        <v>8324</v>
      </c>
      <c r="Q2096" s="6" t="s">
        <v>8328</v>
      </c>
      <c r="R2096" s="15">
        <f t="shared" si="97"/>
        <v>40938.686689814815</v>
      </c>
      <c r="S2096" s="15">
        <f t="shared" si="98"/>
        <v>40972.791666666664</v>
      </c>
    </row>
    <row r="2097" spans="1:19" ht="43.5" x14ac:dyDescent="0.3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2">
        <f t="shared" si="96"/>
        <v>1</v>
      </c>
      <c r="P2097" s="6" t="s">
        <v>8324</v>
      </c>
      <c r="Q2097" s="6" t="s">
        <v>8328</v>
      </c>
      <c r="R2097" s="15">
        <f t="shared" si="97"/>
        <v>40758.400150462963</v>
      </c>
      <c r="S2097" s="15">
        <f t="shared" si="98"/>
        <v>40818.400150462963</v>
      </c>
    </row>
    <row r="2098" spans="1:19" ht="43.5" x14ac:dyDescent="0.3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2">
        <f t="shared" si="96"/>
        <v>1.0166666666666666</v>
      </c>
      <c r="P2098" s="6" t="s">
        <v>8324</v>
      </c>
      <c r="Q2098" s="6" t="s">
        <v>8328</v>
      </c>
      <c r="R2098" s="15">
        <f t="shared" si="97"/>
        <v>41192.425173611111</v>
      </c>
      <c r="S2098" s="15">
        <f t="shared" si="98"/>
        <v>41207.832638888889</v>
      </c>
    </row>
    <row r="2099" spans="1:19" ht="43.5" x14ac:dyDescent="0.3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2">
        <f t="shared" si="96"/>
        <v>1</v>
      </c>
      <c r="P2099" s="6" t="s">
        <v>8324</v>
      </c>
      <c r="Q2099" s="6" t="s">
        <v>8328</v>
      </c>
      <c r="R2099" s="15">
        <f t="shared" si="97"/>
        <v>40818.251562500001</v>
      </c>
      <c r="S2099" s="15">
        <f t="shared" si="98"/>
        <v>40878.293229166666</v>
      </c>
    </row>
    <row r="2100" spans="1:19" ht="43.5" x14ac:dyDescent="0.3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2">
        <f t="shared" si="96"/>
        <v>1.0033333333333334</v>
      </c>
      <c r="P2100" s="6" t="s">
        <v>8324</v>
      </c>
      <c r="Q2100" s="6" t="s">
        <v>8328</v>
      </c>
      <c r="R2100" s="15">
        <f t="shared" si="97"/>
        <v>40945.780497685184</v>
      </c>
      <c r="S2100" s="15">
        <f t="shared" si="98"/>
        <v>40975.780497685184</v>
      </c>
    </row>
    <row r="2101" spans="1:19" x14ac:dyDescent="0.3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2">
        <f t="shared" si="96"/>
        <v>1.3236666666666668</v>
      </c>
      <c r="P2101" s="6" t="s">
        <v>8324</v>
      </c>
      <c r="Q2101" s="6" t="s">
        <v>8328</v>
      </c>
      <c r="R2101" s="15">
        <f t="shared" si="97"/>
        <v>42173.41300925926</v>
      </c>
      <c r="S2101" s="15">
        <f t="shared" si="98"/>
        <v>42186.819444444445</v>
      </c>
    </row>
    <row r="2102" spans="1:19" ht="58" x14ac:dyDescent="0.3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2">
        <f t="shared" si="96"/>
        <v>1.3666666666666667</v>
      </c>
      <c r="P2102" s="6" t="s">
        <v>8324</v>
      </c>
      <c r="Q2102" s="6" t="s">
        <v>8328</v>
      </c>
      <c r="R2102" s="15">
        <f t="shared" si="97"/>
        <v>41074.50163194444</v>
      </c>
      <c r="S2102" s="15">
        <f t="shared" si="98"/>
        <v>41089.832638888889</v>
      </c>
    </row>
    <row r="2103" spans="1:19" ht="43.5" x14ac:dyDescent="0.3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2">
        <f t="shared" si="96"/>
        <v>1.1325000000000001</v>
      </c>
      <c r="P2103" s="6" t="s">
        <v>8324</v>
      </c>
      <c r="Q2103" s="6" t="s">
        <v>8328</v>
      </c>
      <c r="R2103" s="15">
        <f t="shared" si="97"/>
        <v>40891.816134259258</v>
      </c>
      <c r="S2103" s="15">
        <f t="shared" si="98"/>
        <v>40951.816134259258</v>
      </c>
    </row>
    <row r="2104" spans="1:19" ht="43.5" x14ac:dyDescent="0.3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2">
        <f t="shared" si="96"/>
        <v>1.36</v>
      </c>
      <c r="P2104" s="6" t="s">
        <v>8324</v>
      </c>
      <c r="Q2104" s="6" t="s">
        <v>8328</v>
      </c>
      <c r="R2104" s="15">
        <f t="shared" si="97"/>
        <v>40638.535277777773</v>
      </c>
      <c r="S2104" s="15">
        <f t="shared" si="98"/>
        <v>40668.535277777773</v>
      </c>
    </row>
    <row r="2105" spans="1:19" ht="29" x14ac:dyDescent="0.3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2">
        <f t="shared" si="96"/>
        <v>1.4612318374694613</v>
      </c>
      <c r="P2105" s="6" t="s">
        <v>8324</v>
      </c>
      <c r="Q2105" s="6" t="s">
        <v>8328</v>
      </c>
      <c r="R2105" s="15">
        <f t="shared" si="97"/>
        <v>41192.421608796292</v>
      </c>
      <c r="S2105" s="15">
        <f t="shared" si="98"/>
        <v>41222.463275462964</v>
      </c>
    </row>
    <row r="2106" spans="1:19" ht="43.5" x14ac:dyDescent="0.3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2">
        <f t="shared" si="96"/>
        <v>1.2949999999999999</v>
      </c>
      <c r="P2106" s="6" t="s">
        <v>8324</v>
      </c>
      <c r="Q2106" s="6" t="s">
        <v>8328</v>
      </c>
      <c r="R2106" s="15">
        <f t="shared" si="97"/>
        <v>41393.74113425926</v>
      </c>
      <c r="S2106" s="15">
        <f t="shared" si="98"/>
        <v>41424.666666666664</v>
      </c>
    </row>
    <row r="2107" spans="1:19" ht="43.5" x14ac:dyDescent="0.3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2">
        <f t="shared" si="96"/>
        <v>2.54</v>
      </c>
      <c r="P2107" s="6" t="s">
        <v>8324</v>
      </c>
      <c r="Q2107" s="6" t="s">
        <v>8328</v>
      </c>
      <c r="R2107" s="15">
        <f t="shared" si="97"/>
        <v>41951.455474537033</v>
      </c>
      <c r="S2107" s="15">
        <f t="shared" si="98"/>
        <v>41963.833333333336</v>
      </c>
    </row>
    <row r="2108" spans="1:19" ht="43.5" x14ac:dyDescent="0.3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2">
        <f t="shared" si="96"/>
        <v>1.0704545454545455</v>
      </c>
      <c r="P2108" s="6" t="s">
        <v>8324</v>
      </c>
      <c r="Q2108" s="6" t="s">
        <v>8328</v>
      </c>
      <c r="R2108" s="15">
        <f t="shared" si="97"/>
        <v>41269.881643518514</v>
      </c>
      <c r="S2108" s="15">
        <f t="shared" si="98"/>
        <v>41299.881643518514</v>
      </c>
    </row>
    <row r="2109" spans="1:19" ht="43.5" x14ac:dyDescent="0.3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2">
        <f t="shared" si="96"/>
        <v>1.0773299999999999</v>
      </c>
      <c r="P2109" s="6" t="s">
        <v>8324</v>
      </c>
      <c r="Q2109" s="6" t="s">
        <v>8328</v>
      </c>
      <c r="R2109" s="15">
        <f t="shared" si="97"/>
        <v>41934.377233796295</v>
      </c>
      <c r="S2109" s="15">
        <f t="shared" si="98"/>
        <v>41955.418900462959</v>
      </c>
    </row>
    <row r="2110" spans="1:19" ht="58" x14ac:dyDescent="0.3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2">
        <f t="shared" si="96"/>
        <v>1.0731250000000001</v>
      </c>
      <c r="P2110" s="6" t="s">
        <v>8324</v>
      </c>
      <c r="Q2110" s="6" t="s">
        <v>8328</v>
      </c>
      <c r="R2110" s="15">
        <f t="shared" si="97"/>
        <v>41134.842361111107</v>
      </c>
      <c r="S2110" s="15">
        <f t="shared" si="98"/>
        <v>41161.829861111109</v>
      </c>
    </row>
    <row r="2111" spans="1:19" ht="43.5" x14ac:dyDescent="0.3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2">
        <f t="shared" si="96"/>
        <v>1.06525</v>
      </c>
      <c r="P2111" s="6" t="s">
        <v>8324</v>
      </c>
      <c r="Q2111" s="6" t="s">
        <v>8328</v>
      </c>
      <c r="R2111" s="15">
        <f t="shared" si="97"/>
        <v>42160.375196759262</v>
      </c>
      <c r="S2111" s="15">
        <f t="shared" si="98"/>
        <v>42190.375196759262</v>
      </c>
    </row>
    <row r="2112" spans="1:19" ht="29" x14ac:dyDescent="0.3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2">
        <f t="shared" si="96"/>
        <v>1.0035000000000001</v>
      </c>
      <c r="P2112" s="6" t="s">
        <v>8324</v>
      </c>
      <c r="Q2112" s="6" t="s">
        <v>8328</v>
      </c>
      <c r="R2112" s="15">
        <f t="shared" si="97"/>
        <v>41759.337604166663</v>
      </c>
      <c r="S2112" s="15">
        <f t="shared" si="98"/>
        <v>41786.874305555553</v>
      </c>
    </row>
    <row r="2113" spans="1:19" ht="43.5" x14ac:dyDescent="0.3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2">
        <f t="shared" si="96"/>
        <v>1.0649999999999999</v>
      </c>
      <c r="P2113" s="6" t="s">
        <v>8324</v>
      </c>
      <c r="Q2113" s="6" t="s">
        <v>8328</v>
      </c>
      <c r="R2113" s="15">
        <f t="shared" si="97"/>
        <v>40702.863715277774</v>
      </c>
      <c r="S2113" s="15">
        <f t="shared" si="98"/>
        <v>40769.708333333328</v>
      </c>
    </row>
    <row r="2114" spans="1:19" ht="43.5" x14ac:dyDescent="0.3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2">
        <f t="shared" si="96"/>
        <v>1</v>
      </c>
      <c r="P2114" s="6" t="s">
        <v>8324</v>
      </c>
      <c r="Q2114" s="6" t="s">
        <v>8328</v>
      </c>
      <c r="R2114" s="15">
        <f t="shared" si="97"/>
        <v>41365.594826388886</v>
      </c>
      <c r="S2114" s="15">
        <f t="shared" si="98"/>
        <v>41379.594826388886</v>
      </c>
    </row>
    <row r="2115" spans="1:19" ht="29" x14ac:dyDescent="0.3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2">
        <f t="shared" ref="O2115:O2178" si="99">(E2115/D2115)</f>
        <v>1.0485714285714285</v>
      </c>
      <c r="P2115" s="6" t="s">
        <v>8324</v>
      </c>
      <c r="Q2115" s="6" t="s">
        <v>8328</v>
      </c>
      <c r="R2115" s="15">
        <f t="shared" ref="R2115:R2178" si="100">(J2115/86400)+25569+(-8/24)</f>
        <v>41870.532129629624</v>
      </c>
      <c r="S2115" s="15">
        <f t="shared" ref="S2115:S2178" si="101">(I2115/86400)+25569+(-8/24)</f>
        <v>41905.532129629624</v>
      </c>
    </row>
    <row r="2116" spans="1:19" ht="43.5" x14ac:dyDescent="0.3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2">
        <f t="shared" si="99"/>
        <v>1.0469999999999999</v>
      </c>
      <c r="P2116" s="6" t="s">
        <v>8324</v>
      </c>
      <c r="Q2116" s="6" t="s">
        <v>8328</v>
      </c>
      <c r="R2116" s="15">
        <f t="shared" si="100"/>
        <v>40458.482291666667</v>
      </c>
      <c r="S2116" s="15">
        <f t="shared" si="101"/>
        <v>40520.874305555553</v>
      </c>
    </row>
    <row r="2117" spans="1:19" ht="43.5" x14ac:dyDescent="0.3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2">
        <f t="shared" si="99"/>
        <v>2.2566666666666668</v>
      </c>
      <c r="P2117" s="6" t="s">
        <v>8324</v>
      </c>
      <c r="Q2117" s="6" t="s">
        <v>8328</v>
      </c>
      <c r="R2117" s="15">
        <f t="shared" si="100"/>
        <v>40563.747696759259</v>
      </c>
      <c r="S2117" s="15">
        <f t="shared" si="101"/>
        <v>40593.747696759259</v>
      </c>
    </row>
    <row r="2118" spans="1:19" ht="43.5" x14ac:dyDescent="0.3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2">
        <f t="shared" si="99"/>
        <v>1.0090416666666666</v>
      </c>
      <c r="P2118" s="6" t="s">
        <v>8324</v>
      </c>
      <c r="Q2118" s="6" t="s">
        <v>8328</v>
      </c>
      <c r="R2118" s="15">
        <f t="shared" si="100"/>
        <v>41136.444479166668</v>
      </c>
      <c r="S2118" s="15">
        <f t="shared" si="101"/>
        <v>41184.444479166668</v>
      </c>
    </row>
    <row r="2119" spans="1:19" ht="58" x14ac:dyDescent="0.3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2">
        <f t="shared" si="99"/>
        <v>1.4775</v>
      </c>
      <c r="P2119" s="6" t="s">
        <v>8324</v>
      </c>
      <c r="Q2119" s="6" t="s">
        <v>8328</v>
      </c>
      <c r="R2119" s="15">
        <f t="shared" si="100"/>
        <v>42289.726261574069</v>
      </c>
      <c r="S2119" s="15">
        <f t="shared" si="101"/>
        <v>42303.874305555553</v>
      </c>
    </row>
    <row r="2120" spans="1:19" ht="29" x14ac:dyDescent="0.3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2">
        <f t="shared" si="99"/>
        <v>1.3461099999999999</v>
      </c>
      <c r="P2120" s="6" t="s">
        <v>8324</v>
      </c>
      <c r="Q2120" s="6" t="s">
        <v>8328</v>
      </c>
      <c r="R2120" s="15">
        <f t="shared" si="100"/>
        <v>40718.506203703699</v>
      </c>
      <c r="S2120" s="15">
        <f t="shared" si="101"/>
        <v>40748.506203703699</v>
      </c>
    </row>
    <row r="2121" spans="1:19" ht="43.5" x14ac:dyDescent="0.3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2">
        <f t="shared" si="99"/>
        <v>1.0075000000000001</v>
      </c>
      <c r="P2121" s="6" t="s">
        <v>8324</v>
      </c>
      <c r="Q2121" s="6" t="s">
        <v>8328</v>
      </c>
      <c r="R2121" s="15">
        <f t="shared" si="100"/>
        <v>41106.796817129631</v>
      </c>
      <c r="S2121" s="15">
        <f t="shared" si="101"/>
        <v>41136.796817129631</v>
      </c>
    </row>
    <row r="2122" spans="1:19" ht="43.5" x14ac:dyDescent="0.3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2">
        <f t="shared" si="99"/>
        <v>1.00880375</v>
      </c>
      <c r="P2122" s="6" t="s">
        <v>8324</v>
      </c>
      <c r="Q2122" s="6" t="s">
        <v>8328</v>
      </c>
      <c r="R2122" s="15">
        <f t="shared" si="100"/>
        <v>41591.631203703699</v>
      </c>
      <c r="S2122" s="15">
        <f t="shared" si="101"/>
        <v>41640.631203703699</v>
      </c>
    </row>
    <row r="2123" spans="1:19" ht="43.5" x14ac:dyDescent="0.3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2">
        <f t="shared" si="99"/>
        <v>5.6800000000000002E-3</v>
      </c>
      <c r="P2123" s="6" t="s">
        <v>8332</v>
      </c>
      <c r="Q2123" s="6" t="s">
        <v>8333</v>
      </c>
      <c r="R2123" s="15">
        <f t="shared" si="100"/>
        <v>42716.409120370365</v>
      </c>
      <c r="S2123" s="15">
        <f t="shared" si="101"/>
        <v>42746.409120370365</v>
      </c>
    </row>
    <row r="2124" spans="1:19" ht="43.5" x14ac:dyDescent="0.3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2">
        <f t="shared" si="99"/>
        <v>3.875E-3</v>
      </c>
      <c r="P2124" s="6" t="s">
        <v>8332</v>
      </c>
      <c r="Q2124" s="6" t="s">
        <v>8333</v>
      </c>
      <c r="R2124" s="15">
        <f t="shared" si="100"/>
        <v>42711.967233796291</v>
      </c>
      <c r="S2124" s="15">
        <f t="shared" si="101"/>
        <v>42741.967233796291</v>
      </c>
    </row>
    <row r="2125" spans="1:19" ht="58" x14ac:dyDescent="0.3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2">
        <f t="shared" si="99"/>
        <v>0.1</v>
      </c>
      <c r="P2125" s="6" t="s">
        <v>8332</v>
      </c>
      <c r="Q2125" s="6" t="s">
        <v>8333</v>
      </c>
      <c r="R2125" s="15">
        <f t="shared" si="100"/>
        <v>40198.091516203705</v>
      </c>
      <c r="S2125" s="15">
        <f t="shared" si="101"/>
        <v>40251.957638888889</v>
      </c>
    </row>
    <row r="2126" spans="1:19" ht="58" x14ac:dyDescent="0.3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2">
        <f t="shared" si="99"/>
        <v>0.10454545454545454</v>
      </c>
      <c r="P2126" s="6" t="s">
        <v>8332</v>
      </c>
      <c r="Q2126" s="6" t="s">
        <v>8333</v>
      </c>
      <c r="R2126" s="15">
        <f t="shared" si="100"/>
        <v>40463.694849537038</v>
      </c>
      <c r="S2126" s="15">
        <f t="shared" si="101"/>
        <v>40511.875</v>
      </c>
    </row>
    <row r="2127" spans="1:19" ht="43.5" x14ac:dyDescent="0.3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2">
        <f t="shared" si="99"/>
        <v>1.4200000000000001E-2</v>
      </c>
      <c r="P2127" s="6" t="s">
        <v>8332</v>
      </c>
      <c r="Q2127" s="6" t="s">
        <v>8333</v>
      </c>
      <c r="R2127" s="15">
        <f t="shared" si="100"/>
        <v>42190.690196759257</v>
      </c>
      <c r="S2127" s="15">
        <f t="shared" si="101"/>
        <v>42220.690196759257</v>
      </c>
    </row>
    <row r="2128" spans="1:19" ht="43.5" x14ac:dyDescent="0.3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2">
        <f t="shared" si="99"/>
        <v>5.0000000000000001E-4</v>
      </c>
      <c r="P2128" s="6" t="s">
        <v>8332</v>
      </c>
      <c r="Q2128" s="6" t="s">
        <v>8333</v>
      </c>
      <c r="R2128" s="15">
        <f t="shared" si="100"/>
        <v>41951.63989583333</v>
      </c>
      <c r="S2128" s="15">
        <f t="shared" si="101"/>
        <v>41981.63989583333</v>
      </c>
    </row>
    <row r="2129" spans="1:19" ht="29" x14ac:dyDescent="0.3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2">
        <f t="shared" si="99"/>
        <v>0.28842857142857142</v>
      </c>
      <c r="P2129" s="6" t="s">
        <v>8332</v>
      </c>
      <c r="Q2129" s="6" t="s">
        <v>8333</v>
      </c>
      <c r="R2129" s="15">
        <f t="shared" si="100"/>
        <v>42045.172025462962</v>
      </c>
      <c r="S2129" s="15">
        <f t="shared" si="101"/>
        <v>42075.130358796298</v>
      </c>
    </row>
    <row r="2130" spans="1:19" ht="43.5" x14ac:dyDescent="0.3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2">
        <f t="shared" si="99"/>
        <v>1.6666666666666668E-3</v>
      </c>
      <c r="P2130" s="6" t="s">
        <v>8332</v>
      </c>
      <c r="Q2130" s="6" t="s">
        <v>8333</v>
      </c>
      <c r="R2130" s="15">
        <f t="shared" si="100"/>
        <v>41843.439456018517</v>
      </c>
      <c r="S2130" s="15">
        <f t="shared" si="101"/>
        <v>41903.439456018517</v>
      </c>
    </row>
    <row r="2131" spans="1:19" ht="43.5" x14ac:dyDescent="0.3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2">
        <f t="shared" si="99"/>
        <v>0.11799999999999999</v>
      </c>
      <c r="P2131" s="6" t="s">
        <v>8332</v>
      </c>
      <c r="Q2131" s="6" t="s">
        <v>8333</v>
      </c>
      <c r="R2131" s="15">
        <f t="shared" si="100"/>
        <v>42408.690972222219</v>
      </c>
      <c r="S2131" s="15">
        <f t="shared" si="101"/>
        <v>42438.690972222219</v>
      </c>
    </row>
    <row r="2132" spans="1:19" ht="29" x14ac:dyDescent="0.3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2">
        <f t="shared" si="99"/>
        <v>2.0238095238095236E-3</v>
      </c>
      <c r="P2132" s="6" t="s">
        <v>8332</v>
      </c>
      <c r="Q2132" s="6" t="s">
        <v>8333</v>
      </c>
      <c r="R2132" s="15">
        <f t="shared" si="100"/>
        <v>41831.75304398148</v>
      </c>
      <c r="S2132" s="15">
        <f t="shared" si="101"/>
        <v>41866.75304398148</v>
      </c>
    </row>
    <row r="2133" spans="1:19" ht="43.5" x14ac:dyDescent="0.3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2">
        <f t="shared" si="99"/>
        <v>0.05</v>
      </c>
      <c r="P2133" s="6" t="s">
        <v>8332</v>
      </c>
      <c r="Q2133" s="6" t="s">
        <v>8333</v>
      </c>
      <c r="R2133" s="15">
        <f t="shared" si="100"/>
        <v>42166.873738425922</v>
      </c>
      <c r="S2133" s="15">
        <f t="shared" si="101"/>
        <v>42196.873738425922</v>
      </c>
    </row>
    <row r="2134" spans="1:19" ht="43.5" x14ac:dyDescent="0.3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2">
        <f t="shared" si="99"/>
        <v>2.1129899999999997E-2</v>
      </c>
      <c r="P2134" s="6" t="s">
        <v>8332</v>
      </c>
      <c r="Q2134" s="6" t="s">
        <v>8333</v>
      </c>
      <c r="R2134" s="15">
        <f t="shared" si="100"/>
        <v>41643.15384259259</v>
      </c>
      <c r="S2134" s="15">
        <f t="shared" si="101"/>
        <v>41673.15384259259</v>
      </c>
    </row>
    <row r="2135" spans="1:19" ht="58" x14ac:dyDescent="0.3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2">
        <f t="shared" si="99"/>
        <v>1.6E-2</v>
      </c>
      <c r="P2135" s="6" t="s">
        <v>8332</v>
      </c>
      <c r="Q2135" s="6" t="s">
        <v>8333</v>
      </c>
      <c r="R2135" s="15">
        <f t="shared" si="100"/>
        <v>40618.763877314814</v>
      </c>
      <c r="S2135" s="15">
        <f t="shared" si="101"/>
        <v>40656.957638888889</v>
      </c>
    </row>
    <row r="2136" spans="1:19" ht="43.5" x14ac:dyDescent="0.3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2">
        <f t="shared" si="99"/>
        <v>1.7333333333333333E-2</v>
      </c>
      <c r="P2136" s="6" t="s">
        <v>8332</v>
      </c>
      <c r="Q2136" s="6" t="s">
        <v>8333</v>
      </c>
      <c r="R2136" s="15">
        <f t="shared" si="100"/>
        <v>41361.553136574068</v>
      </c>
      <c r="S2136" s="15">
        <f t="shared" si="101"/>
        <v>41391.553136574068</v>
      </c>
    </row>
    <row r="2137" spans="1:19" ht="43.5" x14ac:dyDescent="0.3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2">
        <f t="shared" si="99"/>
        <v>9.5600000000000004E-2</v>
      </c>
      <c r="P2137" s="6" t="s">
        <v>8332</v>
      </c>
      <c r="Q2137" s="6" t="s">
        <v>8333</v>
      </c>
      <c r="R2137" s="15">
        <f t="shared" si="100"/>
        <v>41156.630011574074</v>
      </c>
      <c r="S2137" s="15">
        <f t="shared" si="101"/>
        <v>41186.630011574074</v>
      </c>
    </row>
    <row r="2138" spans="1:19" ht="43.5" x14ac:dyDescent="0.3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2">
        <f t="shared" si="99"/>
        <v>5.9612499999999998E-4</v>
      </c>
      <c r="P2138" s="6" t="s">
        <v>8332</v>
      </c>
      <c r="Q2138" s="6" t="s">
        <v>8333</v>
      </c>
      <c r="R2138" s="15">
        <f t="shared" si="100"/>
        <v>41536.175763888888</v>
      </c>
      <c r="S2138" s="15">
        <f t="shared" si="101"/>
        <v>41566.175763888888</v>
      </c>
    </row>
    <row r="2139" spans="1:19" ht="43.5" x14ac:dyDescent="0.3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2">
        <f t="shared" si="99"/>
        <v>0.28405999999999998</v>
      </c>
      <c r="P2139" s="6" t="s">
        <v>8332</v>
      </c>
      <c r="Q2139" s="6" t="s">
        <v>8333</v>
      </c>
      <c r="R2139" s="15">
        <f t="shared" si="100"/>
        <v>41948.437835648147</v>
      </c>
      <c r="S2139" s="15">
        <f t="shared" si="101"/>
        <v>41978.437835648147</v>
      </c>
    </row>
    <row r="2140" spans="1:19" ht="29" x14ac:dyDescent="0.3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2">
        <f t="shared" si="99"/>
        <v>0.128</v>
      </c>
      <c r="P2140" s="6" t="s">
        <v>8332</v>
      </c>
      <c r="Q2140" s="6" t="s">
        <v>8333</v>
      </c>
      <c r="R2140" s="15">
        <f t="shared" si="100"/>
        <v>41556.679849537039</v>
      </c>
      <c r="S2140" s="15">
        <f t="shared" si="101"/>
        <v>41586.721516203703</v>
      </c>
    </row>
    <row r="2141" spans="1:19" ht="58" x14ac:dyDescent="0.3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2">
        <f t="shared" si="99"/>
        <v>5.4199999999999998E-2</v>
      </c>
      <c r="P2141" s="6" t="s">
        <v>8332</v>
      </c>
      <c r="Q2141" s="6" t="s">
        <v>8333</v>
      </c>
      <c r="R2141" s="15">
        <f t="shared" si="100"/>
        <v>42647.416759259257</v>
      </c>
      <c r="S2141" s="15">
        <f t="shared" si="101"/>
        <v>42677.416759259257</v>
      </c>
    </row>
    <row r="2142" spans="1:19" ht="43.5" x14ac:dyDescent="0.3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2">
        <f t="shared" si="99"/>
        <v>1.1199999999999999E-3</v>
      </c>
      <c r="P2142" s="6" t="s">
        <v>8332</v>
      </c>
      <c r="Q2142" s="6" t="s">
        <v>8333</v>
      </c>
      <c r="R2142" s="15">
        <f t="shared" si="100"/>
        <v>41255.500277777777</v>
      </c>
      <c r="S2142" s="15">
        <f t="shared" si="101"/>
        <v>41285.500277777777</v>
      </c>
    </row>
    <row r="2143" spans="1:19" ht="58" x14ac:dyDescent="0.3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2">
        <f t="shared" si="99"/>
        <v>0</v>
      </c>
      <c r="P2143" s="6" t="s">
        <v>8332</v>
      </c>
      <c r="Q2143" s="6" t="s">
        <v>8333</v>
      </c>
      <c r="R2143" s="15">
        <f t="shared" si="100"/>
        <v>41926.902303240735</v>
      </c>
      <c r="S2143" s="15">
        <f t="shared" si="101"/>
        <v>41956.943969907406</v>
      </c>
    </row>
    <row r="2144" spans="1:19" ht="43.5" x14ac:dyDescent="0.3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2">
        <f t="shared" si="99"/>
        <v>5.7238095238095241E-2</v>
      </c>
      <c r="P2144" s="6" t="s">
        <v>8332</v>
      </c>
      <c r="Q2144" s="6" t="s">
        <v>8333</v>
      </c>
      <c r="R2144" s="15">
        <f t="shared" si="100"/>
        <v>42340.368171296293</v>
      </c>
      <c r="S2144" s="15">
        <f t="shared" si="101"/>
        <v>42368.368171296293</v>
      </c>
    </row>
    <row r="2145" spans="1:19" ht="43.5" x14ac:dyDescent="0.3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2">
        <f t="shared" si="99"/>
        <v>0.1125</v>
      </c>
      <c r="P2145" s="6" t="s">
        <v>8332</v>
      </c>
      <c r="Q2145" s="6" t="s">
        <v>8333</v>
      </c>
      <c r="R2145" s="15">
        <f t="shared" si="100"/>
        <v>40332.553379629629</v>
      </c>
      <c r="S2145" s="15">
        <f t="shared" si="101"/>
        <v>40380.458333333328</v>
      </c>
    </row>
    <row r="2146" spans="1:19" ht="43.5" x14ac:dyDescent="0.3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2">
        <f t="shared" si="99"/>
        <v>1.7098591549295775E-2</v>
      </c>
      <c r="P2146" s="6" t="s">
        <v>8332</v>
      </c>
      <c r="Q2146" s="6" t="s">
        <v>8333</v>
      </c>
      <c r="R2146" s="15">
        <f t="shared" si="100"/>
        <v>41499.213425925926</v>
      </c>
      <c r="S2146" s="15">
        <f t="shared" si="101"/>
        <v>41531.213425925926</v>
      </c>
    </row>
    <row r="2147" spans="1:19" ht="43.5" x14ac:dyDescent="0.3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2">
        <f t="shared" si="99"/>
        <v>0.30433333333333334</v>
      </c>
      <c r="P2147" s="6" t="s">
        <v>8332</v>
      </c>
      <c r="Q2147" s="6" t="s">
        <v>8333</v>
      </c>
      <c r="R2147" s="15">
        <f t="shared" si="100"/>
        <v>41574.904097222221</v>
      </c>
      <c r="S2147" s="15">
        <f t="shared" si="101"/>
        <v>41604.945763888885</v>
      </c>
    </row>
    <row r="2148" spans="1:19" ht="58" x14ac:dyDescent="0.3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2">
        <f t="shared" si="99"/>
        <v>2.0000000000000001E-4</v>
      </c>
      <c r="P2148" s="6" t="s">
        <v>8332</v>
      </c>
      <c r="Q2148" s="6" t="s">
        <v>8333</v>
      </c>
      <c r="R2148" s="15">
        <f t="shared" si="100"/>
        <v>42397.346180555549</v>
      </c>
      <c r="S2148" s="15">
        <f t="shared" si="101"/>
        <v>42411.346180555549</v>
      </c>
    </row>
    <row r="2149" spans="1:19" x14ac:dyDescent="0.3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2">
        <f t="shared" si="99"/>
        <v>6.9641025641025639E-3</v>
      </c>
      <c r="P2149" s="6" t="s">
        <v>8332</v>
      </c>
      <c r="Q2149" s="6" t="s">
        <v>8333</v>
      </c>
      <c r="R2149" s="15">
        <f t="shared" si="100"/>
        <v>41926.962361111109</v>
      </c>
      <c r="S2149" s="15">
        <f t="shared" si="101"/>
        <v>41959.004027777781</v>
      </c>
    </row>
    <row r="2150" spans="1:19" ht="43.5" x14ac:dyDescent="0.3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2">
        <f t="shared" si="99"/>
        <v>0.02</v>
      </c>
      <c r="P2150" s="6" t="s">
        <v>8332</v>
      </c>
      <c r="Q2150" s="6" t="s">
        <v>8333</v>
      </c>
      <c r="R2150" s="15">
        <f t="shared" si="100"/>
        <v>42066.400254629632</v>
      </c>
      <c r="S2150" s="15">
        <f t="shared" si="101"/>
        <v>42096.358587962961</v>
      </c>
    </row>
    <row r="2151" spans="1:19" ht="58" x14ac:dyDescent="0.3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2">
        <f t="shared" si="99"/>
        <v>0</v>
      </c>
      <c r="P2151" s="6" t="s">
        <v>8332</v>
      </c>
      <c r="Q2151" s="6" t="s">
        <v>8333</v>
      </c>
      <c r="R2151" s="15">
        <f t="shared" si="100"/>
        <v>40354.691620370366</v>
      </c>
      <c r="S2151" s="15">
        <f t="shared" si="101"/>
        <v>40389.666666666664</v>
      </c>
    </row>
    <row r="2152" spans="1:19" x14ac:dyDescent="0.3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2">
        <f t="shared" si="99"/>
        <v>8.0999999999999996E-3</v>
      </c>
      <c r="P2152" s="6" t="s">
        <v>8332</v>
      </c>
      <c r="Q2152" s="6" t="s">
        <v>8333</v>
      </c>
      <c r="R2152" s="15">
        <f t="shared" si="100"/>
        <v>42533.951377314814</v>
      </c>
      <c r="S2152" s="15">
        <f t="shared" si="101"/>
        <v>42563.951377314814</v>
      </c>
    </row>
    <row r="2153" spans="1:19" ht="43.5" x14ac:dyDescent="0.3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2">
        <f t="shared" si="99"/>
        <v>2.6222222222222224E-3</v>
      </c>
      <c r="P2153" s="6" t="s">
        <v>8332</v>
      </c>
      <c r="Q2153" s="6" t="s">
        <v>8333</v>
      </c>
      <c r="R2153" s="15">
        <f t="shared" si="100"/>
        <v>42520.514050925922</v>
      </c>
      <c r="S2153" s="15">
        <f t="shared" si="101"/>
        <v>42550.514050925922</v>
      </c>
    </row>
    <row r="2154" spans="1:19" ht="43.5" x14ac:dyDescent="0.3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2">
        <f t="shared" si="99"/>
        <v>1.6666666666666668E-3</v>
      </c>
      <c r="P2154" s="6" t="s">
        <v>8332</v>
      </c>
      <c r="Q2154" s="6" t="s">
        <v>8333</v>
      </c>
      <c r="R2154" s="15">
        <f t="shared" si="100"/>
        <v>41683.49894675926</v>
      </c>
      <c r="S2154" s="15">
        <f t="shared" si="101"/>
        <v>41713.457280092589</v>
      </c>
    </row>
    <row r="2155" spans="1:19" ht="43.5" x14ac:dyDescent="0.3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2">
        <f t="shared" si="99"/>
        <v>9.1244548809124457E-5</v>
      </c>
      <c r="P2155" s="6" t="s">
        <v>8332</v>
      </c>
      <c r="Q2155" s="6" t="s">
        <v>8333</v>
      </c>
      <c r="R2155" s="15">
        <f t="shared" si="100"/>
        <v>41974.577754629623</v>
      </c>
      <c r="S2155" s="15">
        <f t="shared" si="101"/>
        <v>42013.999305555553</v>
      </c>
    </row>
    <row r="2156" spans="1:19" ht="29" x14ac:dyDescent="0.3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2">
        <f t="shared" si="99"/>
        <v>8.0000000000000002E-3</v>
      </c>
      <c r="P2156" s="6" t="s">
        <v>8332</v>
      </c>
      <c r="Q2156" s="6" t="s">
        <v>8333</v>
      </c>
      <c r="R2156" s="15">
        <f t="shared" si="100"/>
        <v>41647.29892361111</v>
      </c>
      <c r="S2156" s="15">
        <f t="shared" si="101"/>
        <v>41667.29892361111</v>
      </c>
    </row>
    <row r="2157" spans="1:19" ht="43.5" x14ac:dyDescent="0.3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2">
        <f t="shared" si="99"/>
        <v>2.3E-2</v>
      </c>
      <c r="P2157" s="6" t="s">
        <v>8332</v>
      </c>
      <c r="Q2157" s="6" t="s">
        <v>8333</v>
      </c>
      <c r="R2157" s="15">
        <f t="shared" si="100"/>
        <v>42430.414178240739</v>
      </c>
      <c r="S2157" s="15">
        <f t="shared" si="101"/>
        <v>42460.372511574074</v>
      </c>
    </row>
    <row r="2158" spans="1:19" ht="43.5" x14ac:dyDescent="0.3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2">
        <f t="shared" si="99"/>
        <v>2.6660714285714284E-2</v>
      </c>
      <c r="P2158" s="6" t="s">
        <v>8332</v>
      </c>
      <c r="Q2158" s="6" t="s">
        <v>8333</v>
      </c>
      <c r="R2158" s="15">
        <f t="shared" si="100"/>
        <v>41488.520902777775</v>
      </c>
      <c r="S2158" s="15">
        <f t="shared" si="101"/>
        <v>41533.520902777775</v>
      </c>
    </row>
    <row r="2159" spans="1:19" ht="29" x14ac:dyDescent="0.3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2">
        <f t="shared" si="99"/>
        <v>0.28192</v>
      </c>
      <c r="P2159" s="6" t="s">
        <v>8332</v>
      </c>
      <c r="Q2159" s="6" t="s">
        <v>8333</v>
      </c>
      <c r="R2159" s="15">
        <f t="shared" si="100"/>
        <v>42694.647951388884</v>
      </c>
      <c r="S2159" s="15">
        <f t="shared" si="101"/>
        <v>42726.999305555553</v>
      </c>
    </row>
    <row r="2160" spans="1:19" ht="43.5" x14ac:dyDescent="0.3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2">
        <f t="shared" si="99"/>
        <v>6.5900366666666668E-2</v>
      </c>
      <c r="P2160" s="6" t="s">
        <v>8332</v>
      </c>
      <c r="Q2160" s="6" t="s">
        <v>8333</v>
      </c>
      <c r="R2160" s="15">
        <f t="shared" si="100"/>
        <v>41264.520532407405</v>
      </c>
      <c r="S2160" s="15">
        <f t="shared" si="101"/>
        <v>41309.520532407405</v>
      </c>
    </row>
    <row r="2161" spans="1:19" ht="58" x14ac:dyDescent="0.3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2">
        <f t="shared" si="99"/>
        <v>7.2222222222222219E-3</v>
      </c>
      <c r="P2161" s="6" t="s">
        <v>8332</v>
      </c>
      <c r="Q2161" s="6" t="s">
        <v>8333</v>
      </c>
      <c r="R2161" s="15">
        <f t="shared" si="100"/>
        <v>40710.397847222222</v>
      </c>
      <c r="S2161" s="15">
        <f t="shared" si="101"/>
        <v>40740.397847222222</v>
      </c>
    </row>
    <row r="2162" spans="1:19" ht="43.5" x14ac:dyDescent="0.3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2">
        <f t="shared" si="99"/>
        <v>8.5000000000000006E-3</v>
      </c>
      <c r="P2162" s="6" t="s">
        <v>8332</v>
      </c>
      <c r="Q2162" s="6" t="s">
        <v>8333</v>
      </c>
      <c r="R2162" s="15">
        <f t="shared" si="100"/>
        <v>41018.378530092588</v>
      </c>
      <c r="S2162" s="15">
        <f t="shared" si="101"/>
        <v>41048.378530092588</v>
      </c>
    </row>
    <row r="2163" spans="1:19" ht="29" x14ac:dyDescent="0.3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2">
        <f t="shared" si="99"/>
        <v>1.1575</v>
      </c>
      <c r="P2163" s="6" t="s">
        <v>8324</v>
      </c>
      <c r="Q2163" s="6" t="s">
        <v>8325</v>
      </c>
      <c r="R2163" s="15">
        <f t="shared" si="100"/>
        <v>42240.519201388888</v>
      </c>
      <c r="S2163" s="15">
        <f t="shared" si="101"/>
        <v>42270.519201388888</v>
      </c>
    </row>
    <row r="2164" spans="1:19" ht="43.5" x14ac:dyDescent="0.3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2">
        <f t="shared" si="99"/>
        <v>1.1226666666666667</v>
      </c>
      <c r="P2164" s="6" t="s">
        <v>8324</v>
      </c>
      <c r="Q2164" s="6" t="s">
        <v>8325</v>
      </c>
      <c r="R2164" s="15">
        <f t="shared" si="100"/>
        <v>41813.432766203703</v>
      </c>
      <c r="S2164" s="15">
        <f t="shared" si="101"/>
        <v>41844.432766203703</v>
      </c>
    </row>
    <row r="2165" spans="1:19" ht="43.5" x14ac:dyDescent="0.3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2">
        <f t="shared" si="99"/>
        <v>1.3220000000000001</v>
      </c>
      <c r="P2165" s="6" t="s">
        <v>8324</v>
      </c>
      <c r="Q2165" s="6" t="s">
        <v>8325</v>
      </c>
      <c r="R2165" s="15">
        <f t="shared" si="100"/>
        <v>42111.566203703704</v>
      </c>
      <c r="S2165" s="15">
        <f t="shared" si="101"/>
        <v>42162.826388888883</v>
      </c>
    </row>
    <row r="2166" spans="1:19" ht="29" x14ac:dyDescent="0.3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2">
        <f t="shared" si="99"/>
        <v>1.0263636363636364</v>
      </c>
      <c r="P2166" s="6" t="s">
        <v>8324</v>
      </c>
      <c r="Q2166" s="6" t="s">
        <v>8325</v>
      </c>
      <c r="R2166" s="15">
        <f t="shared" si="100"/>
        <v>42515.384421296294</v>
      </c>
      <c r="S2166" s="15">
        <f t="shared" si="101"/>
        <v>42545.832638888889</v>
      </c>
    </row>
    <row r="2167" spans="1:19" ht="43.5" x14ac:dyDescent="0.3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2">
        <f t="shared" si="99"/>
        <v>1.3864000000000001</v>
      </c>
      <c r="P2167" s="6" t="s">
        <v>8324</v>
      </c>
      <c r="Q2167" s="6" t="s">
        <v>8325</v>
      </c>
      <c r="R2167" s="15">
        <f t="shared" si="100"/>
        <v>42438.333738425928</v>
      </c>
      <c r="S2167" s="15">
        <f t="shared" si="101"/>
        <v>42468.292071759257</v>
      </c>
    </row>
    <row r="2168" spans="1:19" ht="58" x14ac:dyDescent="0.3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2">
        <f t="shared" si="99"/>
        <v>1.466</v>
      </c>
      <c r="P2168" s="6" t="s">
        <v>8324</v>
      </c>
      <c r="Q2168" s="6" t="s">
        <v>8325</v>
      </c>
      <c r="R2168" s="15">
        <f t="shared" si="100"/>
        <v>41933.504837962959</v>
      </c>
      <c r="S2168" s="15">
        <f t="shared" si="101"/>
        <v>41978.546504629623</v>
      </c>
    </row>
    <row r="2169" spans="1:19" ht="29" x14ac:dyDescent="0.3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2">
        <f t="shared" si="99"/>
        <v>1.2</v>
      </c>
      <c r="P2169" s="6" t="s">
        <v>8324</v>
      </c>
      <c r="Q2169" s="6" t="s">
        <v>8325</v>
      </c>
      <c r="R2169" s="15">
        <f t="shared" si="100"/>
        <v>41152.733067129629</v>
      </c>
      <c r="S2169" s="15">
        <f t="shared" si="101"/>
        <v>41166.733067129629</v>
      </c>
    </row>
    <row r="2170" spans="1:19" ht="43.5" x14ac:dyDescent="0.3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2">
        <f t="shared" si="99"/>
        <v>1.215816111111111</v>
      </c>
      <c r="P2170" s="6" t="s">
        <v>8324</v>
      </c>
      <c r="Q2170" s="6" t="s">
        <v>8325</v>
      </c>
      <c r="R2170" s="15">
        <f t="shared" si="100"/>
        <v>42745.266909722217</v>
      </c>
      <c r="S2170" s="15">
        <f t="shared" si="101"/>
        <v>42775.874999999993</v>
      </c>
    </row>
    <row r="2171" spans="1:19" ht="58" x14ac:dyDescent="0.3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2">
        <f t="shared" si="99"/>
        <v>1</v>
      </c>
      <c r="P2171" s="6" t="s">
        <v>8324</v>
      </c>
      <c r="Q2171" s="6" t="s">
        <v>8325</v>
      </c>
      <c r="R2171" s="15">
        <f t="shared" si="100"/>
        <v>42793.367488425924</v>
      </c>
      <c r="S2171" s="15">
        <f t="shared" si="101"/>
        <v>42796.367488425924</v>
      </c>
    </row>
    <row r="2172" spans="1:19" ht="43.5" x14ac:dyDescent="0.3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2">
        <f t="shared" si="99"/>
        <v>1.8085714285714285</v>
      </c>
      <c r="P2172" s="6" t="s">
        <v>8324</v>
      </c>
      <c r="Q2172" s="6" t="s">
        <v>8325</v>
      </c>
      <c r="R2172" s="15">
        <f t="shared" si="100"/>
        <v>42198.416921296295</v>
      </c>
      <c r="S2172" s="15">
        <f t="shared" si="101"/>
        <v>42238.416921296295</v>
      </c>
    </row>
    <row r="2173" spans="1:19" ht="43.5" x14ac:dyDescent="0.3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2">
        <f t="shared" si="99"/>
        <v>1.0607500000000001</v>
      </c>
      <c r="P2173" s="6" t="s">
        <v>8324</v>
      </c>
      <c r="Q2173" s="6" t="s">
        <v>8325</v>
      </c>
      <c r="R2173" s="15">
        <f t="shared" si="100"/>
        <v>42141.623784722215</v>
      </c>
      <c r="S2173" s="15">
        <f t="shared" si="101"/>
        <v>42176.874999999993</v>
      </c>
    </row>
    <row r="2174" spans="1:19" ht="43.5" x14ac:dyDescent="0.3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2">
        <f t="shared" si="99"/>
        <v>1</v>
      </c>
      <c r="P2174" s="6" t="s">
        <v>8324</v>
      </c>
      <c r="Q2174" s="6" t="s">
        <v>8325</v>
      </c>
      <c r="R2174" s="15">
        <f t="shared" si="100"/>
        <v>42082.246759259258</v>
      </c>
      <c r="S2174" s="15">
        <f t="shared" si="101"/>
        <v>42112.246759259258</v>
      </c>
    </row>
    <row r="2175" spans="1:19" ht="43.5" x14ac:dyDescent="0.3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2">
        <f t="shared" si="99"/>
        <v>1.2692857142857144</v>
      </c>
      <c r="P2175" s="6" t="s">
        <v>8324</v>
      </c>
      <c r="Q2175" s="6" t="s">
        <v>8325</v>
      </c>
      <c r="R2175" s="15">
        <f t="shared" si="100"/>
        <v>41495.359293981477</v>
      </c>
      <c r="S2175" s="15">
        <f t="shared" si="101"/>
        <v>41526.832638888889</v>
      </c>
    </row>
    <row r="2176" spans="1:19" ht="58" x14ac:dyDescent="0.3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2">
        <f t="shared" si="99"/>
        <v>1.0297499999999999</v>
      </c>
      <c r="P2176" s="6" t="s">
        <v>8324</v>
      </c>
      <c r="Q2176" s="6" t="s">
        <v>8325</v>
      </c>
      <c r="R2176" s="15">
        <f t="shared" si="100"/>
        <v>42465.209571759253</v>
      </c>
      <c r="S2176" s="15">
        <f t="shared" si="101"/>
        <v>42495.209571759253</v>
      </c>
    </row>
    <row r="2177" spans="1:19" ht="43.5" x14ac:dyDescent="0.3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2">
        <f t="shared" si="99"/>
        <v>2.5</v>
      </c>
      <c r="P2177" s="6" t="s">
        <v>8324</v>
      </c>
      <c r="Q2177" s="6" t="s">
        <v>8325</v>
      </c>
      <c r="R2177" s="15">
        <f t="shared" si="100"/>
        <v>42564.675763888888</v>
      </c>
      <c r="S2177" s="15">
        <f t="shared" si="101"/>
        <v>42571.675763888888</v>
      </c>
    </row>
    <row r="2178" spans="1:19" ht="43.5" x14ac:dyDescent="0.3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2">
        <f t="shared" si="99"/>
        <v>1.2602</v>
      </c>
      <c r="P2178" s="6" t="s">
        <v>8324</v>
      </c>
      <c r="Q2178" s="6" t="s">
        <v>8325</v>
      </c>
      <c r="R2178" s="15">
        <f t="shared" si="100"/>
        <v>42096.299872685187</v>
      </c>
      <c r="S2178" s="15">
        <f t="shared" si="101"/>
        <v>42126.299872685187</v>
      </c>
    </row>
    <row r="2179" spans="1:19" ht="72.5" x14ac:dyDescent="0.3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2">
        <f t="shared" ref="O2179:O2242" si="102">(E2179/D2179)</f>
        <v>1.0012000000000001</v>
      </c>
      <c r="P2179" s="6" t="s">
        <v>8324</v>
      </c>
      <c r="Q2179" s="6" t="s">
        <v>8325</v>
      </c>
      <c r="R2179" s="15">
        <f t="shared" ref="R2179:R2242" si="103">(J2179/86400)+25569+(-8/24)</f>
        <v>42501.917442129627</v>
      </c>
      <c r="S2179" s="15">
        <f t="shared" ref="S2179:S2242" si="104">(I2179/86400)+25569+(-8/24)</f>
        <v>42526.917442129627</v>
      </c>
    </row>
    <row r="2180" spans="1:19" ht="43.5" x14ac:dyDescent="0.3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2">
        <f t="shared" si="102"/>
        <v>1.3864000000000001</v>
      </c>
      <c r="P2180" s="6" t="s">
        <v>8324</v>
      </c>
      <c r="Q2180" s="6" t="s">
        <v>8325</v>
      </c>
      <c r="R2180" s="15">
        <f t="shared" si="103"/>
        <v>42723.303206018514</v>
      </c>
      <c r="S2180" s="15">
        <f t="shared" si="104"/>
        <v>42753.303206018514</v>
      </c>
    </row>
    <row r="2181" spans="1:19" ht="43.5" x14ac:dyDescent="0.3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2">
        <f t="shared" si="102"/>
        <v>1.6140000000000001</v>
      </c>
      <c r="P2181" s="6" t="s">
        <v>8324</v>
      </c>
      <c r="Q2181" s="6" t="s">
        <v>8325</v>
      </c>
      <c r="R2181" s="15">
        <f t="shared" si="103"/>
        <v>42074.837870370371</v>
      </c>
      <c r="S2181" s="15">
        <f t="shared" si="104"/>
        <v>42104.837870370371</v>
      </c>
    </row>
    <row r="2182" spans="1:19" ht="29" x14ac:dyDescent="0.3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2">
        <f t="shared" si="102"/>
        <v>1.071842</v>
      </c>
      <c r="P2182" s="6" t="s">
        <v>8324</v>
      </c>
      <c r="Q2182" s="6" t="s">
        <v>8325</v>
      </c>
      <c r="R2182" s="15">
        <f t="shared" si="103"/>
        <v>42279.336435185185</v>
      </c>
      <c r="S2182" s="15">
        <f t="shared" si="104"/>
        <v>42321.378101851849</v>
      </c>
    </row>
    <row r="2183" spans="1:19" ht="58" x14ac:dyDescent="0.3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2">
        <f t="shared" si="102"/>
        <v>1.5309999999999999</v>
      </c>
      <c r="P2183" s="6" t="s">
        <v>8332</v>
      </c>
      <c r="Q2183" s="6" t="s">
        <v>8350</v>
      </c>
      <c r="R2183" s="15">
        <f t="shared" si="103"/>
        <v>42772.671909722216</v>
      </c>
      <c r="S2183" s="15">
        <f t="shared" si="104"/>
        <v>42786.671909722216</v>
      </c>
    </row>
    <row r="2184" spans="1:19" ht="43.5" x14ac:dyDescent="0.3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2">
        <f t="shared" si="102"/>
        <v>5.2416666666666663</v>
      </c>
      <c r="P2184" s="6" t="s">
        <v>8332</v>
      </c>
      <c r="Q2184" s="6" t="s">
        <v>8350</v>
      </c>
      <c r="R2184" s="15">
        <f t="shared" si="103"/>
        <v>41879.567418981482</v>
      </c>
      <c r="S2184" s="15">
        <f t="shared" si="104"/>
        <v>41914.567418981482</v>
      </c>
    </row>
    <row r="2185" spans="1:19" ht="43.5" x14ac:dyDescent="0.3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2">
        <f t="shared" si="102"/>
        <v>4.8927777777777779</v>
      </c>
      <c r="P2185" s="6" t="s">
        <v>8332</v>
      </c>
      <c r="Q2185" s="6" t="s">
        <v>8350</v>
      </c>
      <c r="R2185" s="15">
        <f t="shared" si="103"/>
        <v>42745.032141203701</v>
      </c>
      <c r="S2185" s="15">
        <f t="shared" si="104"/>
        <v>42774.874999999993</v>
      </c>
    </row>
    <row r="2186" spans="1:19" ht="58" x14ac:dyDescent="0.3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2">
        <f t="shared" si="102"/>
        <v>2.8473999999999999</v>
      </c>
      <c r="P2186" s="6" t="s">
        <v>8332</v>
      </c>
      <c r="Q2186" s="6" t="s">
        <v>8350</v>
      </c>
      <c r="R2186" s="15">
        <f t="shared" si="103"/>
        <v>42380.356956018521</v>
      </c>
      <c r="S2186" s="15">
        <f t="shared" si="104"/>
        <v>42394.333333333336</v>
      </c>
    </row>
    <row r="2187" spans="1:19" ht="43.5" x14ac:dyDescent="0.3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2">
        <f t="shared" si="102"/>
        <v>18.569700000000001</v>
      </c>
      <c r="P2187" s="6" t="s">
        <v>8332</v>
      </c>
      <c r="Q2187" s="6" t="s">
        <v>8350</v>
      </c>
      <c r="R2187" s="15">
        <f t="shared" si="103"/>
        <v>41319.016655092586</v>
      </c>
      <c r="S2187" s="15">
        <f t="shared" si="104"/>
        <v>41359.016655092586</v>
      </c>
    </row>
    <row r="2188" spans="1:19" ht="43.5" x14ac:dyDescent="0.3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2">
        <f t="shared" si="102"/>
        <v>1.0967499999999999</v>
      </c>
      <c r="P2188" s="6" t="s">
        <v>8332</v>
      </c>
      <c r="Q2188" s="6" t="s">
        <v>8350</v>
      </c>
      <c r="R2188" s="15">
        <f t="shared" si="103"/>
        <v>42583.281747685185</v>
      </c>
      <c r="S2188" s="15">
        <f t="shared" si="104"/>
        <v>42619.749999999993</v>
      </c>
    </row>
    <row r="2189" spans="1:19" ht="43.5" x14ac:dyDescent="0.3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2">
        <f t="shared" si="102"/>
        <v>10.146425000000001</v>
      </c>
      <c r="P2189" s="6" t="s">
        <v>8332</v>
      </c>
      <c r="Q2189" s="6" t="s">
        <v>8350</v>
      </c>
      <c r="R2189" s="15">
        <f t="shared" si="103"/>
        <v>42067.875763888886</v>
      </c>
      <c r="S2189" s="15">
        <f t="shared" si="104"/>
        <v>42096.832638888889</v>
      </c>
    </row>
    <row r="2190" spans="1:19" ht="43.5" x14ac:dyDescent="0.3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2">
        <f t="shared" si="102"/>
        <v>4.1217692027666546</v>
      </c>
      <c r="P2190" s="6" t="s">
        <v>8332</v>
      </c>
      <c r="Q2190" s="6" t="s">
        <v>8350</v>
      </c>
      <c r="R2190" s="15">
        <f t="shared" si="103"/>
        <v>42633.252789351849</v>
      </c>
      <c r="S2190" s="15">
        <f t="shared" si="104"/>
        <v>42668.374999999993</v>
      </c>
    </row>
    <row r="2191" spans="1:19" ht="43.5" x14ac:dyDescent="0.3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2">
        <f t="shared" si="102"/>
        <v>5.0324999999999998</v>
      </c>
      <c r="P2191" s="6" t="s">
        <v>8332</v>
      </c>
      <c r="Q2191" s="6" t="s">
        <v>8350</v>
      </c>
      <c r="R2191" s="15">
        <f t="shared" si="103"/>
        <v>42467.454861111109</v>
      </c>
      <c r="S2191" s="15">
        <f t="shared" si="104"/>
        <v>42481.583333333336</v>
      </c>
    </row>
    <row r="2192" spans="1:19" ht="43.5" x14ac:dyDescent="0.3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2">
        <f t="shared" si="102"/>
        <v>1.8461052631578947</v>
      </c>
      <c r="P2192" s="6" t="s">
        <v>8332</v>
      </c>
      <c r="Q2192" s="6" t="s">
        <v>8350</v>
      </c>
      <c r="R2192" s="15">
        <f t="shared" si="103"/>
        <v>42417.291712962957</v>
      </c>
      <c r="S2192" s="15">
        <f t="shared" si="104"/>
        <v>42451.957638888889</v>
      </c>
    </row>
    <row r="2193" spans="1:19" ht="58" x14ac:dyDescent="0.3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2">
        <f t="shared" si="102"/>
        <v>1.1973333333333334</v>
      </c>
      <c r="P2193" s="6" t="s">
        <v>8332</v>
      </c>
      <c r="Q2193" s="6" t="s">
        <v>8350</v>
      </c>
      <c r="R2193" s="15">
        <f t="shared" si="103"/>
        <v>42768.5003125</v>
      </c>
      <c r="S2193" s="15">
        <f t="shared" si="104"/>
        <v>42780.5003125</v>
      </c>
    </row>
    <row r="2194" spans="1:19" ht="58" x14ac:dyDescent="0.3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2">
        <f t="shared" si="102"/>
        <v>10.812401666666668</v>
      </c>
      <c r="P2194" s="6" t="s">
        <v>8332</v>
      </c>
      <c r="Q2194" s="6" t="s">
        <v>8350</v>
      </c>
      <c r="R2194" s="15">
        <f t="shared" si="103"/>
        <v>42691.517870370364</v>
      </c>
      <c r="S2194" s="15">
        <f t="shared" si="104"/>
        <v>42719.624999999993</v>
      </c>
    </row>
    <row r="2195" spans="1:19" ht="58" x14ac:dyDescent="0.3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2">
        <f t="shared" si="102"/>
        <v>4.5237333333333334</v>
      </c>
      <c r="P2195" s="6" t="s">
        <v>8332</v>
      </c>
      <c r="Q2195" s="6" t="s">
        <v>8350</v>
      </c>
      <c r="R2195" s="15">
        <f t="shared" si="103"/>
        <v>42664.072592592587</v>
      </c>
      <c r="S2195" s="15">
        <f t="shared" si="104"/>
        <v>42694.874305555553</v>
      </c>
    </row>
    <row r="2196" spans="1:19" ht="58" x14ac:dyDescent="0.3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2">
        <f t="shared" si="102"/>
        <v>5.3737000000000004</v>
      </c>
      <c r="P2196" s="6" t="s">
        <v>8332</v>
      </c>
      <c r="Q2196" s="6" t="s">
        <v>8350</v>
      </c>
      <c r="R2196" s="15">
        <f t="shared" si="103"/>
        <v>42425.42465277778</v>
      </c>
      <c r="S2196" s="15">
        <f t="shared" si="104"/>
        <v>42455.382986111108</v>
      </c>
    </row>
    <row r="2197" spans="1:19" ht="29" x14ac:dyDescent="0.3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2">
        <f t="shared" si="102"/>
        <v>1.2032608695652174</v>
      </c>
      <c r="P2197" s="6" t="s">
        <v>8332</v>
      </c>
      <c r="Q2197" s="6" t="s">
        <v>8350</v>
      </c>
      <c r="R2197" s="15">
        <f t="shared" si="103"/>
        <v>42197.438657407409</v>
      </c>
      <c r="S2197" s="15">
        <f t="shared" si="104"/>
        <v>42227.438657407409</v>
      </c>
    </row>
    <row r="2198" spans="1:19" ht="29" x14ac:dyDescent="0.3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2">
        <f t="shared" si="102"/>
        <v>1.1383571428571428</v>
      </c>
      <c r="P2198" s="6" t="s">
        <v>8332</v>
      </c>
      <c r="Q2198" s="6" t="s">
        <v>8350</v>
      </c>
      <c r="R2198" s="15">
        <f t="shared" si="103"/>
        <v>42675.153958333329</v>
      </c>
      <c r="S2198" s="15">
        <f t="shared" si="104"/>
        <v>42705.958333333336</v>
      </c>
    </row>
    <row r="2199" spans="1:19" ht="43.5" x14ac:dyDescent="0.3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2">
        <f t="shared" si="102"/>
        <v>9.5103109999999997</v>
      </c>
      <c r="P2199" s="6" t="s">
        <v>8332</v>
      </c>
      <c r="Q2199" s="6" t="s">
        <v>8350</v>
      </c>
      <c r="R2199" s="15">
        <f t="shared" si="103"/>
        <v>42033.25068287037</v>
      </c>
      <c r="S2199" s="15">
        <f t="shared" si="104"/>
        <v>42063.25068287037</v>
      </c>
    </row>
    <row r="2200" spans="1:19" ht="43.5" x14ac:dyDescent="0.3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2">
        <f t="shared" si="102"/>
        <v>1.3289249999999999</v>
      </c>
      <c r="P2200" s="6" t="s">
        <v>8332</v>
      </c>
      <c r="Q2200" s="6" t="s">
        <v>8350</v>
      </c>
      <c r="R2200" s="15">
        <f t="shared" si="103"/>
        <v>42292.180555555555</v>
      </c>
      <c r="S2200" s="15">
        <f t="shared" si="104"/>
        <v>42322.222222222219</v>
      </c>
    </row>
    <row r="2201" spans="1:19" ht="29" x14ac:dyDescent="0.3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2">
        <f t="shared" si="102"/>
        <v>1.4697777777777778</v>
      </c>
      <c r="P2201" s="6" t="s">
        <v>8332</v>
      </c>
      <c r="Q2201" s="6" t="s">
        <v>8350</v>
      </c>
      <c r="R2201" s="15">
        <f t="shared" si="103"/>
        <v>42262.083310185182</v>
      </c>
      <c r="S2201" s="15">
        <f t="shared" si="104"/>
        <v>42292.083310185182</v>
      </c>
    </row>
    <row r="2202" spans="1:19" ht="43.5" x14ac:dyDescent="0.3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2">
        <f t="shared" si="102"/>
        <v>5.4215</v>
      </c>
      <c r="P2202" s="6" t="s">
        <v>8332</v>
      </c>
      <c r="Q2202" s="6" t="s">
        <v>8350</v>
      </c>
      <c r="R2202" s="15">
        <f t="shared" si="103"/>
        <v>42163.292453703696</v>
      </c>
      <c r="S2202" s="15">
        <f t="shared" si="104"/>
        <v>42190.791666666664</v>
      </c>
    </row>
    <row r="2203" spans="1:19" ht="43.5" x14ac:dyDescent="0.3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2">
        <f t="shared" si="102"/>
        <v>3.8271818181818182</v>
      </c>
      <c r="P2203" s="6" t="s">
        <v>8324</v>
      </c>
      <c r="Q2203" s="6" t="s">
        <v>8329</v>
      </c>
      <c r="R2203" s="15">
        <f t="shared" si="103"/>
        <v>41276.513483796291</v>
      </c>
      <c r="S2203" s="15">
        <f t="shared" si="104"/>
        <v>41290.513483796291</v>
      </c>
    </row>
    <row r="2204" spans="1:19" ht="29" x14ac:dyDescent="0.3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2">
        <f t="shared" si="102"/>
        <v>7.0418124999999998</v>
      </c>
      <c r="P2204" s="6" t="s">
        <v>8324</v>
      </c>
      <c r="Q2204" s="6" t="s">
        <v>8329</v>
      </c>
      <c r="R2204" s="15">
        <f t="shared" si="103"/>
        <v>41184.515833333331</v>
      </c>
      <c r="S2204" s="15">
        <f t="shared" si="104"/>
        <v>41214.515833333331</v>
      </c>
    </row>
    <row r="2205" spans="1:19" ht="43.5" x14ac:dyDescent="0.3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2">
        <f t="shared" si="102"/>
        <v>1.0954999999999999</v>
      </c>
      <c r="P2205" s="6" t="s">
        <v>8324</v>
      </c>
      <c r="Q2205" s="6" t="s">
        <v>8329</v>
      </c>
      <c r="R2205" s="15">
        <f t="shared" si="103"/>
        <v>42241.526412037034</v>
      </c>
      <c r="S2205" s="15">
        <f t="shared" si="104"/>
        <v>42271.526412037034</v>
      </c>
    </row>
    <row r="2206" spans="1:19" ht="43.5" x14ac:dyDescent="0.3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2">
        <f t="shared" si="102"/>
        <v>1.3286666666666667</v>
      </c>
      <c r="P2206" s="6" t="s">
        <v>8324</v>
      </c>
      <c r="Q2206" s="6" t="s">
        <v>8329</v>
      </c>
      <c r="R2206" s="15">
        <f t="shared" si="103"/>
        <v>41311.978229166663</v>
      </c>
      <c r="S2206" s="15">
        <f t="shared" si="104"/>
        <v>41341.978229166663</v>
      </c>
    </row>
    <row r="2207" spans="1:19" ht="43.5" x14ac:dyDescent="0.3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2">
        <f t="shared" si="102"/>
        <v>1.52</v>
      </c>
      <c r="P2207" s="6" t="s">
        <v>8324</v>
      </c>
      <c r="Q2207" s="6" t="s">
        <v>8329</v>
      </c>
      <c r="R2207" s="15">
        <f t="shared" si="103"/>
        <v>41031.488298611112</v>
      </c>
      <c r="S2207" s="15">
        <f t="shared" si="104"/>
        <v>41061.488298611112</v>
      </c>
    </row>
    <row r="2208" spans="1:19" ht="43.5" x14ac:dyDescent="0.3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2">
        <f t="shared" si="102"/>
        <v>1.0272727272727273</v>
      </c>
      <c r="P2208" s="6" t="s">
        <v>8324</v>
      </c>
      <c r="Q2208" s="6" t="s">
        <v>8329</v>
      </c>
      <c r="R2208" s="15">
        <f t="shared" si="103"/>
        <v>40996.923888888887</v>
      </c>
      <c r="S2208" s="15">
        <f t="shared" si="104"/>
        <v>41014.923888888887</v>
      </c>
    </row>
    <row r="2209" spans="1:19" ht="43.5" x14ac:dyDescent="0.3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2">
        <f t="shared" si="102"/>
        <v>1</v>
      </c>
      <c r="P2209" s="6" t="s">
        <v>8324</v>
      </c>
      <c r="Q2209" s="6" t="s">
        <v>8329</v>
      </c>
      <c r="R2209" s="15">
        <f t="shared" si="103"/>
        <v>41563.860798611109</v>
      </c>
      <c r="S2209" s="15">
        <f t="shared" si="104"/>
        <v>41593.902465277773</v>
      </c>
    </row>
    <row r="2210" spans="1:19" ht="43.5" x14ac:dyDescent="0.3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2">
        <f t="shared" si="102"/>
        <v>1.016</v>
      </c>
      <c r="P2210" s="6" t="s">
        <v>8324</v>
      </c>
      <c r="Q2210" s="6" t="s">
        <v>8329</v>
      </c>
      <c r="R2210" s="15">
        <f t="shared" si="103"/>
        <v>40946.548912037033</v>
      </c>
      <c r="S2210" s="15">
        <f t="shared" si="104"/>
        <v>41005.833333333328</v>
      </c>
    </row>
    <row r="2211" spans="1:19" ht="29" x14ac:dyDescent="0.3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2">
        <f t="shared" si="102"/>
        <v>1.508</v>
      </c>
      <c r="P2211" s="6" t="s">
        <v>8324</v>
      </c>
      <c r="Q2211" s="6" t="s">
        <v>8329</v>
      </c>
      <c r="R2211" s="15">
        <f t="shared" si="103"/>
        <v>41732.14634259259</v>
      </c>
      <c r="S2211" s="15">
        <f t="shared" si="104"/>
        <v>41743.625</v>
      </c>
    </row>
    <row r="2212" spans="1:19" ht="58" x14ac:dyDescent="0.3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2">
        <f t="shared" si="102"/>
        <v>1.11425</v>
      </c>
      <c r="P2212" s="6" t="s">
        <v>8324</v>
      </c>
      <c r="Q2212" s="6" t="s">
        <v>8329</v>
      </c>
      <c r="R2212" s="15">
        <f t="shared" si="103"/>
        <v>40955.732754629629</v>
      </c>
      <c r="S2212" s="15">
        <f t="shared" si="104"/>
        <v>41013.4</v>
      </c>
    </row>
    <row r="2213" spans="1:19" ht="58" x14ac:dyDescent="0.3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2">
        <f t="shared" si="102"/>
        <v>1.956</v>
      </c>
      <c r="P2213" s="6" t="s">
        <v>8324</v>
      </c>
      <c r="Q2213" s="6" t="s">
        <v>8329</v>
      </c>
      <c r="R2213" s="15">
        <f t="shared" si="103"/>
        <v>41716.451678240737</v>
      </c>
      <c r="S2213" s="15">
        <f t="shared" si="104"/>
        <v>41738.957638888889</v>
      </c>
    </row>
    <row r="2214" spans="1:19" ht="58" x14ac:dyDescent="0.3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2">
        <f t="shared" si="102"/>
        <v>1.1438333333333333</v>
      </c>
      <c r="P2214" s="6" t="s">
        <v>8324</v>
      </c>
      <c r="Q2214" s="6" t="s">
        <v>8329</v>
      </c>
      <c r="R2214" s="15">
        <f t="shared" si="103"/>
        <v>41548.414085648146</v>
      </c>
      <c r="S2214" s="15">
        <f t="shared" si="104"/>
        <v>41581.708333333328</v>
      </c>
    </row>
    <row r="2215" spans="1:19" ht="72.5" x14ac:dyDescent="0.3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2">
        <f t="shared" si="102"/>
        <v>2</v>
      </c>
      <c r="P2215" s="6" t="s">
        <v>8324</v>
      </c>
      <c r="Q2215" s="6" t="s">
        <v>8329</v>
      </c>
      <c r="R2215" s="15">
        <f t="shared" si="103"/>
        <v>42109.492812499993</v>
      </c>
      <c r="S2215" s="15">
        <f t="shared" si="104"/>
        <v>42139.492812499993</v>
      </c>
    </row>
    <row r="2216" spans="1:19" ht="43.5" x14ac:dyDescent="0.3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2">
        <f t="shared" si="102"/>
        <v>2.9250166666666666</v>
      </c>
      <c r="P2216" s="6" t="s">
        <v>8324</v>
      </c>
      <c r="Q2216" s="6" t="s">
        <v>8329</v>
      </c>
      <c r="R2216" s="15">
        <f t="shared" si="103"/>
        <v>41646.45888888889</v>
      </c>
      <c r="S2216" s="15">
        <f t="shared" si="104"/>
        <v>41676.45888888889</v>
      </c>
    </row>
    <row r="2217" spans="1:19" ht="29" x14ac:dyDescent="0.3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2">
        <f t="shared" si="102"/>
        <v>1.5636363636363637</v>
      </c>
      <c r="P2217" s="6" t="s">
        <v>8324</v>
      </c>
      <c r="Q2217" s="6" t="s">
        <v>8329</v>
      </c>
      <c r="R2217" s="15">
        <f t="shared" si="103"/>
        <v>40958.383935185186</v>
      </c>
      <c r="S2217" s="15">
        <f t="shared" si="104"/>
        <v>40980.957638888889</v>
      </c>
    </row>
    <row r="2218" spans="1:19" ht="43.5" x14ac:dyDescent="0.3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2">
        <f t="shared" si="102"/>
        <v>1.0566666666666666</v>
      </c>
      <c r="P2218" s="6" t="s">
        <v>8324</v>
      </c>
      <c r="Q2218" s="6" t="s">
        <v>8329</v>
      </c>
      <c r="R2218" s="15">
        <f t="shared" si="103"/>
        <v>42194.418344907404</v>
      </c>
      <c r="S2218" s="15">
        <f t="shared" si="104"/>
        <v>42208.418344907404</v>
      </c>
    </row>
    <row r="2219" spans="1:19" ht="43.5" x14ac:dyDescent="0.3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2">
        <f t="shared" si="102"/>
        <v>1.0119047619047619</v>
      </c>
      <c r="P2219" s="6" t="s">
        <v>8324</v>
      </c>
      <c r="Q2219" s="6" t="s">
        <v>8329</v>
      </c>
      <c r="R2219" s="15">
        <f t="shared" si="103"/>
        <v>42299.443437499998</v>
      </c>
      <c r="S2219" s="15">
        <f t="shared" si="104"/>
        <v>42309.999999999993</v>
      </c>
    </row>
    <row r="2220" spans="1:19" ht="43.5" x14ac:dyDescent="0.3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2">
        <f t="shared" si="102"/>
        <v>1.2283299999999999</v>
      </c>
      <c r="P2220" s="6" t="s">
        <v>8324</v>
      </c>
      <c r="Q2220" s="6" t="s">
        <v>8329</v>
      </c>
      <c r="R2220" s="15">
        <f t="shared" si="103"/>
        <v>41127.478969907403</v>
      </c>
      <c r="S2220" s="15">
        <f t="shared" si="104"/>
        <v>41149.666666666664</v>
      </c>
    </row>
    <row r="2221" spans="1:19" ht="43.5" x14ac:dyDescent="0.3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2">
        <f t="shared" si="102"/>
        <v>1.0149999999999999</v>
      </c>
      <c r="P2221" s="6" t="s">
        <v>8324</v>
      </c>
      <c r="Q2221" s="6" t="s">
        <v>8329</v>
      </c>
      <c r="R2221" s="15">
        <f t="shared" si="103"/>
        <v>42205.385555555556</v>
      </c>
      <c r="S2221" s="15">
        <f t="shared" si="104"/>
        <v>42235.385555555556</v>
      </c>
    </row>
    <row r="2222" spans="1:19" ht="43.5" x14ac:dyDescent="0.3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2">
        <f t="shared" si="102"/>
        <v>1.0114285714285713</v>
      </c>
      <c r="P2222" s="6" t="s">
        <v>8324</v>
      </c>
      <c r="Q2222" s="6" t="s">
        <v>8329</v>
      </c>
      <c r="R2222" s="15">
        <f t="shared" si="103"/>
        <v>41451.727268518516</v>
      </c>
      <c r="S2222" s="15">
        <f t="shared" si="104"/>
        <v>41481.727268518516</v>
      </c>
    </row>
    <row r="2223" spans="1:19" ht="43.5" x14ac:dyDescent="0.3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2">
        <f t="shared" si="102"/>
        <v>1.0811999999999999</v>
      </c>
      <c r="P2223" s="6" t="s">
        <v>8332</v>
      </c>
      <c r="Q2223" s="6" t="s">
        <v>8350</v>
      </c>
      <c r="R2223" s="15">
        <f t="shared" si="103"/>
        <v>42452.333437499998</v>
      </c>
      <c r="S2223" s="15">
        <f t="shared" si="104"/>
        <v>42482.666666666664</v>
      </c>
    </row>
    <row r="2224" spans="1:19" ht="43.5" x14ac:dyDescent="0.3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2">
        <f t="shared" si="102"/>
        <v>1.6259999999999999</v>
      </c>
      <c r="P2224" s="6" t="s">
        <v>8332</v>
      </c>
      <c r="Q2224" s="6" t="s">
        <v>8350</v>
      </c>
      <c r="R2224" s="15">
        <f t="shared" si="103"/>
        <v>40906.454247685186</v>
      </c>
      <c r="S2224" s="15">
        <f t="shared" si="104"/>
        <v>40936.454247685186</v>
      </c>
    </row>
    <row r="2225" spans="1:19" ht="58" x14ac:dyDescent="0.3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2">
        <f t="shared" si="102"/>
        <v>1.0580000000000001</v>
      </c>
      <c r="P2225" s="6" t="s">
        <v>8332</v>
      </c>
      <c r="Q2225" s="6" t="s">
        <v>8350</v>
      </c>
      <c r="R2225" s="15">
        <f t="shared" si="103"/>
        <v>42152.307500000003</v>
      </c>
      <c r="S2225" s="15">
        <f t="shared" si="104"/>
        <v>42182.307500000003</v>
      </c>
    </row>
    <row r="2226" spans="1:19" ht="43.5" x14ac:dyDescent="0.3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2">
        <f t="shared" si="102"/>
        <v>2.4315000000000002</v>
      </c>
      <c r="P2226" s="6" t="s">
        <v>8332</v>
      </c>
      <c r="Q2226" s="6" t="s">
        <v>8350</v>
      </c>
      <c r="R2226" s="15">
        <f t="shared" si="103"/>
        <v>42644.334201388883</v>
      </c>
      <c r="S2226" s="15">
        <f t="shared" si="104"/>
        <v>42672.458333333336</v>
      </c>
    </row>
    <row r="2227" spans="1:19" ht="43.5" x14ac:dyDescent="0.3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2">
        <f t="shared" si="102"/>
        <v>9.4483338095238096</v>
      </c>
      <c r="P2227" s="6" t="s">
        <v>8332</v>
      </c>
      <c r="Q2227" s="6" t="s">
        <v>8350</v>
      </c>
      <c r="R2227" s="15">
        <f t="shared" si="103"/>
        <v>41873.458506944444</v>
      </c>
      <c r="S2227" s="15">
        <f t="shared" si="104"/>
        <v>41903.458506944444</v>
      </c>
    </row>
    <row r="2228" spans="1:19" ht="43.5" x14ac:dyDescent="0.3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2">
        <f t="shared" si="102"/>
        <v>1.0846283333333333</v>
      </c>
      <c r="P2228" s="6" t="s">
        <v>8332</v>
      </c>
      <c r="Q2228" s="6" t="s">
        <v>8350</v>
      </c>
      <c r="R2228" s="15">
        <f t="shared" si="103"/>
        <v>42381.465532407405</v>
      </c>
      <c r="S2228" s="15">
        <f t="shared" si="104"/>
        <v>42411.874305555553</v>
      </c>
    </row>
    <row r="2229" spans="1:19" ht="43.5" x14ac:dyDescent="0.3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2">
        <f t="shared" si="102"/>
        <v>1.5737692307692308</v>
      </c>
      <c r="P2229" s="6" t="s">
        <v>8332</v>
      </c>
      <c r="Q2229" s="6" t="s">
        <v>8350</v>
      </c>
      <c r="R2229" s="15">
        <f t="shared" si="103"/>
        <v>41561.474016203698</v>
      </c>
      <c r="S2229" s="15">
        <f t="shared" si="104"/>
        <v>41591.515682870369</v>
      </c>
    </row>
    <row r="2230" spans="1:19" ht="58" x14ac:dyDescent="0.3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2">
        <f t="shared" si="102"/>
        <v>11.744899999999999</v>
      </c>
      <c r="P2230" s="6" t="s">
        <v>8332</v>
      </c>
      <c r="Q2230" s="6" t="s">
        <v>8350</v>
      </c>
      <c r="R2230" s="15">
        <f t="shared" si="103"/>
        <v>42201.944861111107</v>
      </c>
      <c r="S2230" s="15">
        <f t="shared" si="104"/>
        <v>42231.944861111107</v>
      </c>
    </row>
    <row r="2231" spans="1:19" ht="58" x14ac:dyDescent="0.3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2">
        <f t="shared" si="102"/>
        <v>1.7104755366949576</v>
      </c>
      <c r="P2231" s="6" t="s">
        <v>8332</v>
      </c>
      <c r="Q2231" s="6" t="s">
        <v>8350</v>
      </c>
      <c r="R2231" s="15">
        <f t="shared" si="103"/>
        <v>41484.330914351849</v>
      </c>
      <c r="S2231" s="15">
        <f t="shared" si="104"/>
        <v>41519.833333333328</v>
      </c>
    </row>
    <row r="2232" spans="1:19" ht="43.5" x14ac:dyDescent="0.3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2">
        <f t="shared" si="102"/>
        <v>1.2595294117647058</v>
      </c>
      <c r="P2232" s="6" t="s">
        <v>8332</v>
      </c>
      <c r="Q2232" s="6" t="s">
        <v>8350</v>
      </c>
      <c r="R2232" s="15">
        <f t="shared" si="103"/>
        <v>41724.547766203701</v>
      </c>
      <c r="S2232" s="15">
        <f t="shared" si="104"/>
        <v>41754.547766203701</v>
      </c>
    </row>
    <row r="2233" spans="1:19" ht="43.5" x14ac:dyDescent="0.3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2">
        <f t="shared" si="102"/>
        <v>12.121296000000001</v>
      </c>
      <c r="P2233" s="6" t="s">
        <v>8332</v>
      </c>
      <c r="Q2233" s="6" t="s">
        <v>8350</v>
      </c>
      <c r="R2233" s="15">
        <f t="shared" si="103"/>
        <v>41423.577557870369</v>
      </c>
      <c r="S2233" s="15">
        <f t="shared" si="104"/>
        <v>41449.875</v>
      </c>
    </row>
    <row r="2234" spans="1:19" ht="43.5" x14ac:dyDescent="0.3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2">
        <f t="shared" si="102"/>
        <v>4.9580000000000002</v>
      </c>
      <c r="P2234" s="6" t="s">
        <v>8332</v>
      </c>
      <c r="Q2234" s="6" t="s">
        <v>8350</v>
      </c>
      <c r="R2234" s="15">
        <f t="shared" si="103"/>
        <v>41806.460740740738</v>
      </c>
      <c r="S2234" s="15">
        <f t="shared" si="104"/>
        <v>41838.791666666664</v>
      </c>
    </row>
    <row r="2235" spans="1:19" ht="43.5" x14ac:dyDescent="0.3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2">
        <f t="shared" si="102"/>
        <v>3.3203999999999998</v>
      </c>
      <c r="P2235" s="6" t="s">
        <v>8332</v>
      </c>
      <c r="Q2235" s="6" t="s">
        <v>8350</v>
      </c>
      <c r="R2235" s="15">
        <f t="shared" si="103"/>
        <v>42331.045590277776</v>
      </c>
      <c r="S2235" s="15">
        <f t="shared" si="104"/>
        <v>42351.666666666664</v>
      </c>
    </row>
    <row r="2236" spans="1:19" ht="43.5" x14ac:dyDescent="0.3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2">
        <f t="shared" si="102"/>
        <v>11.65</v>
      </c>
      <c r="P2236" s="6" t="s">
        <v>8332</v>
      </c>
      <c r="Q2236" s="6" t="s">
        <v>8350</v>
      </c>
      <c r="R2236" s="15">
        <f t="shared" si="103"/>
        <v>42710.491284722222</v>
      </c>
      <c r="S2236" s="15">
        <f t="shared" si="104"/>
        <v>42740.491284722222</v>
      </c>
    </row>
    <row r="2237" spans="1:19" ht="29" x14ac:dyDescent="0.3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2">
        <f t="shared" si="102"/>
        <v>1.5331538461538461</v>
      </c>
      <c r="P2237" s="6" t="s">
        <v>8332</v>
      </c>
      <c r="Q2237" s="6" t="s">
        <v>8350</v>
      </c>
      <c r="R2237" s="15">
        <f t="shared" si="103"/>
        <v>42061.688784722217</v>
      </c>
      <c r="S2237" s="15">
        <f t="shared" si="104"/>
        <v>42091.647118055553</v>
      </c>
    </row>
    <row r="2238" spans="1:19" ht="43.5" x14ac:dyDescent="0.3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2">
        <f t="shared" si="102"/>
        <v>5.3710714285714287</v>
      </c>
      <c r="P2238" s="6" t="s">
        <v>8332</v>
      </c>
      <c r="Q2238" s="6" t="s">
        <v>8350</v>
      </c>
      <c r="R2238" s="15">
        <f t="shared" si="103"/>
        <v>42371.283831018511</v>
      </c>
      <c r="S2238" s="15">
        <f t="shared" si="104"/>
        <v>42401.283831018511</v>
      </c>
    </row>
    <row r="2239" spans="1:19" ht="43.5" x14ac:dyDescent="0.3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2">
        <f t="shared" si="102"/>
        <v>3.5292777777777777</v>
      </c>
      <c r="P2239" s="6" t="s">
        <v>8332</v>
      </c>
      <c r="Q2239" s="6" t="s">
        <v>8350</v>
      </c>
      <c r="R2239" s="15">
        <f t="shared" si="103"/>
        <v>41914.669942129629</v>
      </c>
      <c r="S2239" s="15">
        <f t="shared" si="104"/>
        <v>41954.999305555553</v>
      </c>
    </row>
    <row r="2240" spans="1:19" ht="29" x14ac:dyDescent="0.3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2">
        <f t="shared" si="102"/>
        <v>1.3740000000000001</v>
      </c>
      <c r="P2240" s="6" t="s">
        <v>8332</v>
      </c>
      <c r="Q2240" s="6" t="s">
        <v>8350</v>
      </c>
      <c r="R2240" s="15">
        <f t="shared" si="103"/>
        <v>42774.28837962963</v>
      </c>
      <c r="S2240" s="15">
        <f t="shared" si="104"/>
        <v>42804.28837962963</v>
      </c>
    </row>
    <row r="2241" spans="1:19" ht="29" x14ac:dyDescent="0.3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2">
        <f t="shared" si="102"/>
        <v>1.2802667999999999</v>
      </c>
      <c r="P2241" s="6" t="s">
        <v>8332</v>
      </c>
      <c r="Q2241" s="6" t="s">
        <v>8350</v>
      </c>
      <c r="R2241" s="15">
        <f t="shared" si="103"/>
        <v>41572.625162037039</v>
      </c>
      <c r="S2241" s="15">
        <f t="shared" si="104"/>
        <v>41608.834722222222</v>
      </c>
    </row>
    <row r="2242" spans="1:19" ht="43.5" x14ac:dyDescent="0.3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2">
        <f t="shared" si="102"/>
        <v>2.7067999999999999</v>
      </c>
      <c r="P2242" s="6" t="s">
        <v>8332</v>
      </c>
      <c r="Q2242" s="6" t="s">
        <v>8350</v>
      </c>
      <c r="R2242" s="15">
        <f t="shared" si="103"/>
        <v>42452.492407407401</v>
      </c>
      <c r="S2242" s="15">
        <f t="shared" si="104"/>
        <v>42482.492407407401</v>
      </c>
    </row>
    <row r="2243" spans="1:19" ht="43.5" x14ac:dyDescent="0.3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2">
        <f t="shared" ref="O2243:O2306" si="105">(E2243/D2243)</f>
        <v>8.0640000000000001</v>
      </c>
      <c r="P2243" s="6" t="s">
        <v>8332</v>
      </c>
      <c r="Q2243" s="6" t="s">
        <v>8350</v>
      </c>
      <c r="R2243" s="15">
        <f t="shared" ref="R2243:R2306" si="106">(J2243/86400)+25569+(-8/24)</f>
        <v>42766.494212962956</v>
      </c>
      <c r="S2243" s="15">
        <f t="shared" ref="S2243:S2306" si="107">(I2243/86400)+25569+(-8/24)</f>
        <v>42796.494212962956</v>
      </c>
    </row>
    <row r="2244" spans="1:19" ht="29" x14ac:dyDescent="0.3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2">
        <f t="shared" si="105"/>
        <v>13.600976000000001</v>
      </c>
      <c r="P2244" s="6" t="s">
        <v>8332</v>
      </c>
      <c r="Q2244" s="6" t="s">
        <v>8350</v>
      </c>
      <c r="R2244" s="15">
        <f t="shared" si="106"/>
        <v>41569.242280092592</v>
      </c>
      <c r="S2244" s="15">
        <f t="shared" si="107"/>
        <v>41604.793055555558</v>
      </c>
    </row>
    <row r="2245" spans="1:19" ht="43.5" x14ac:dyDescent="0.3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2">
        <f t="shared" si="105"/>
        <v>9302.5</v>
      </c>
      <c r="P2245" s="6" t="s">
        <v>8332</v>
      </c>
      <c r="Q2245" s="6" t="s">
        <v>8350</v>
      </c>
      <c r="R2245" s="15">
        <f t="shared" si="106"/>
        <v>42800.417708333327</v>
      </c>
      <c r="S2245" s="15">
        <f t="shared" si="107"/>
        <v>42806.791666666664</v>
      </c>
    </row>
    <row r="2246" spans="1:19" ht="43.5" x14ac:dyDescent="0.3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2">
        <f t="shared" si="105"/>
        <v>3.7702</v>
      </c>
      <c r="P2246" s="6" t="s">
        <v>8332</v>
      </c>
      <c r="Q2246" s="6" t="s">
        <v>8350</v>
      </c>
      <c r="R2246" s="15">
        <f t="shared" si="106"/>
        <v>42647.485486111109</v>
      </c>
      <c r="S2246" s="15">
        <f t="shared" si="107"/>
        <v>42659.520833333336</v>
      </c>
    </row>
    <row r="2247" spans="1:19" ht="43.5" x14ac:dyDescent="0.3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2">
        <f t="shared" si="105"/>
        <v>26.47025</v>
      </c>
      <c r="P2247" s="6" t="s">
        <v>8332</v>
      </c>
      <c r="Q2247" s="6" t="s">
        <v>8350</v>
      </c>
      <c r="R2247" s="15">
        <f t="shared" si="106"/>
        <v>41660.375196759254</v>
      </c>
      <c r="S2247" s="15">
        <f t="shared" si="107"/>
        <v>41691.416666666664</v>
      </c>
    </row>
    <row r="2248" spans="1:19" ht="43.5" x14ac:dyDescent="0.3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2">
        <f t="shared" si="105"/>
        <v>1.0012000000000001</v>
      </c>
      <c r="P2248" s="6" t="s">
        <v>8332</v>
      </c>
      <c r="Q2248" s="6" t="s">
        <v>8350</v>
      </c>
      <c r="R2248" s="15">
        <f t="shared" si="106"/>
        <v>42221.458449074074</v>
      </c>
      <c r="S2248" s="15">
        <f t="shared" si="107"/>
        <v>42251.458449074074</v>
      </c>
    </row>
    <row r="2249" spans="1:19" ht="29" x14ac:dyDescent="0.3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2">
        <f t="shared" si="105"/>
        <v>1.0445405405405406</v>
      </c>
      <c r="P2249" s="6" t="s">
        <v>8332</v>
      </c>
      <c r="Q2249" s="6" t="s">
        <v>8350</v>
      </c>
      <c r="R2249" s="15">
        <f t="shared" si="106"/>
        <v>42200.332928240743</v>
      </c>
      <c r="S2249" s="15">
        <f t="shared" si="107"/>
        <v>42214.332928240743</v>
      </c>
    </row>
    <row r="2250" spans="1:19" ht="43.5" x14ac:dyDescent="0.3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2">
        <f t="shared" si="105"/>
        <v>1.0721428571428571</v>
      </c>
      <c r="P2250" s="6" t="s">
        <v>8332</v>
      </c>
      <c r="Q2250" s="6" t="s">
        <v>8350</v>
      </c>
      <c r="R2250" s="15">
        <f t="shared" si="106"/>
        <v>42688.542569444442</v>
      </c>
      <c r="S2250" s="15">
        <f t="shared" si="107"/>
        <v>42718.542569444442</v>
      </c>
    </row>
    <row r="2251" spans="1:19" ht="43.5" x14ac:dyDescent="0.3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2">
        <f t="shared" si="105"/>
        <v>1.6877142857142857</v>
      </c>
      <c r="P2251" s="6" t="s">
        <v>8332</v>
      </c>
      <c r="Q2251" s="6" t="s">
        <v>8350</v>
      </c>
      <c r="R2251" s="15">
        <f t="shared" si="106"/>
        <v>41336.36996527778</v>
      </c>
      <c r="S2251" s="15">
        <f t="shared" si="107"/>
        <v>41366.328298611108</v>
      </c>
    </row>
    <row r="2252" spans="1:19" ht="43.5" x14ac:dyDescent="0.3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2">
        <f t="shared" si="105"/>
        <v>9.7511200000000002</v>
      </c>
      <c r="P2252" s="6" t="s">
        <v>8332</v>
      </c>
      <c r="Q2252" s="6" t="s">
        <v>8350</v>
      </c>
      <c r="R2252" s="15">
        <f t="shared" si="106"/>
        <v>42676.6721412037</v>
      </c>
      <c r="S2252" s="15">
        <f t="shared" si="107"/>
        <v>42706.713807870365</v>
      </c>
    </row>
    <row r="2253" spans="1:19" ht="43.5" x14ac:dyDescent="0.3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2">
        <f t="shared" si="105"/>
        <v>1.3444929411764706</v>
      </c>
      <c r="P2253" s="6" t="s">
        <v>8332</v>
      </c>
      <c r="Q2253" s="6" t="s">
        <v>8350</v>
      </c>
      <c r="R2253" s="15">
        <f t="shared" si="106"/>
        <v>41846.012465277774</v>
      </c>
      <c r="S2253" s="15">
        <f t="shared" si="107"/>
        <v>41867.012465277774</v>
      </c>
    </row>
    <row r="2254" spans="1:19" ht="43.5" x14ac:dyDescent="0.3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2">
        <f t="shared" si="105"/>
        <v>2.722777777777778</v>
      </c>
      <c r="P2254" s="6" t="s">
        <v>8332</v>
      </c>
      <c r="Q2254" s="6" t="s">
        <v>8350</v>
      </c>
      <c r="R2254" s="15">
        <f t="shared" si="106"/>
        <v>42572.994652777772</v>
      </c>
      <c r="S2254" s="15">
        <f t="shared" si="107"/>
        <v>42587.994652777772</v>
      </c>
    </row>
    <row r="2255" spans="1:19" ht="58" x14ac:dyDescent="0.3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2">
        <f t="shared" si="105"/>
        <v>1.1268750000000001</v>
      </c>
      <c r="P2255" s="6" t="s">
        <v>8332</v>
      </c>
      <c r="Q2255" s="6" t="s">
        <v>8350</v>
      </c>
      <c r="R2255" s="15">
        <f t="shared" si="106"/>
        <v>42296.297997685186</v>
      </c>
      <c r="S2255" s="15">
        <f t="shared" si="107"/>
        <v>42326.33966435185</v>
      </c>
    </row>
    <row r="2256" spans="1:19" ht="43.5" x14ac:dyDescent="0.3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2">
        <f t="shared" si="105"/>
        <v>4.5979999999999999</v>
      </c>
      <c r="P2256" s="6" t="s">
        <v>8332</v>
      </c>
      <c r="Q2256" s="6" t="s">
        <v>8350</v>
      </c>
      <c r="R2256" s="15">
        <f t="shared" si="106"/>
        <v>42752.314444444441</v>
      </c>
      <c r="S2256" s="15">
        <f t="shared" si="107"/>
        <v>42759.314444444441</v>
      </c>
    </row>
    <row r="2257" spans="1:19" ht="29" x14ac:dyDescent="0.3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2">
        <f t="shared" si="105"/>
        <v>2.8665822784810127</v>
      </c>
      <c r="P2257" s="6" t="s">
        <v>8332</v>
      </c>
      <c r="Q2257" s="6" t="s">
        <v>8350</v>
      </c>
      <c r="R2257" s="15">
        <f t="shared" si="106"/>
        <v>42467.618645833332</v>
      </c>
      <c r="S2257" s="15">
        <f t="shared" si="107"/>
        <v>42497.618645833332</v>
      </c>
    </row>
    <row r="2258" spans="1:19" ht="43.5" x14ac:dyDescent="0.3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2">
        <f t="shared" si="105"/>
        <v>2.2270833333333333</v>
      </c>
      <c r="P2258" s="6" t="s">
        <v>8332</v>
      </c>
      <c r="Q2258" s="6" t="s">
        <v>8350</v>
      </c>
      <c r="R2258" s="15">
        <f t="shared" si="106"/>
        <v>42682.118587962956</v>
      </c>
      <c r="S2258" s="15">
        <f t="shared" si="107"/>
        <v>42696.118587962956</v>
      </c>
    </row>
    <row r="2259" spans="1:19" ht="58" x14ac:dyDescent="0.3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2">
        <f t="shared" si="105"/>
        <v>6.3613999999999997</v>
      </c>
      <c r="P2259" s="6" t="s">
        <v>8332</v>
      </c>
      <c r="Q2259" s="6" t="s">
        <v>8350</v>
      </c>
      <c r="R2259" s="15">
        <f t="shared" si="106"/>
        <v>42505.603344907409</v>
      </c>
      <c r="S2259" s="15">
        <f t="shared" si="107"/>
        <v>42540.624999999993</v>
      </c>
    </row>
    <row r="2260" spans="1:19" ht="29" x14ac:dyDescent="0.3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2">
        <f t="shared" si="105"/>
        <v>1.4650000000000001</v>
      </c>
      <c r="P2260" s="6" t="s">
        <v>8332</v>
      </c>
      <c r="Q2260" s="6" t="s">
        <v>8350</v>
      </c>
      <c r="R2260" s="15">
        <f t="shared" si="106"/>
        <v>42136.417673611104</v>
      </c>
      <c r="S2260" s="15">
        <f t="shared" si="107"/>
        <v>42166.417673611104</v>
      </c>
    </row>
    <row r="2261" spans="1:19" ht="43.5" x14ac:dyDescent="0.3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2">
        <f t="shared" si="105"/>
        <v>18.670999999999999</v>
      </c>
      <c r="P2261" s="6" t="s">
        <v>8332</v>
      </c>
      <c r="Q2261" s="6" t="s">
        <v>8350</v>
      </c>
      <c r="R2261" s="15">
        <f t="shared" si="106"/>
        <v>42702.47148148148</v>
      </c>
      <c r="S2261" s="15">
        <f t="shared" si="107"/>
        <v>42712.47148148148</v>
      </c>
    </row>
    <row r="2262" spans="1:19" ht="43.5" x14ac:dyDescent="0.3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2">
        <f t="shared" si="105"/>
        <v>3.2692000000000001</v>
      </c>
      <c r="P2262" s="6" t="s">
        <v>8332</v>
      </c>
      <c r="Q2262" s="6" t="s">
        <v>8350</v>
      </c>
      <c r="R2262" s="15">
        <f t="shared" si="106"/>
        <v>41694.683449074073</v>
      </c>
      <c r="S2262" s="15">
        <f t="shared" si="107"/>
        <v>41724.641782407409</v>
      </c>
    </row>
    <row r="2263" spans="1:19" ht="43.5" x14ac:dyDescent="0.3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2">
        <f t="shared" si="105"/>
        <v>7.7949999999999999</v>
      </c>
      <c r="P2263" s="6" t="s">
        <v>8332</v>
      </c>
      <c r="Q2263" s="6" t="s">
        <v>8350</v>
      </c>
      <c r="R2263" s="15">
        <f t="shared" si="106"/>
        <v>42759.391435185178</v>
      </c>
      <c r="S2263" s="15">
        <f t="shared" si="107"/>
        <v>42780.391435185178</v>
      </c>
    </row>
    <row r="2264" spans="1:19" ht="43.5" x14ac:dyDescent="0.3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2">
        <f t="shared" si="105"/>
        <v>1.5415151515151515</v>
      </c>
      <c r="P2264" s="6" t="s">
        <v>8332</v>
      </c>
      <c r="Q2264" s="6" t="s">
        <v>8350</v>
      </c>
      <c r="R2264" s="15">
        <f t="shared" si="106"/>
        <v>41926.251828703702</v>
      </c>
      <c r="S2264" s="15">
        <f t="shared" si="107"/>
        <v>41960.666666666664</v>
      </c>
    </row>
    <row r="2265" spans="1:19" ht="43.5" x14ac:dyDescent="0.3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2">
        <f t="shared" si="105"/>
        <v>1.1554666666666666</v>
      </c>
      <c r="P2265" s="6" t="s">
        <v>8332</v>
      </c>
      <c r="Q2265" s="6" t="s">
        <v>8350</v>
      </c>
      <c r="R2265" s="15">
        <f t="shared" si="106"/>
        <v>42014.498993055553</v>
      </c>
      <c r="S2265" s="15">
        <f t="shared" si="107"/>
        <v>42035.498993055553</v>
      </c>
    </row>
    <row r="2266" spans="1:19" ht="58" x14ac:dyDescent="0.3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2">
        <f t="shared" si="105"/>
        <v>1.8003333333333333</v>
      </c>
      <c r="P2266" s="6" t="s">
        <v>8332</v>
      </c>
      <c r="Q2266" s="6" t="s">
        <v>8350</v>
      </c>
      <c r="R2266" s="15">
        <f t="shared" si="106"/>
        <v>42496.249004629623</v>
      </c>
      <c r="S2266" s="15">
        <f t="shared" si="107"/>
        <v>42512.791666666664</v>
      </c>
    </row>
    <row r="2267" spans="1:19" ht="43.5" x14ac:dyDescent="0.3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2">
        <f t="shared" si="105"/>
        <v>2.9849999999999999</v>
      </c>
      <c r="P2267" s="6" t="s">
        <v>8332</v>
      </c>
      <c r="Q2267" s="6" t="s">
        <v>8350</v>
      </c>
      <c r="R2267" s="15">
        <f t="shared" si="106"/>
        <v>42689.519756944443</v>
      </c>
      <c r="S2267" s="15">
        <f t="shared" si="107"/>
        <v>42696.519756944443</v>
      </c>
    </row>
    <row r="2268" spans="1:19" ht="43.5" x14ac:dyDescent="0.3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2">
        <f t="shared" si="105"/>
        <v>3.2026666666666666</v>
      </c>
      <c r="P2268" s="6" t="s">
        <v>8332</v>
      </c>
      <c r="Q2268" s="6" t="s">
        <v>8350</v>
      </c>
      <c r="R2268" s="15">
        <f t="shared" si="106"/>
        <v>42469.541574074072</v>
      </c>
      <c r="S2268" s="15">
        <f t="shared" si="107"/>
        <v>42486.749999999993</v>
      </c>
    </row>
    <row r="2269" spans="1:19" ht="58" x14ac:dyDescent="0.3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2">
        <f t="shared" si="105"/>
        <v>3.80525</v>
      </c>
      <c r="P2269" s="6" t="s">
        <v>8332</v>
      </c>
      <c r="Q2269" s="6" t="s">
        <v>8350</v>
      </c>
      <c r="R2269" s="15">
        <f t="shared" si="106"/>
        <v>41968.496493055551</v>
      </c>
      <c r="S2269" s="15">
        <f t="shared" si="107"/>
        <v>41993.708333333336</v>
      </c>
    </row>
    <row r="2270" spans="1:19" ht="43.5" x14ac:dyDescent="0.3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2">
        <f t="shared" si="105"/>
        <v>1.026</v>
      </c>
      <c r="P2270" s="6" t="s">
        <v>8332</v>
      </c>
      <c r="Q2270" s="6" t="s">
        <v>8350</v>
      </c>
      <c r="R2270" s="15">
        <f t="shared" si="106"/>
        <v>42775.749016203707</v>
      </c>
      <c r="S2270" s="15">
        <f t="shared" si="107"/>
        <v>42805.749016203707</v>
      </c>
    </row>
    <row r="2271" spans="1:19" ht="43.5" x14ac:dyDescent="0.3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2">
        <f t="shared" si="105"/>
        <v>18.016400000000001</v>
      </c>
      <c r="P2271" s="6" t="s">
        <v>8332</v>
      </c>
      <c r="Q2271" s="6" t="s">
        <v>8350</v>
      </c>
      <c r="R2271" s="15">
        <f t="shared" si="106"/>
        <v>42776.371099537035</v>
      </c>
      <c r="S2271" s="15">
        <f t="shared" si="107"/>
        <v>42800.874999999993</v>
      </c>
    </row>
    <row r="2272" spans="1:19" ht="43.5" x14ac:dyDescent="0.3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2">
        <f t="shared" si="105"/>
        <v>7.2024800000000004</v>
      </c>
      <c r="P2272" s="6" t="s">
        <v>8332</v>
      </c>
      <c r="Q2272" s="6" t="s">
        <v>8350</v>
      </c>
      <c r="R2272" s="15">
        <f t="shared" si="106"/>
        <v>42725.536030092589</v>
      </c>
      <c r="S2272" s="15">
        <f t="shared" si="107"/>
        <v>42745.582638888889</v>
      </c>
    </row>
    <row r="2273" spans="1:19" ht="43.5" x14ac:dyDescent="0.3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2">
        <f t="shared" si="105"/>
        <v>2.8309000000000002</v>
      </c>
      <c r="P2273" s="6" t="s">
        <v>8332</v>
      </c>
      <c r="Q2273" s="6" t="s">
        <v>8350</v>
      </c>
      <c r="R2273" s="15">
        <f t="shared" si="106"/>
        <v>42683.666712962957</v>
      </c>
      <c r="S2273" s="15">
        <f t="shared" si="107"/>
        <v>42713.666712962957</v>
      </c>
    </row>
    <row r="2274" spans="1:19" ht="43.5" x14ac:dyDescent="0.3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2">
        <f t="shared" si="105"/>
        <v>13.566000000000001</v>
      </c>
      <c r="P2274" s="6" t="s">
        <v>8332</v>
      </c>
      <c r="Q2274" s="6" t="s">
        <v>8350</v>
      </c>
      <c r="R2274" s="15">
        <f t="shared" si="106"/>
        <v>42315.366157407407</v>
      </c>
      <c r="S2274" s="15">
        <f t="shared" si="107"/>
        <v>42345.366157407407</v>
      </c>
    </row>
    <row r="2275" spans="1:19" ht="43.5" x14ac:dyDescent="0.3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2">
        <f t="shared" si="105"/>
        <v>2.2035999999999998</v>
      </c>
      <c r="P2275" s="6" t="s">
        <v>8332</v>
      </c>
      <c r="Q2275" s="6" t="s">
        <v>8350</v>
      </c>
      <c r="R2275" s="15">
        <f t="shared" si="106"/>
        <v>42781.215763888882</v>
      </c>
      <c r="S2275" s="15">
        <f t="shared" si="107"/>
        <v>42806.174097222225</v>
      </c>
    </row>
    <row r="2276" spans="1:19" ht="58" x14ac:dyDescent="0.3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2">
        <f t="shared" si="105"/>
        <v>1.196</v>
      </c>
      <c r="P2276" s="6" t="s">
        <v>8332</v>
      </c>
      <c r="Q2276" s="6" t="s">
        <v>8350</v>
      </c>
      <c r="R2276" s="15">
        <f t="shared" si="106"/>
        <v>41663.167326388888</v>
      </c>
      <c r="S2276" s="15">
        <f t="shared" si="107"/>
        <v>41693.167326388888</v>
      </c>
    </row>
    <row r="2277" spans="1:19" ht="43.5" x14ac:dyDescent="0.3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2">
        <f t="shared" si="105"/>
        <v>4.0776923076923079</v>
      </c>
      <c r="P2277" s="6" t="s">
        <v>8332</v>
      </c>
      <c r="Q2277" s="6" t="s">
        <v>8350</v>
      </c>
      <c r="R2277" s="15">
        <f t="shared" si="106"/>
        <v>41965.283321759256</v>
      </c>
      <c r="S2277" s="15">
        <f t="shared" si="107"/>
        <v>41995.283321759256</v>
      </c>
    </row>
    <row r="2278" spans="1:19" ht="58" x14ac:dyDescent="0.3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2">
        <f t="shared" si="105"/>
        <v>1.0581826105905425</v>
      </c>
      <c r="P2278" s="6" t="s">
        <v>8332</v>
      </c>
      <c r="Q2278" s="6" t="s">
        <v>8350</v>
      </c>
      <c r="R2278" s="15">
        <f t="shared" si="106"/>
        <v>41614.318159722221</v>
      </c>
      <c r="S2278" s="15">
        <f t="shared" si="107"/>
        <v>41644.318159722221</v>
      </c>
    </row>
    <row r="2279" spans="1:19" ht="43.5" x14ac:dyDescent="0.3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2">
        <f t="shared" si="105"/>
        <v>1.4108235294117648</v>
      </c>
      <c r="P2279" s="6" t="s">
        <v>8332</v>
      </c>
      <c r="Q2279" s="6" t="s">
        <v>8350</v>
      </c>
      <c r="R2279" s="15">
        <f t="shared" si="106"/>
        <v>40936.345173611109</v>
      </c>
      <c r="S2279" s="15">
        <f t="shared" si="107"/>
        <v>40966.345173611109</v>
      </c>
    </row>
    <row r="2280" spans="1:19" ht="29" x14ac:dyDescent="0.3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2">
        <f t="shared" si="105"/>
        <v>2.7069999999999999</v>
      </c>
      <c r="P2280" s="6" t="s">
        <v>8332</v>
      </c>
      <c r="Q2280" s="6" t="s">
        <v>8350</v>
      </c>
      <c r="R2280" s="15">
        <f t="shared" si="106"/>
        <v>42338.375775462962</v>
      </c>
      <c r="S2280" s="15">
        <f t="shared" si="107"/>
        <v>42372.624305555553</v>
      </c>
    </row>
    <row r="2281" spans="1:19" ht="58" x14ac:dyDescent="0.3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2">
        <f t="shared" si="105"/>
        <v>1.538</v>
      </c>
      <c r="P2281" s="6" t="s">
        <v>8332</v>
      </c>
      <c r="Q2281" s="6" t="s">
        <v>8350</v>
      </c>
      <c r="R2281" s="15">
        <f t="shared" si="106"/>
        <v>42020.473368055558</v>
      </c>
      <c r="S2281" s="15">
        <f t="shared" si="107"/>
        <v>42038.833333333336</v>
      </c>
    </row>
    <row r="2282" spans="1:19" ht="58" x14ac:dyDescent="0.3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2">
        <f t="shared" si="105"/>
        <v>4.0357653061224488</v>
      </c>
      <c r="P2282" s="6" t="s">
        <v>8332</v>
      </c>
      <c r="Q2282" s="6" t="s">
        <v>8350</v>
      </c>
      <c r="R2282" s="15">
        <f t="shared" si="106"/>
        <v>42234.291562499995</v>
      </c>
      <c r="S2282" s="15">
        <f t="shared" si="107"/>
        <v>42264.291562499995</v>
      </c>
    </row>
    <row r="2283" spans="1:19" ht="43.5" x14ac:dyDescent="0.3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2">
        <f t="shared" si="105"/>
        <v>1.85</v>
      </c>
      <c r="P2283" s="6" t="s">
        <v>8324</v>
      </c>
      <c r="Q2283" s="6" t="s">
        <v>8325</v>
      </c>
      <c r="R2283" s="15">
        <f t="shared" si="106"/>
        <v>40686.952511574069</v>
      </c>
      <c r="S2283" s="15">
        <f t="shared" si="107"/>
        <v>40748.951388888883</v>
      </c>
    </row>
    <row r="2284" spans="1:19" ht="29" x14ac:dyDescent="0.3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2">
        <f t="shared" si="105"/>
        <v>1.8533333333333333</v>
      </c>
      <c r="P2284" s="6" t="s">
        <v>8324</v>
      </c>
      <c r="Q2284" s="6" t="s">
        <v>8325</v>
      </c>
      <c r="R2284" s="15">
        <f t="shared" si="106"/>
        <v>42322.841273148144</v>
      </c>
      <c r="S2284" s="15">
        <f t="shared" si="107"/>
        <v>42382.841273148144</v>
      </c>
    </row>
    <row r="2285" spans="1:19" ht="43.5" x14ac:dyDescent="0.3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2">
        <f t="shared" si="105"/>
        <v>1.0085533333333332</v>
      </c>
      <c r="P2285" s="6" t="s">
        <v>8324</v>
      </c>
      <c r="Q2285" s="6" t="s">
        <v>8325</v>
      </c>
      <c r="R2285" s="15">
        <f t="shared" si="106"/>
        <v>40977.791712962957</v>
      </c>
      <c r="S2285" s="15">
        <f t="shared" si="107"/>
        <v>41037.750046296293</v>
      </c>
    </row>
    <row r="2286" spans="1:19" ht="29" x14ac:dyDescent="0.3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2">
        <f t="shared" si="105"/>
        <v>1.0622116666666668</v>
      </c>
      <c r="P2286" s="6" t="s">
        <v>8324</v>
      </c>
      <c r="Q2286" s="6" t="s">
        <v>8325</v>
      </c>
      <c r="R2286" s="15">
        <f t="shared" si="106"/>
        <v>40585.463483796295</v>
      </c>
      <c r="S2286" s="15">
        <f t="shared" si="107"/>
        <v>40613.833333333328</v>
      </c>
    </row>
    <row r="2287" spans="1:19" ht="43.5" x14ac:dyDescent="0.3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2">
        <f t="shared" si="105"/>
        <v>1.2136666666666667</v>
      </c>
      <c r="P2287" s="6" t="s">
        <v>8324</v>
      </c>
      <c r="Q2287" s="6" t="s">
        <v>8325</v>
      </c>
      <c r="R2287" s="15">
        <f t="shared" si="106"/>
        <v>41058.852349537039</v>
      </c>
      <c r="S2287" s="15">
        <f t="shared" si="107"/>
        <v>41088.852349537039</v>
      </c>
    </row>
    <row r="2288" spans="1:19" ht="43.5" x14ac:dyDescent="0.3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2">
        <f t="shared" si="105"/>
        <v>1.0006666666666666</v>
      </c>
      <c r="P2288" s="6" t="s">
        <v>8324</v>
      </c>
      <c r="Q2288" s="6" t="s">
        <v>8325</v>
      </c>
      <c r="R2288" s="15">
        <f t="shared" si="106"/>
        <v>41494.630254629628</v>
      </c>
      <c r="S2288" s="15">
        <f t="shared" si="107"/>
        <v>41522.832638888889</v>
      </c>
    </row>
    <row r="2289" spans="1:19" ht="43.5" x14ac:dyDescent="0.3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2">
        <f t="shared" si="105"/>
        <v>1.1997755555555556</v>
      </c>
      <c r="P2289" s="6" t="s">
        <v>8324</v>
      </c>
      <c r="Q2289" s="6" t="s">
        <v>8325</v>
      </c>
      <c r="R2289" s="15">
        <f t="shared" si="106"/>
        <v>41792.334027777775</v>
      </c>
      <c r="S2289" s="15">
        <f t="shared" si="107"/>
        <v>41813.334027777775</v>
      </c>
    </row>
    <row r="2290" spans="1:19" ht="43.5" x14ac:dyDescent="0.3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2">
        <f t="shared" si="105"/>
        <v>1.0009999999999999</v>
      </c>
      <c r="P2290" s="6" t="s">
        <v>8324</v>
      </c>
      <c r="Q2290" s="6" t="s">
        <v>8325</v>
      </c>
      <c r="R2290" s="15">
        <f t="shared" si="106"/>
        <v>41067.494085648148</v>
      </c>
      <c r="S2290" s="15">
        <f t="shared" si="107"/>
        <v>41086.416666666664</v>
      </c>
    </row>
    <row r="2291" spans="1:19" ht="43.5" x14ac:dyDescent="0.3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2">
        <f t="shared" si="105"/>
        <v>1.0740000000000001</v>
      </c>
      <c r="P2291" s="6" t="s">
        <v>8324</v>
      </c>
      <c r="Q2291" s="6" t="s">
        <v>8325</v>
      </c>
      <c r="R2291" s="15">
        <f t="shared" si="106"/>
        <v>41571.665046296293</v>
      </c>
      <c r="S2291" s="15">
        <f t="shared" si="107"/>
        <v>41614.640277777777</v>
      </c>
    </row>
    <row r="2292" spans="1:19" ht="43.5" x14ac:dyDescent="0.3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2">
        <f t="shared" si="105"/>
        <v>1.0406666666666666</v>
      </c>
      <c r="P2292" s="6" t="s">
        <v>8324</v>
      </c>
      <c r="Q2292" s="6" t="s">
        <v>8325</v>
      </c>
      <c r="R2292" s="15">
        <f t="shared" si="106"/>
        <v>40069.920486111107</v>
      </c>
      <c r="S2292" s="15">
        <f t="shared" si="107"/>
        <v>40148.375</v>
      </c>
    </row>
    <row r="2293" spans="1:19" ht="43.5" x14ac:dyDescent="0.3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2">
        <f t="shared" si="105"/>
        <v>1.728</v>
      </c>
      <c r="P2293" s="6" t="s">
        <v>8324</v>
      </c>
      <c r="Q2293" s="6" t="s">
        <v>8325</v>
      </c>
      <c r="R2293" s="15">
        <f t="shared" si="106"/>
        <v>40987.643726851849</v>
      </c>
      <c r="S2293" s="15">
        <f t="shared" si="107"/>
        <v>41021.833333333328</v>
      </c>
    </row>
    <row r="2294" spans="1:19" ht="43.5" x14ac:dyDescent="0.3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2">
        <f t="shared" si="105"/>
        <v>1.072505</v>
      </c>
      <c r="P2294" s="6" t="s">
        <v>8324</v>
      </c>
      <c r="Q2294" s="6" t="s">
        <v>8325</v>
      </c>
      <c r="R2294" s="15">
        <f t="shared" si="106"/>
        <v>40987.364305555551</v>
      </c>
      <c r="S2294" s="15">
        <f t="shared" si="107"/>
        <v>41017.364305555551</v>
      </c>
    </row>
    <row r="2295" spans="1:19" ht="29" x14ac:dyDescent="0.3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2">
        <f t="shared" si="105"/>
        <v>1.0823529411764705</v>
      </c>
      <c r="P2295" s="6" t="s">
        <v>8324</v>
      </c>
      <c r="Q2295" s="6" t="s">
        <v>8325</v>
      </c>
      <c r="R2295" s="15">
        <f t="shared" si="106"/>
        <v>41151.374988425923</v>
      </c>
      <c r="S2295" s="15">
        <f t="shared" si="107"/>
        <v>41176.832638888889</v>
      </c>
    </row>
    <row r="2296" spans="1:19" ht="58" x14ac:dyDescent="0.3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2">
        <f t="shared" si="105"/>
        <v>1.4608079999999999</v>
      </c>
      <c r="P2296" s="6" t="s">
        <v>8324</v>
      </c>
      <c r="Q2296" s="6" t="s">
        <v>8325</v>
      </c>
      <c r="R2296" s="15">
        <f t="shared" si="106"/>
        <v>41264.389814814815</v>
      </c>
      <c r="S2296" s="15">
        <f t="shared" si="107"/>
        <v>41294.389814814815</v>
      </c>
    </row>
    <row r="2297" spans="1:19" ht="58" x14ac:dyDescent="0.3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2">
        <f t="shared" si="105"/>
        <v>1.2524999999999999</v>
      </c>
      <c r="P2297" s="6" t="s">
        <v>8324</v>
      </c>
      <c r="Q2297" s="6" t="s">
        <v>8325</v>
      </c>
      <c r="R2297" s="15">
        <f t="shared" si="106"/>
        <v>41270.621018518512</v>
      </c>
      <c r="S2297" s="15">
        <f t="shared" si="107"/>
        <v>41300.621018518512</v>
      </c>
    </row>
    <row r="2298" spans="1:19" ht="43.5" x14ac:dyDescent="0.3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2">
        <f t="shared" si="105"/>
        <v>1.4907142857142857</v>
      </c>
      <c r="P2298" s="6" t="s">
        <v>8324</v>
      </c>
      <c r="Q2298" s="6" t="s">
        <v>8325</v>
      </c>
      <c r="R2298" s="15">
        <f t="shared" si="106"/>
        <v>40927.39844907407</v>
      </c>
      <c r="S2298" s="15">
        <f t="shared" si="107"/>
        <v>40962.39844907407</v>
      </c>
    </row>
    <row r="2299" spans="1:19" ht="29" x14ac:dyDescent="0.3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2">
        <f t="shared" si="105"/>
        <v>1.006</v>
      </c>
      <c r="P2299" s="6" t="s">
        <v>8324</v>
      </c>
      <c r="Q2299" s="6" t="s">
        <v>8325</v>
      </c>
      <c r="R2299" s="15">
        <f t="shared" si="106"/>
        <v>40947.70890046296</v>
      </c>
      <c r="S2299" s="15">
        <f t="shared" si="107"/>
        <v>40981.832638888889</v>
      </c>
    </row>
    <row r="2300" spans="1:19" ht="43.5" x14ac:dyDescent="0.3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2">
        <f t="shared" si="105"/>
        <v>1.0507333333333333</v>
      </c>
      <c r="P2300" s="6" t="s">
        <v>8324</v>
      </c>
      <c r="Q2300" s="6" t="s">
        <v>8325</v>
      </c>
      <c r="R2300" s="15">
        <f t="shared" si="106"/>
        <v>41694.507326388884</v>
      </c>
      <c r="S2300" s="15">
        <f t="shared" si="107"/>
        <v>41724.46565972222</v>
      </c>
    </row>
    <row r="2301" spans="1:19" ht="43.5" x14ac:dyDescent="0.3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2">
        <f t="shared" si="105"/>
        <v>3.5016666666666665</v>
      </c>
      <c r="P2301" s="6" t="s">
        <v>8324</v>
      </c>
      <c r="Q2301" s="6" t="s">
        <v>8325</v>
      </c>
      <c r="R2301" s="15">
        <f t="shared" si="106"/>
        <v>40564.699178240735</v>
      </c>
      <c r="S2301" s="15">
        <f t="shared" si="107"/>
        <v>40579.699178240735</v>
      </c>
    </row>
    <row r="2302" spans="1:19" ht="43.5" x14ac:dyDescent="0.3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2">
        <f t="shared" si="105"/>
        <v>1.0125</v>
      </c>
      <c r="P2302" s="6" t="s">
        <v>8324</v>
      </c>
      <c r="Q2302" s="6" t="s">
        <v>8325</v>
      </c>
      <c r="R2302" s="15">
        <f t="shared" si="106"/>
        <v>41074.393703703703</v>
      </c>
      <c r="S2302" s="15">
        <f t="shared" si="107"/>
        <v>41088.393703703703</v>
      </c>
    </row>
    <row r="2303" spans="1:19" ht="29" x14ac:dyDescent="0.3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2">
        <f t="shared" si="105"/>
        <v>1.336044</v>
      </c>
      <c r="P2303" s="6" t="s">
        <v>8324</v>
      </c>
      <c r="Q2303" s="6" t="s">
        <v>8328</v>
      </c>
      <c r="R2303" s="15">
        <f t="shared" si="106"/>
        <v>41415.813611111109</v>
      </c>
      <c r="S2303" s="15">
        <f t="shared" si="107"/>
        <v>41445.813611111109</v>
      </c>
    </row>
    <row r="2304" spans="1:19" ht="43.5" x14ac:dyDescent="0.3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2">
        <f t="shared" si="105"/>
        <v>1.7065217391304348</v>
      </c>
      <c r="P2304" s="6" t="s">
        <v>8324</v>
      </c>
      <c r="Q2304" s="6" t="s">
        <v>8328</v>
      </c>
      <c r="R2304" s="15">
        <f t="shared" si="106"/>
        <v>41605.535115740735</v>
      </c>
      <c r="S2304" s="15">
        <f t="shared" si="107"/>
        <v>41638.958333333328</v>
      </c>
    </row>
    <row r="2305" spans="1:19" ht="58" x14ac:dyDescent="0.3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2">
        <f t="shared" si="105"/>
        <v>1.0935829457364341</v>
      </c>
      <c r="P2305" s="6" t="s">
        <v>8324</v>
      </c>
      <c r="Q2305" s="6" t="s">
        <v>8328</v>
      </c>
      <c r="R2305" s="15">
        <f t="shared" si="106"/>
        <v>40849.777731481481</v>
      </c>
      <c r="S2305" s="15">
        <f t="shared" si="107"/>
        <v>40889.819398148145</v>
      </c>
    </row>
    <row r="2306" spans="1:19" ht="43.5" x14ac:dyDescent="0.3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2">
        <f t="shared" si="105"/>
        <v>1.0070033333333335</v>
      </c>
      <c r="P2306" s="6" t="s">
        <v>8324</v>
      </c>
      <c r="Q2306" s="6" t="s">
        <v>8328</v>
      </c>
      <c r="R2306" s="15">
        <f t="shared" si="106"/>
        <v>40502.482534722221</v>
      </c>
      <c r="S2306" s="15">
        <f t="shared" si="107"/>
        <v>40543.874305555553</v>
      </c>
    </row>
    <row r="2307" spans="1:19" ht="43.5" x14ac:dyDescent="0.3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2">
        <f t="shared" ref="O2307:O2370" si="108">(E2307/D2307)</f>
        <v>1.0122777777777778</v>
      </c>
      <c r="P2307" s="6" t="s">
        <v>8324</v>
      </c>
      <c r="Q2307" s="6" t="s">
        <v>8328</v>
      </c>
      <c r="R2307" s="15">
        <f t="shared" ref="R2307:R2370" si="109">(J2307/86400)+25569+(-8/24)</f>
        <v>41834.361944444441</v>
      </c>
      <c r="S2307" s="15">
        <f t="shared" ref="S2307:S2370" si="110">(I2307/86400)+25569+(-8/24)</f>
        <v>41859.416666666664</v>
      </c>
    </row>
    <row r="2308" spans="1:19" ht="43.5" x14ac:dyDescent="0.3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2">
        <f t="shared" si="108"/>
        <v>1.0675857142857144</v>
      </c>
      <c r="P2308" s="6" t="s">
        <v>8324</v>
      </c>
      <c r="Q2308" s="6" t="s">
        <v>8328</v>
      </c>
      <c r="R2308" s="15">
        <f t="shared" si="109"/>
        <v>40947.834826388884</v>
      </c>
      <c r="S2308" s="15">
        <f t="shared" si="110"/>
        <v>40977.834826388884</v>
      </c>
    </row>
    <row r="2309" spans="1:19" ht="43.5" x14ac:dyDescent="0.3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2">
        <f t="shared" si="108"/>
        <v>1.0665777537961894</v>
      </c>
      <c r="P2309" s="6" t="s">
        <v>8324</v>
      </c>
      <c r="Q2309" s="6" t="s">
        <v>8328</v>
      </c>
      <c r="R2309" s="15">
        <f t="shared" si="109"/>
        <v>41004.469131944446</v>
      </c>
      <c r="S2309" s="15">
        <f t="shared" si="110"/>
        <v>41034.46907407407</v>
      </c>
    </row>
    <row r="2310" spans="1:19" ht="43.5" x14ac:dyDescent="0.3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2">
        <f t="shared" si="108"/>
        <v>1.0130622</v>
      </c>
      <c r="P2310" s="6" t="s">
        <v>8324</v>
      </c>
      <c r="Q2310" s="6" t="s">
        <v>8328</v>
      </c>
      <c r="R2310" s="15">
        <f t="shared" si="109"/>
        <v>41851.629583333335</v>
      </c>
      <c r="S2310" s="15">
        <f t="shared" si="110"/>
        <v>41879.708333333328</v>
      </c>
    </row>
    <row r="2311" spans="1:19" ht="43.5" x14ac:dyDescent="0.3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2">
        <f t="shared" si="108"/>
        <v>1.0667450000000001</v>
      </c>
      <c r="P2311" s="6" t="s">
        <v>8324</v>
      </c>
      <c r="Q2311" s="6" t="s">
        <v>8328</v>
      </c>
      <c r="R2311" s="15">
        <f t="shared" si="109"/>
        <v>41307.654363425921</v>
      </c>
      <c r="S2311" s="15">
        <f t="shared" si="110"/>
        <v>41342.654363425921</v>
      </c>
    </row>
    <row r="2312" spans="1:19" ht="58" x14ac:dyDescent="0.3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2">
        <f t="shared" si="108"/>
        <v>4.288397837837838</v>
      </c>
      <c r="P2312" s="6" t="s">
        <v>8324</v>
      </c>
      <c r="Q2312" s="6" t="s">
        <v>8328</v>
      </c>
      <c r="R2312" s="15">
        <f t="shared" si="109"/>
        <v>41324.460821759254</v>
      </c>
      <c r="S2312" s="15">
        <f t="shared" si="110"/>
        <v>41354.41915509259</v>
      </c>
    </row>
    <row r="2313" spans="1:19" ht="43.5" x14ac:dyDescent="0.3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2">
        <f t="shared" si="108"/>
        <v>1.0411111111111111</v>
      </c>
      <c r="P2313" s="6" t="s">
        <v>8324</v>
      </c>
      <c r="Q2313" s="6" t="s">
        <v>8328</v>
      </c>
      <c r="R2313" s="15">
        <f t="shared" si="109"/>
        <v>41735.671168981477</v>
      </c>
      <c r="S2313" s="15">
        <f t="shared" si="110"/>
        <v>41765.671168981477</v>
      </c>
    </row>
    <row r="2314" spans="1:19" ht="43.5" x14ac:dyDescent="0.3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2">
        <f t="shared" si="108"/>
        <v>1.0786666666666667</v>
      </c>
      <c r="P2314" s="6" t="s">
        <v>8324</v>
      </c>
      <c r="Q2314" s="6" t="s">
        <v>8328</v>
      </c>
      <c r="R2314" s="15">
        <f t="shared" si="109"/>
        <v>41716.299513888887</v>
      </c>
      <c r="S2314" s="15">
        <f t="shared" si="110"/>
        <v>41747.625</v>
      </c>
    </row>
    <row r="2315" spans="1:19" ht="29" x14ac:dyDescent="0.3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2">
        <f t="shared" si="108"/>
        <v>1.7584040000000001</v>
      </c>
      <c r="P2315" s="6" t="s">
        <v>8324</v>
      </c>
      <c r="Q2315" s="6" t="s">
        <v>8328</v>
      </c>
      <c r="R2315" s="15">
        <f t="shared" si="109"/>
        <v>41002.625300925924</v>
      </c>
      <c r="S2315" s="15">
        <f t="shared" si="110"/>
        <v>41032.625300925924</v>
      </c>
    </row>
    <row r="2316" spans="1:19" ht="43.5" x14ac:dyDescent="0.3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2">
        <f t="shared" si="108"/>
        <v>1.5697000000000001</v>
      </c>
      <c r="P2316" s="6" t="s">
        <v>8324</v>
      </c>
      <c r="Q2316" s="6" t="s">
        <v>8328</v>
      </c>
      <c r="R2316" s="15">
        <f t="shared" si="109"/>
        <v>41037.218252314815</v>
      </c>
      <c r="S2316" s="15">
        <f t="shared" si="110"/>
        <v>41067.218252314815</v>
      </c>
    </row>
    <row r="2317" spans="1:19" ht="43.5" x14ac:dyDescent="0.3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2">
        <f t="shared" si="108"/>
        <v>1.026</v>
      </c>
      <c r="P2317" s="6" t="s">
        <v>8324</v>
      </c>
      <c r="Q2317" s="6" t="s">
        <v>8328</v>
      </c>
      <c r="R2317" s="15">
        <f t="shared" si="109"/>
        <v>41004.392858796295</v>
      </c>
      <c r="S2317" s="15">
        <f t="shared" si="110"/>
        <v>41034.392858796295</v>
      </c>
    </row>
    <row r="2318" spans="1:19" ht="58" x14ac:dyDescent="0.3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2">
        <f t="shared" si="108"/>
        <v>1.0404266666666666</v>
      </c>
      <c r="P2318" s="6" t="s">
        <v>8324</v>
      </c>
      <c r="Q2318" s="6" t="s">
        <v>8328</v>
      </c>
      <c r="R2318" s="15">
        <f t="shared" si="109"/>
        <v>40079.391782407409</v>
      </c>
      <c r="S2318" s="15">
        <f t="shared" si="110"/>
        <v>40156.433333333327</v>
      </c>
    </row>
    <row r="2319" spans="1:19" ht="43.5" x14ac:dyDescent="0.3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2">
        <f t="shared" si="108"/>
        <v>1.04</v>
      </c>
      <c r="P2319" s="6" t="s">
        <v>8324</v>
      </c>
      <c r="Q2319" s="6" t="s">
        <v>8328</v>
      </c>
      <c r="R2319" s="15">
        <f t="shared" si="109"/>
        <v>40192.20890046296</v>
      </c>
      <c r="S2319" s="15">
        <f t="shared" si="110"/>
        <v>40223.875</v>
      </c>
    </row>
    <row r="2320" spans="1:19" ht="58" x14ac:dyDescent="0.3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2">
        <f t="shared" si="108"/>
        <v>1.2105999999999999</v>
      </c>
      <c r="P2320" s="6" t="s">
        <v>8324</v>
      </c>
      <c r="Q2320" s="6" t="s">
        <v>8328</v>
      </c>
      <c r="R2320" s="15">
        <f t="shared" si="109"/>
        <v>40050.310347222221</v>
      </c>
      <c r="S2320" s="15">
        <f t="shared" si="110"/>
        <v>40081.832638888889</v>
      </c>
    </row>
    <row r="2321" spans="1:19" ht="43.5" x14ac:dyDescent="0.3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2">
        <f t="shared" si="108"/>
        <v>1.077</v>
      </c>
      <c r="P2321" s="6" t="s">
        <v>8324</v>
      </c>
      <c r="Q2321" s="6" t="s">
        <v>8328</v>
      </c>
      <c r="R2321" s="15">
        <f t="shared" si="109"/>
        <v>41592.748668981476</v>
      </c>
      <c r="S2321" s="15">
        <f t="shared" si="110"/>
        <v>41622.748668981476</v>
      </c>
    </row>
    <row r="2322" spans="1:19" ht="58" x14ac:dyDescent="0.3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2">
        <f t="shared" si="108"/>
        <v>1.0866</v>
      </c>
      <c r="P2322" s="6" t="s">
        <v>8324</v>
      </c>
      <c r="Q2322" s="6" t="s">
        <v>8328</v>
      </c>
      <c r="R2322" s="15">
        <f t="shared" si="109"/>
        <v>41696.483796296292</v>
      </c>
      <c r="S2322" s="15">
        <f t="shared" si="110"/>
        <v>41731.442129629628</v>
      </c>
    </row>
    <row r="2323" spans="1:19" ht="43.5" x14ac:dyDescent="0.3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2">
        <f t="shared" si="108"/>
        <v>0.39120962394619685</v>
      </c>
      <c r="P2323" s="6" t="s">
        <v>8335</v>
      </c>
      <c r="Q2323" s="6" t="s">
        <v>8351</v>
      </c>
      <c r="R2323" s="15">
        <f t="shared" si="109"/>
        <v>42798.927094907405</v>
      </c>
      <c r="S2323" s="15">
        <f t="shared" si="110"/>
        <v>42828.885428240734</v>
      </c>
    </row>
    <row r="2324" spans="1:19" ht="43.5" x14ac:dyDescent="0.3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2">
        <f t="shared" si="108"/>
        <v>3.1481481481481478E-2</v>
      </c>
      <c r="P2324" s="6" t="s">
        <v>8335</v>
      </c>
      <c r="Q2324" s="6" t="s">
        <v>8351</v>
      </c>
      <c r="R2324" s="15">
        <f t="shared" si="109"/>
        <v>42804.5621412037</v>
      </c>
      <c r="S2324" s="15">
        <f t="shared" si="110"/>
        <v>42834.520474537036</v>
      </c>
    </row>
    <row r="2325" spans="1:19" ht="43.5" x14ac:dyDescent="0.3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2">
        <f t="shared" si="108"/>
        <v>0.48</v>
      </c>
      <c r="P2325" s="6" t="s">
        <v>8335</v>
      </c>
      <c r="Q2325" s="6" t="s">
        <v>8351</v>
      </c>
      <c r="R2325" s="15">
        <f t="shared" si="109"/>
        <v>42807.421840277777</v>
      </c>
      <c r="S2325" s="15">
        <f t="shared" si="110"/>
        <v>42814.421840277777</v>
      </c>
    </row>
    <row r="2326" spans="1:19" ht="43.5" x14ac:dyDescent="0.3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2">
        <f t="shared" si="108"/>
        <v>0.20733333333333334</v>
      </c>
      <c r="P2326" s="6" t="s">
        <v>8335</v>
      </c>
      <c r="Q2326" s="6" t="s">
        <v>8351</v>
      </c>
      <c r="R2326" s="15">
        <f t="shared" si="109"/>
        <v>42790.55190972222</v>
      </c>
      <c r="S2326" s="15">
        <f t="shared" si="110"/>
        <v>42820.510243055549</v>
      </c>
    </row>
    <row r="2327" spans="1:19" ht="43.5" x14ac:dyDescent="0.3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2">
        <f t="shared" si="108"/>
        <v>0.08</v>
      </c>
      <c r="P2327" s="6" t="s">
        <v>8335</v>
      </c>
      <c r="Q2327" s="6" t="s">
        <v>8351</v>
      </c>
      <c r="R2327" s="15">
        <f t="shared" si="109"/>
        <v>42793.689016203702</v>
      </c>
      <c r="S2327" s="15">
        <f t="shared" si="110"/>
        <v>42823.647349537037</v>
      </c>
    </row>
    <row r="2328" spans="1:19" ht="43.5" x14ac:dyDescent="0.3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2">
        <f t="shared" si="108"/>
        <v>7.1999999999999998E-3</v>
      </c>
      <c r="P2328" s="6" t="s">
        <v>8335</v>
      </c>
      <c r="Q2328" s="6" t="s">
        <v>8351</v>
      </c>
      <c r="R2328" s="15">
        <f t="shared" si="109"/>
        <v>42803.700787037036</v>
      </c>
      <c r="S2328" s="15">
        <f t="shared" si="110"/>
        <v>42855.374999999993</v>
      </c>
    </row>
    <row r="2329" spans="1:19" ht="29" x14ac:dyDescent="0.3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2">
        <f t="shared" si="108"/>
        <v>5.2609431428571432</v>
      </c>
      <c r="P2329" s="6" t="s">
        <v>8335</v>
      </c>
      <c r="Q2329" s="6" t="s">
        <v>8351</v>
      </c>
      <c r="R2329" s="15">
        <f t="shared" si="109"/>
        <v>41842.583796296291</v>
      </c>
      <c r="S2329" s="15">
        <f t="shared" si="110"/>
        <v>41877.583796296291</v>
      </c>
    </row>
    <row r="2330" spans="1:19" ht="58" x14ac:dyDescent="0.3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2">
        <f t="shared" si="108"/>
        <v>2.5445000000000002</v>
      </c>
      <c r="P2330" s="6" t="s">
        <v>8335</v>
      </c>
      <c r="Q2330" s="6" t="s">
        <v>8351</v>
      </c>
      <c r="R2330" s="15">
        <f t="shared" si="109"/>
        <v>42139.448344907403</v>
      </c>
      <c r="S2330" s="15">
        <f t="shared" si="110"/>
        <v>42169.448344907403</v>
      </c>
    </row>
    <row r="2331" spans="1:19" ht="43.5" x14ac:dyDescent="0.3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2">
        <f t="shared" si="108"/>
        <v>1.0591999999999999</v>
      </c>
      <c r="P2331" s="6" t="s">
        <v>8335</v>
      </c>
      <c r="Q2331" s="6" t="s">
        <v>8351</v>
      </c>
      <c r="R2331" s="15">
        <f t="shared" si="109"/>
        <v>41807.291041666664</v>
      </c>
      <c r="S2331" s="15">
        <f t="shared" si="110"/>
        <v>41837.291041666664</v>
      </c>
    </row>
    <row r="2332" spans="1:19" ht="58" x14ac:dyDescent="0.3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2">
        <f t="shared" si="108"/>
        <v>1.0242285714285715</v>
      </c>
      <c r="P2332" s="6" t="s">
        <v>8335</v>
      </c>
      <c r="Q2332" s="6" t="s">
        <v>8351</v>
      </c>
      <c r="R2332" s="15">
        <f t="shared" si="109"/>
        <v>42332.566469907404</v>
      </c>
      <c r="S2332" s="15">
        <f t="shared" si="110"/>
        <v>42362.666666666664</v>
      </c>
    </row>
    <row r="2333" spans="1:19" ht="43.5" x14ac:dyDescent="0.3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2">
        <f t="shared" si="108"/>
        <v>1.4431375</v>
      </c>
      <c r="P2333" s="6" t="s">
        <v>8335</v>
      </c>
      <c r="Q2333" s="6" t="s">
        <v>8351</v>
      </c>
      <c r="R2333" s="15">
        <f t="shared" si="109"/>
        <v>41838.672337962962</v>
      </c>
      <c r="S2333" s="15">
        <f t="shared" si="110"/>
        <v>41868.672337962962</v>
      </c>
    </row>
    <row r="2334" spans="1:19" ht="58" x14ac:dyDescent="0.3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2">
        <f t="shared" si="108"/>
        <v>1.06308</v>
      </c>
      <c r="P2334" s="6" t="s">
        <v>8335</v>
      </c>
      <c r="Q2334" s="6" t="s">
        <v>8351</v>
      </c>
      <c r="R2334" s="15">
        <f t="shared" si="109"/>
        <v>42011.294803240737</v>
      </c>
      <c r="S2334" s="15">
        <f t="shared" si="110"/>
        <v>42041.294803240737</v>
      </c>
    </row>
    <row r="2335" spans="1:19" ht="43.5" x14ac:dyDescent="0.3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2">
        <f t="shared" si="108"/>
        <v>2.1216666666666666</v>
      </c>
      <c r="P2335" s="6" t="s">
        <v>8335</v>
      </c>
      <c r="Q2335" s="6" t="s">
        <v>8351</v>
      </c>
      <c r="R2335" s="15">
        <f t="shared" si="109"/>
        <v>41767.317013888889</v>
      </c>
      <c r="S2335" s="15">
        <f t="shared" si="110"/>
        <v>41788.409722222219</v>
      </c>
    </row>
    <row r="2336" spans="1:19" ht="43.5" x14ac:dyDescent="0.3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2">
        <f t="shared" si="108"/>
        <v>1.0195000000000001</v>
      </c>
      <c r="P2336" s="6" t="s">
        <v>8335</v>
      </c>
      <c r="Q2336" s="6" t="s">
        <v>8351</v>
      </c>
      <c r="R2336" s="15">
        <f t="shared" si="109"/>
        <v>41918.336782407401</v>
      </c>
      <c r="S2336" s="15">
        <f t="shared" si="110"/>
        <v>41948.398611111108</v>
      </c>
    </row>
    <row r="2337" spans="1:19" ht="43.5" x14ac:dyDescent="0.3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2">
        <f t="shared" si="108"/>
        <v>1.0227200000000001</v>
      </c>
      <c r="P2337" s="6" t="s">
        <v>8335</v>
      </c>
      <c r="Q2337" s="6" t="s">
        <v>8351</v>
      </c>
      <c r="R2337" s="15">
        <f t="shared" si="109"/>
        <v>41771.238923611112</v>
      </c>
      <c r="S2337" s="15">
        <f t="shared" si="110"/>
        <v>41801.238923611112</v>
      </c>
    </row>
    <row r="2338" spans="1:19" ht="43.5" x14ac:dyDescent="0.3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2">
        <f t="shared" si="108"/>
        <v>5.2073254999999996</v>
      </c>
      <c r="P2338" s="6" t="s">
        <v>8335</v>
      </c>
      <c r="Q2338" s="6" t="s">
        <v>8351</v>
      </c>
      <c r="R2338" s="15">
        <f t="shared" si="109"/>
        <v>41666.591377314813</v>
      </c>
      <c r="S2338" s="15">
        <f t="shared" si="110"/>
        <v>41706.591377314813</v>
      </c>
    </row>
    <row r="2339" spans="1:19" ht="29" x14ac:dyDescent="0.3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2">
        <f t="shared" si="108"/>
        <v>1.1065833333333333</v>
      </c>
      <c r="P2339" s="6" t="s">
        <v>8335</v>
      </c>
      <c r="Q2339" s="6" t="s">
        <v>8351</v>
      </c>
      <c r="R2339" s="15">
        <f t="shared" si="109"/>
        <v>41786.307210648149</v>
      </c>
      <c r="S2339" s="15">
        <f t="shared" si="110"/>
        <v>41816.307210648149</v>
      </c>
    </row>
    <row r="2340" spans="1:19" ht="43.5" x14ac:dyDescent="0.3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2">
        <f t="shared" si="108"/>
        <v>1.0114333333333334</v>
      </c>
      <c r="P2340" s="6" t="s">
        <v>8335</v>
      </c>
      <c r="Q2340" s="6" t="s">
        <v>8351</v>
      </c>
      <c r="R2340" s="15">
        <f t="shared" si="109"/>
        <v>41789.563472222224</v>
      </c>
      <c r="S2340" s="15">
        <f t="shared" si="110"/>
        <v>41819.563472222224</v>
      </c>
    </row>
    <row r="2341" spans="1:19" ht="43.5" x14ac:dyDescent="0.3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2">
        <f t="shared" si="108"/>
        <v>2.9420799999999998</v>
      </c>
      <c r="P2341" s="6" t="s">
        <v>8335</v>
      </c>
      <c r="Q2341" s="6" t="s">
        <v>8351</v>
      </c>
      <c r="R2341" s="15">
        <f t="shared" si="109"/>
        <v>42692.466539351844</v>
      </c>
      <c r="S2341" s="15">
        <f t="shared" si="110"/>
        <v>42722.999305555553</v>
      </c>
    </row>
    <row r="2342" spans="1:19" ht="43.5" x14ac:dyDescent="0.3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2">
        <f t="shared" si="108"/>
        <v>1.0577749999999999</v>
      </c>
      <c r="P2342" s="6" t="s">
        <v>8335</v>
      </c>
      <c r="Q2342" s="6" t="s">
        <v>8351</v>
      </c>
      <c r="R2342" s="15">
        <f t="shared" si="109"/>
        <v>42643.309467592589</v>
      </c>
      <c r="S2342" s="15">
        <f t="shared" si="110"/>
        <v>42673.309467592589</v>
      </c>
    </row>
    <row r="2343" spans="1:19" ht="43.5" x14ac:dyDescent="0.3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2">
        <f t="shared" si="108"/>
        <v>0</v>
      </c>
      <c r="P2343" s="6" t="s">
        <v>8318</v>
      </c>
      <c r="Q2343" s="6" t="s">
        <v>8319</v>
      </c>
      <c r="R2343" s="15">
        <f t="shared" si="109"/>
        <v>42167.480370370373</v>
      </c>
      <c r="S2343" s="15">
        <f t="shared" si="110"/>
        <v>42197.480370370373</v>
      </c>
    </row>
    <row r="2344" spans="1:19" ht="58" x14ac:dyDescent="0.3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2">
        <f t="shared" si="108"/>
        <v>0</v>
      </c>
      <c r="P2344" s="6" t="s">
        <v>8318</v>
      </c>
      <c r="Q2344" s="6" t="s">
        <v>8319</v>
      </c>
      <c r="R2344" s="15">
        <f t="shared" si="109"/>
        <v>41897.36886574074</v>
      </c>
      <c r="S2344" s="15">
        <f t="shared" si="110"/>
        <v>41917.875</v>
      </c>
    </row>
    <row r="2345" spans="1:19" ht="58" x14ac:dyDescent="0.3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2">
        <f t="shared" si="108"/>
        <v>0.03</v>
      </c>
      <c r="P2345" s="6" t="s">
        <v>8318</v>
      </c>
      <c r="Q2345" s="6" t="s">
        <v>8319</v>
      </c>
      <c r="R2345" s="15">
        <f t="shared" si="109"/>
        <v>42327.491956018515</v>
      </c>
      <c r="S2345" s="15">
        <f t="shared" si="110"/>
        <v>42377.490972222215</v>
      </c>
    </row>
    <row r="2346" spans="1:19" ht="58" x14ac:dyDescent="0.3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2">
        <f t="shared" si="108"/>
        <v>1E-3</v>
      </c>
      <c r="P2346" s="6" t="s">
        <v>8318</v>
      </c>
      <c r="Q2346" s="6" t="s">
        <v>8319</v>
      </c>
      <c r="R2346" s="15">
        <f t="shared" si="109"/>
        <v>42515.394317129627</v>
      </c>
      <c r="S2346" s="15">
        <f t="shared" si="110"/>
        <v>42545.394317129627</v>
      </c>
    </row>
    <row r="2347" spans="1:19" ht="43.5" x14ac:dyDescent="0.3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2">
        <f t="shared" si="108"/>
        <v>0</v>
      </c>
      <c r="P2347" s="6" t="s">
        <v>8318</v>
      </c>
      <c r="Q2347" s="6" t="s">
        <v>8319</v>
      </c>
      <c r="R2347" s="15">
        <f t="shared" si="109"/>
        <v>42059.66847222222</v>
      </c>
      <c r="S2347" s="15">
        <f t="shared" si="110"/>
        <v>42094.652083333327</v>
      </c>
    </row>
    <row r="2348" spans="1:19" ht="43.5" x14ac:dyDescent="0.3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2">
        <f t="shared" si="108"/>
        <v>6.4999999999999997E-4</v>
      </c>
      <c r="P2348" s="6" t="s">
        <v>8318</v>
      </c>
      <c r="Q2348" s="6" t="s">
        <v>8319</v>
      </c>
      <c r="R2348" s="15">
        <f t="shared" si="109"/>
        <v>42615.465636574074</v>
      </c>
      <c r="S2348" s="15">
        <f t="shared" si="110"/>
        <v>42660.465636574074</v>
      </c>
    </row>
    <row r="2349" spans="1:19" ht="43.5" x14ac:dyDescent="0.3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2">
        <f t="shared" si="108"/>
        <v>1.4999999999999999E-2</v>
      </c>
      <c r="P2349" s="6" t="s">
        <v>8318</v>
      </c>
      <c r="Q2349" s="6" t="s">
        <v>8319</v>
      </c>
      <c r="R2349" s="15">
        <f t="shared" si="109"/>
        <v>42577.27402777777</v>
      </c>
      <c r="S2349" s="15">
        <f t="shared" si="110"/>
        <v>42607.27402777777</v>
      </c>
    </row>
    <row r="2350" spans="1:19" ht="43.5" x14ac:dyDescent="0.3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2">
        <f t="shared" si="108"/>
        <v>3.8571428571428572E-3</v>
      </c>
      <c r="P2350" s="6" t="s">
        <v>8318</v>
      </c>
      <c r="Q2350" s="6" t="s">
        <v>8319</v>
      </c>
      <c r="R2350" s="15">
        <f t="shared" si="109"/>
        <v>42360.598819444444</v>
      </c>
      <c r="S2350" s="15">
        <f t="shared" si="110"/>
        <v>42420.598819444444</v>
      </c>
    </row>
    <row r="2351" spans="1:19" ht="43.5" x14ac:dyDescent="0.3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2">
        <f t="shared" si="108"/>
        <v>0</v>
      </c>
      <c r="P2351" s="6" t="s">
        <v>8318</v>
      </c>
      <c r="Q2351" s="6" t="s">
        <v>8319</v>
      </c>
      <c r="R2351" s="15">
        <f t="shared" si="109"/>
        <v>42198.442453703705</v>
      </c>
      <c r="S2351" s="15">
        <f t="shared" si="110"/>
        <v>42227.442453703705</v>
      </c>
    </row>
    <row r="2352" spans="1:19" ht="43.5" x14ac:dyDescent="0.3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2">
        <f t="shared" si="108"/>
        <v>0</v>
      </c>
      <c r="P2352" s="6" t="s">
        <v>8318</v>
      </c>
      <c r="Q2352" s="6" t="s">
        <v>8319</v>
      </c>
      <c r="R2352" s="15">
        <f t="shared" si="109"/>
        <v>42708.508912037032</v>
      </c>
      <c r="S2352" s="15">
        <f t="shared" si="110"/>
        <v>42738.508912037032</v>
      </c>
    </row>
    <row r="2353" spans="1:19" ht="29" x14ac:dyDescent="0.3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2">
        <f t="shared" si="108"/>
        <v>5.7142857142857143E-3</v>
      </c>
      <c r="P2353" s="6" t="s">
        <v>8318</v>
      </c>
      <c r="Q2353" s="6" t="s">
        <v>8319</v>
      </c>
      <c r="R2353" s="15">
        <f t="shared" si="109"/>
        <v>42093.767812500002</v>
      </c>
      <c r="S2353" s="15">
        <f t="shared" si="110"/>
        <v>42123.767812500002</v>
      </c>
    </row>
    <row r="2354" spans="1:19" ht="43.5" x14ac:dyDescent="0.3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2">
        <f t="shared" si="108"/>
        <v>0</v>
      </c>
      <c r="P2354" s="6" t="s">
        <v>8318</v>
      </c>
      <c r="Q2354" s="6" t="s">
        <v>8319</v>
      </c>
      <c r="R2354" s="15">
        <f t="shared" si="109"/>
        <v>42101.300370370365</v>
      </c>
      <c r="S2354" s="15">
        <f t="shared" si="110"/>
        <v>42161.300370370365</v>
      </c>
    </row>
    <row r="2355" spans="1:19" ht="43.5" x14ac:dyDescent="0.3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2">
        <f t="shared" si="108"/>
        <v>0</v>
      </c>
      <c r="P2355" s="6" t="s">
        <v>8318</v>
      </c>
      <c r="Q2355" s="6" t="s">
        <v>8319</v>
      </c>
      <c r="R2355" s="15">
        <f t="shared" si="109"/>
        <v>42103.342847222222</v>
      </c>
      <c r="S2355" s="15">
        <f t="shared" si="110"/>
        <v>42115.342847222222</v>
      </c>
    </row>
    <row r="2356" spans="1:19" ht="43.5" x14ac:dyDescent="0.3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2">
        <f t="shared" si="108"/>
        <v>7.1428571428571429E-4</v>
      </c>
      <c r="P2356" s="6" t="s">
        <v>8318</v>
      </c>
      <c r="Q2356" s="6" t="s">
        <v>8319</v>
      </c>
      <c r="R2356" s="15">
        <f t="shared" si="109"/>
        <v>41954.38958333333</v>
      </c>
      <c r="S2356" s="15">
        <f t="shared" si="110"/>
        <v>42014.38958333333</v>
      </c>
    </row>
    <row r="2357" spans="1:19" ht="43.5" x14ac:dyDescent="0.3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2">
        <f t="shared" si="108"/>
        <v>6.875E-3</v>
      </c>
      <c r="P2357" s="6" t="s">
        <v>8318</v>
      </c>
      <c r="Q2357" s="6" t="s">
        <v>8319</v>
      </c>
      <c r="R2357" s="15">
        <f t="shared" si="109"/>
        <v>42096.584907407407</v>
      </c>
      <c r="S2357" s="15">
        <f t="shared" si="110"/>
        <v>42126.584907407407</v>
      </c>
    </row>
    <row r="2358" spans="1:19" ht="29" x14ac:dyDescent="0.3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2">
        <f t="shared" si="108"/>
        <v>0</v>
      </c>
      <c r="P2358" s="6" t="s">
        <v>8318</v>
      </c>
      <c r="Q2358" s="6" t="s">
        <v>8319</v>
      </c>
      <c r="R2358" s="15">
        <f t="shared" si="109"/>
        <v>42130.450277777774</v>
      </c>
      <c r="S2358" s="15">
        <f t="shared" si="110"/>
        <v>42160.450277777774</v>
      </c>
    </row>
    <row r="2359" spans="1:19" ht="43.5" x14ac:dyDescent="0.3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2">
        <f t="shared" si="108"/>
        <v>0</v>
      </c>
      <c r="P2359" s="6" t="s">
        <v>8318</v>
      </c>
      <c r="Q2359" s="6" t="s">
        <v>8319</v>
      </c>
      <c r="R2359" s="15">
        <f t="shared" si="109"/>
        <v>42264.286782407406</v>
      </c>
      <c r="S2359" s="15">
        <f t="shared" si="110"/>
        <v>42294.286782407406</v>
      </c>
    </row>
    <row r="2360" spans="1:19" ht="43.5" x14ac:dyDescent="0.3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2">
        <f t="shared" si="108"/>
        <v>0</v>
      </c>
      <c r="P2360" s="6" t="s">
        <v>8318</v>
      </c>
      <c r="Q2360" s="6" t="s">
        <v>8319</v>
      </c>
      <c r="R2360" s="15">
        <f t="shared" si="109"/>
        <v>41978.597638888888</v>
      </c>
      <c r="S2360" s="15">
        <f t="shared" si="110"/>
        <v>42034.693749999999</v>
      </c>
    </row>
    <row r="2361" spans="1:19" ht="43.5" x14ac:dyDescent="0.3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2">
        <f t="shared" si="108"/>
        <v>0.14680000000000001</v>
      </c>
      <c r="P2361" s="6" t="s">
        <v>8318</v>
      </c>
      <c r="Q2361" s="6" t="s">
        <v>8319</v>
      </c>
      <c r="R2361" s="15">
        <f t="shared" si="109"/>
        <v>42159.316249999996</v>
      </c>
      <c r="S2361" s="15">
        <f t="shared" si="110"/>
        <v>42219.316249999996</v>
      </c>
    </row>
    <row r="2362" spans="1:19" ht="43.5" x14ac:dyDescent="0.3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2">
        <f t="shared" si="108"/>
        <v>4.0000000000000002E-4</v>
      </c>
      <c r="P2362" s="6" t="s">
        <v>8318</v>
      </c>
      <c r="Q2362" s="6" t="s">
        <v>8319</v>
      </c>
      <c r="R2362" s="15">
        <f t="shared" si="109"/>
        <v>42377.373611111114</v>
      </c>
      <c r="S2362" s="15">
        <f t="shared" si="110"/>
        <v>42407.373611111114</v>
      </c>
    </row>
    <row r="2363" spans="1:19" ht="58" x14ac:dyDescent="0.3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2">
        <f t="shared" si="108"/>
        <v>0</v>
      </c>
      <c r="P2363" s="6" t="s">
        <v>8318</v>
      </c>
      <c r="Q2363" s="6" t="s">
        <v>8319</v>
      </c>
      <c r="R2363" s="15">
        <f t="shared" si="109"/>
        <v>42466.525555555556</v>
      </c>
      <c r="S2363" s="15">
        <f t="shared" si="110"/>
        <v>42490.583333333336</v>
      </c>
    </row>
    <row r="2364" spans="1:19" ht="43.5" x14ac:dyDescent="0.3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2">
        <f t="shared" si="108"/>
        <v>0.2857142857142857</v>
      </c>
      <c r="P2364" s="6" t="s">
        <v>8318</v>
      </c>
      <c r="Q2364" s="6" t="s">
        <v>8319</v>
      </c>
      <c r="R2364" s="15">
        <f t="shared" si="109"/>
        <v>41954.35497685185</v>
      </c>
      <c r="S2364" s="15">
        <f t="shared" si="110"/>
        <v>41984.35497685185</v>
      </c>
    </row>
    <row r="2365" spans="1:19" ht="58" x14ac:dyDescent="0.3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2">
        <f t="shared" si="108"/>
        <v>0</v>
      </c>
      <c r="P2365" s="6" t="s">
        <v>8318</v>
      </c>
      <c r="Q2365" s="6" t="s">
        <v>8319</v>
      </c>
      <c r="R2365" s="15">
        <f t="shared" si="109"/>
        <v>42321.678240740737</v>
      </c>
      <c r="S2365" s="15">
        <f t="shared" si="110"/>
        <v>42366.678240740737</v>
      </c>
    </row>
    <row r="2366" spans="1:19" ht="29" x14ac:dyDescent="0.3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2">
        <f t="shared" si="108"/>
        <v>0</v>
      </c>
      <c r="P2366" s="6" t="s">
        <v>8318</v>
      </c>
      <c r="Q2366" s="6" t="s">
        <v>8319</v>
      </c>
      <c r="R2366" s="15">
        <f t="shared" si="109"/>
        <v>42248.601342592585</v>
      </c>
      <c r="S2366" s="15">
        <f t="shared" si="110"/>
        <v>42303.601342592585</v>
      </c>
    </row>
    <row r="2367" spans="1:19" ht="43.5" x14ac:dyDescent="0.3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2">
        <f t="shared" si="108"/>
        <v>0</v>
      </c>
      <c r="P2367" s="6" t="s">
        <v>8318</v>
      </c>
      <c r="Q2367" s="6" t="s">
        <v>8319</v>
      </c>
      <c r="R2367" s="15">
        <f t="shared" si="109"/>
        <v>42346.403067129628</v>
      </c>
      <c r="S2367" s="15">
        <f t="shared" si="110"/>
        <v>42386.624999999993</v>
      </c>
    </row>
    <row r="2368" spans="1:19" ht="43.5" x14ac:dyDescent="0.3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2">
        <f t="shared" si="108"/>
        <v>0.1052</v>
      </c>
      <c r="P2368" s="6" t="s">
        <v>8318</v>
      </c>
      <c r="Q2368" s="6" t="s">
        <v>8319</v>
      </c>
      <c r="R2368" s="15">
        <f t="shared" si="109"/>
        <v>42268.198298611103</v>
      </c>
      <c r="S2368" s="15">
        <f t="shared" si="110"/>
        <v>42298.198298611103</v>
      </c>
    </row>
    <row r="2369" spans="1:19" ht="43.5" x14ac:dyDescent="0.3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2">
        <f t="shared" si="108"/>
        <v>1.34E-2</v>
      </c>
      <c r="P2369" s="6" t="s">
        <v>8318</v>
      </c>
      <c r="Q2369" s="6" t="s">
        <v>8319</v>
      </c>
      <c r="R2369" s="15">
        <f t="shared" si="109"/>
        <v>42425.636759259258</v>
      </c>
      <c r="S2369" s="15">
        <f t="shared" si="110"/>
        <v>42485.595092592594</v>
      </c>
    </row>
    <row r="2370" spans="1:19" ht="43.5" x14ac:dyDescent="0.3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2">
        <f t="shared" si="108"/>
        <v>2.5000000000000001E-3</v>
      </c>
      <c r="P2370" s="6" t="s">
        <v>8318</v>
      </c>
      <c r="Q2370" s="6" t="s">
        <v>8319</v>
      </c>
      <c r="R2370" s="15">
        <f t="shared" si="109"/>
        <v>42063.388483796291</v>
      </c>
      <c r="S2370" s="15">
        <f t="shared" si="110"/>
        <v>42108.346817129626</v>
      </c>
    </row>
    <row r="2371" spans="1:19" ht="43.5" x14ac:dyDescent="0.3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2">
        <f t="shared" ref="O2371:O2434" si="111">(E2371/D2371)</f>
        <v>0</v>
      </c>
      <c r="P2371" s="6" t="s">
        <v>8318</v>
      </c>
      <c r="Q2371" s="6" t="s">
        <v>8319</v>
      </c>
      <c r="R2371" s="15">
        <f t="shared" ref="R2371:R2434" si="112">(J2371/86400)+25569+(-8/24)</f>
        <v>42380.47929398148</v>
      </c>
      <c r="S2371" s="15">
        <f t="shared" ref="S2371:S2434" si="113">(I2371/86400)+25569+(-8/24)</f>
        <v>42410.47929398148</v>
      </c>
    </row>
    <row r="2372" spans="1:19" ht="43.5" x14ac:dyDescent="0.3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2">
        <f t="shared" si="111"/>
        <v>3.2799999999999999E-3</v>
      </c>
      <c r="P2372" s="6" t="s">
        <v>8318</v>
      </c>
      <c r="Q2372" s="6" t="s">
        <v>8319</v>
      </c>
      <c r="R2372" s="15">
        <f t="shared" si="112"/>
        <v>41960.855798611105</v>
      </c>
      <c r="S2372" s="15">
        <f t="shared" si="113"/>
        <v>41990.855798611105</v>
      </c>
    </row>
    <row r="2373" spans="1:19" ht="43.5" x14ac:dyDescent="0.3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2">
        <f t="shared" si="111"/>
        <v>0</v>
      </c>
      <c r="P2373" s="6" t="s">
        <v>8318</v>
      </c>
      <c r="Q2373" s="6" t="s">
        <v>8319</v>
      </c>
      <c r="R2373" s="15">
        <f t="shared" si="112"/>
        <v>42150.444398148145</v>
      </c>
      <c r="S2373" s="15">
        <f t="shared" si="113"/>
        <v>42180.444398148145</v>
      </c>
    </row>
    <row r="2374" spans="1:19" ht="43.5" x14ac:dyDescent="0.3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2">
        <f t="shared" si="111"/>
        <v>3.272727272727273E-2</v>
      </c>
      <c r="P2374" s="6" t="s">
        <v>8318</v>
      </c>
      <c r="Q2374" s="6" t="s">
        <v>8319</v>
      </c>
      <c r="R2374" s="15">
        <f t="shared" si="112"/>
        <v>42087.735775462956</v>
      </c>
      <c r="S2374" s="15">
        <f t="shared" si="113"/>
        <v>42117.735775462956</v>
      </c>
    </row>
    <row r="2375" spans="1:19" ht="29" x14ac:dyDescent="0.3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2">
        <f t="shared" si="111"/>
        <v>5.8823529411764708E-5</v>
      </c>
      <c r="P2375" s="6" t="s">
        <v>8318</v>
      </c>
      <c r="Q2375" s="6" t="s">
        <v>8319</v>
      </c>
      <c r="R2375" s="15">
        <f t="shared" si="112"/>
        <v>42215.328981481478</v>
      </c>
      <c r="S2375" s="15">
        <f t="shared" si="113"/>
        <v>42245.328981481478</v>
      </c>
    </row>
    <row r="2376" spans="1:19" ht="58" x14ac:dyDescent="0.3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2">
        <f t="shared" si="111"/>
        <v>4.5454545454545455E-4</v>
      </c>
      <c r="P2376" s="6" t="s">
        <v>8318</v>
      </c>
      <c r="Q2376" s="6" t="s">
        <v>8319</v>
      </c>
      <c r="R2376" s="15">
        <f t="shared" si="112"/>
        <v>42017.509953703702</v>
      </c>
      <c r="S2376" s="15">
        <f t="shared" si="113"/>
        <v>42047.509953703702</v>
      </c>
    </row>
    <row r="2377" spans="1:19" ht="43.5" x14ac:dyDescent="0.3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2">
        <f t="shared" si="111"/>
        <v>0</v>
      </c>
      <c r="P2377" s="6" t="s">
        <v>8318</v>
      </c>
      <c r="Q2377" s="6" t="s">
        <v>8319</v>
      </c>
      <c r="R2377" s="15">
        <f t="shared" si="112"/>
        <v>42592.502743055556</v>
      </c>
      <c r="S2377" s="15">
        <f t="shared" si="113"/>
        <v>42622.502743055556</v>
      </c>
    </row>
    <row r="2378" spans="1:19" ht="43.5" x14ac:dyDescent="0.3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2">
        <f t="shared" si="111"/>
        <v>0.10877666666666666</v>
      </c>
      <c r="P2378" s="6" t="s">
        <v>8318</v>
      </c>
      <c r="Q2378" s="6" t="s">
        <v>8319</v>
      </c>
      <c r="R2378" s="15">
        <f t="shared" si="112"/>
        <v>42318.592199074068</v>
      </c>
      <c r="S2378" s="15">
        <f t="shared" si="113"/>
        <v>42348.592199074068</v>
      </c>
    </row>
    <row r="2379" spans="1:19" ht="43.5" x14ac:dyDescent="0.3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2">
        <f t="shared" si="111"/>
        <v>0</v>
      </c>
      <c r="P2379" s="6" t="s">
        <v>8318</v>
      </c>
      <c r="Q2379" s="6" t="s">
        <v>8319</v>
      </c>
      <c r="R2379" s="15">
        <f t="shared" si="112"/>
        <v>42669.536840277775</v>
      </c>
      <c r="S2379" s="15">
        <f t="shared" si="113"/>
        <v>42699.578506944446</v>
      </c>
    </row>
    <row r="2380" spans="1:19" ht="43.5" x14ac:dyDescent="0.3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2">
        <f t="shared" si="111"/>
        <v>0</v>
      </c>
      <c r="P2380" s="6" t="s">
        <v>8318</v>
      </c>
      <c r="Q2380" s="6" t="s">
        <v>8319</v>
      </c>
      <c r="R2380" s="15">
        <f t="shared" si="112"/>
        <v>42212.679745370369</v>
      </c>
      <c r="S2380" s="15">
        <f t="shared" si="113"/>
        <v>42241.679745370369</v>
      </c>
    </row>
    <row r="2381" spans="1:19" ht="29" x14ac:dyDescent="0.3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2">
        <f t="shared" si="111"/>
        <v>0</v>
      </c>
      <c r="P2381" s="6" t="s">
        <v>8318</v>
      </c>
      <c r="Q2381" s="6" t="s">
        <v>8319</v>
      </c>
      <c r="R2381" s="15">
        <f t="shared" si="112"/>
        <v>42236.683055555557</v>
      </c>
      <c r="S2381" s="15">
        <f t="shared" si="113"/>
        <v>42281.683055555557</v>
      </c>
    </row>
    <row r="2382" spans="1:19" ht="43.5" x14ac:dyDescent="0.3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2">
        <f t="shared" si="111"/>
        <v>3.6666666666666666E-3</v>
      </c>
      <c r="P2382" s="6" t="s">
        <v>8318</v>
      </c>
      <c r="Q2382" s="6" t="s">
        <v>8319</v>
      </c>
      <c r="R2382" s="15">
        <f t="shared" si="112"/>
        <v>42248.459976851846</v>
      </c>
      <c r="S2382" s="15">
        <f t="shared" si="113"/>
        <v>42278.459976851846</v>
      </c>
    </row>
    <row r="2383" spans="1:19" ht="43.5" x14ac:dyDescent="0.3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2">
        <f t="shared" si="111"/>
        <v>1.8193398957730169E-2</v>
      </c>
      <c r="P2383" s="6" t="s">
        <v>8318</v>
      </c>
      <c r="Q2383" s="6" t="s">
        <v>8319</v>
      </c>
      <c r="R2383" s="15">
        <f t="shared" si="112"/>
        <v>42074.602407407401</v>
      </c>
      <c r="S2383" s="15">
        <f t="shared" si="113"/>
        <v>42104.602407407401</v>
      </c>
    </row>
    <row r="2384" spans="1:19" ht="58" x14ac:dyDescent="0.3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2">
        <f t="shared" si="111"/>
        <v>2.5000000000000001E-2</v>
      </c>
      <c r="P2384" s="6" t="s">
        <v>8318</v>
      </c>
      <c r="Q2384" s="6" t="s">
        <v>8319</v>
      </c>
      <c r="R2384" s="15">
        <f t="shared" si="112"/>
        <v>42194.854201388887</v>
      </c>
      <c r="S2384" s="15">
        <f t="shared" si="113"/>
        <v>42219.854201388887</v>
      </c>
    </row>
    <row r="2385" spans="1:19" ht="43.5" x14ac:dyDescent="0.3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2">
        <f t="shared" si="111"/>
        <v>4.3499999999999997E-2</v>
      </c>
      <c r="P2385" s="6" t="s">
        <v>8318</v>
      </c>
      <c r="Q2385" s="6" t="s">
        <v>8319</v>
      </c>
      <c r="R2385" s="15">
        <f t="shared" si="112"/>
        <v>42026.723460648143</v>
      </c>
      <c r="S2385" s="15">
        <f t="shared" si="113"/>
        <v>42056.723460648143</v>
      </c>
    </row>
    <row r="2386" spans="1:19" ht="58" x14ac:dyDescent="0.3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2">
        <f t="shared" si="111"/>
        <v>8.0000000000000002E-3</v>
      </c>
      <c r="P2386" s="6" t="s">
        <v>8318</v>
      </c>
      <c r="Q2386" s="6" t="s">
        <v>8319</v>
      </c>
      <c r="R2386" s="15">
        <f t="shared" si="112"/>
        <v>41926.734293981477</v>
      </c>
      <c r="S2386" s="15">
        <f t="shared" si="113"/>
        <v>41956.775960648149</v>
      </c>
    </row>
    <row r="2387" spans="1:19" ht="43.5" x14ac:dyDescent="0.3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2">
        <f t="shared" si="111"/>
        <v>1.2123076923076924E-2</v>
      </c>
      <c r="P2387" s="6" t="s">
        <v>8318</v>
      </c>
      <c r="Q2387" s="6" t="s">
        <v>8319</v>
      </c>
      <c r="R2387" s="15">
        <f t="shared" si="112"/>
        <v>42191.368425925924</v>
      </c>
      <c r="S2387" s="15">
        <f t="shared" si="113"/>
        <v>42221.368425925924</v>
      </c>
    </row>
    <row r="2388" spans="1:19" ht="43.5" x14ac:dyDescent="0.3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2">
        <f t="shared" si="111"/>
        <v>0</v>
      </c>
      <c r="P2388" s="6" t="s">
        <v>8318</v>
      </c>
      <c r="Q2388" s="6" t="s">
        <v>8319</v>
      </c>
      <c r="R2388" s="15">
        <f t="shared" si="112"/>
        <v>41954.504907407405</v>
      </c>
      <c r="S2388" s="15">
        <f t="shared" si="113"/>
        <v>42014.504907407405</v>
      </c>
    </row>
    <row r="2389" spans="1:19" ht="58" x14ac:dyDescent="0.3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2">
        <f t="shared" si="111"/>
        <v>6.8399999999999997E-3</v>
      </c>
      <c r="P2389" s="6" t="s">
        <v>8318</v>
      </c>
      <c r="Q2389" s="6" t="s">
        <v>8319</v>
      </c>
      <c r="R2389" s="15">
        <f t="shared" si="112"/>
        <v>42528.293287037035</v>
      </c>
      <c r="S2389" s="15">
        <f t="shared" si="113"/>
        <v>42573.293287037035</v>
      </c>
    </row>
    <row r="2390" spans="1:19" ht="43.5" x14ac:dyDescent="0.3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2">
        <f t="shared" si="111"/>
        <v>1.2513513513513513E-2</v>
      </c>
      <c r="P2390" s="6" t="s">
        <v>8318</v>
      </c>
      <c r="Q2390" s="6" t="s">
        <v>8319</v>
      </c>
      <c r="R2390" s="15">
        <f t="shared" si="112"/>
        <v>41989.520358796297</v>
      </c>
      <c r="S2390" s="15">
        <f t="shared" si="113"/>
        <v>42019.478472222218</v>
      </c>
    </row>
    <row r="2391" spans="1:19" ht="58" x14ac:dyDescent="0.3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2">
        <f t="shared" si="111"/>
        <v>1.8749999999999999E-3</v>
      </c>
      <c r="P2391" s="6" t="s">
        <v>8318</v>
      </c>
      <c r="Q2391" s="6" t="s">
        <v>8319</v>
      </c>
      <c r="R2391" s="15">
        <f t="shared" si="112"/>
        <v>42179.320046296292</v>
      </c>
      <c r="S2391" s="15">
        <f t="shared" si="113"/>
        <v>42210.582638888889</v>
      </c>
    </row>
    <row r="2392" spans="1:19" ht="43.5" x14ac:dyDescent="0.3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2">
        <f t="shared" si="111"/>
        <v>0</v>
      </c>
      <c r="P2392" s="6" t="s">
        <v>8318</v>
      </c>
      <c r="Q2392" s="6" t="s">
        <v>8319</v>
      </c>
      <c r="R2392" s="15">
        <f t="shared" si="112"/>
        <v>41967.928981481477</v>
      </c>
      <c r="S2392" s="15">
        <f t="shared" si="113"/>
        <v>42007.928981481477</v>
      </c>
    </row>
    <row r="2393" spans="1:19" ht="29" x14ac:dyDescent="0.3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2">
        <f t="shared" si="111"/>
        <v>1.25E-3</v>
      </c>
      <c r="P2393" s="6" t="s">
        <v>8318</v>
      </c>
      <c r="Q2393" s="6" t="s">
        <v>8319</v>
      </c>
      <c r="R2393" s="15">
        <f t="shared" si="112"/>
        <v>42064.461157407401</v>
      </c>
      <c r="S2393" s="15">
        <f t="shared" si="113"/>
        <v>42094.419490740744</v>
      </c>
    </row>
    <row r="2394" spans="1:19" ht="58" x14ac:dyDescent="0.3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2">
        <f t="shared" si="111"/>
        <v>0</v>
      </c>
      <c r="P2394" s="6" t="s">
        <v>8318</v>
      </c>
      <c r="Q2394" s="6" t="s">
        <v>8319</v>
      </c>
      <c r="R2394" s="15">
        <f t="shared" si="112"/>
        <v>42275.787303240737</v>
      </c>
      <c r="S2394" s="15">
        <f t="shared" si="113"/>
        <v>42305.787303240737</v>
      </c>
    </row>
    <row r="2395" spans="1:19" ht="43.5" x14ac:dyDescent="0.3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2">
        <f t="shared" si="111"/>
        <v>5.0000000000000001E-4</v>
      </c>
      <c r="P2395" s="6" t="s">
        <v>8318</v>
      </c>
      <c r="Q2395" s="6" t="s">
        <v>8319</v>
      </c>
      <c r="R2395" s="15">
        <f t="shared" si="112"/>
        <v>42194.315011574072</v>
      </c>
      <c r="S2395" s="15">
        <f t="shared" si="113"/>
        <v>42224.315011574072</v>
      </c>
    </row>
    <row r="2396" spans="1:19" ht="43.5" x14ac:dyDescent="0.3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2">
        <f t="shared" si="111"/>
        <v>5.9999999999999995E-4</v>
      </c>
      <c r="P2396" s="6" t="s">
        <v>8318</v>
      </c>
      <c r="Q2396" s="6" t="s">
        <v>8319</v>
      </c>
      <c r="R2396" s="15">
        <f t="shared" si="112"/>
        <v>42031.02885416666</v>
      </c>
      <c r="S2396" s="15">
        <f t="shared" si="113"/>
        <v>42061.02885416666</v>
      </c>
    </row>
    <row r="2397" spans="1:19" ht="43.5" x14ac:dyDescent="0.3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2">
        <f t="shared" si="111"/>
        <v>0</v>
      </c>
      <c r="P2397" s="6" t="s">
        <v>8318</v>
      </c>
      <c r="Q2397" s="6" t="s">
        <v>8319</v>
      </c>
      <c r="R2397" s="15">
        <f t="shared" si="112"/>
        <v>42716.788043981483</v>
      </c>
      <c r="S2397" s="15">
        <f t="shared" si="113"/>
        <v>42745.039583333331</v>
      </c>
    </row>
    <row r="2398" spans="1:19" ht="43.5" x14ac:dyDescent="0.3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2">
        <f t="shared" si="111"/>
        <v>2E-3</v>
      </c>
      <c r="P2398" s="6" t="s">
        <v>8318</v>
      </c>
      <c r="Q2398" s="6" t="s">
        <v>8319</v>
      </c>
      <c r="R2398" s="15">
        <f t="shared" si="112"/>
        <v>42262.515717592592</v>
      </c>
      <c r="S2398" s="15">
        <f t="shared" si="113"/>
        <v>42292.515717592592</v>
      </c>
    </row>
    <row r="2399" spans="1:19" ht="43.5" x14ac:dyDescent="0.3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2">
        <f t="shared" si="111"/>
        <v>0</v>
      </c>
      <c r="P2399" s="6" t="s">
        <v>8318</v>
      </c>
      <c r="Q2399" s="6" t="s">
        <v>8319</v>
      </c>
      <c r="R2399" s="15">
        <f t="shared" si="112"/>
        <v>41976.551574074074</v>
      </c>
      <c r="S2399" s="15">
        <f t="shared" si="113"/>
        <v>42006.551574074074</v>
      </c>
    </row>
    <row r="2400" spans="1:19" ht="43.5" x14ac:dyDescent="0.3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2">
        <f t="shared" si="111"/>
        <v>0</v>
      </c>
      <c r="P2400" s="6" t="s">
        <v>8318</v>
      </c>
      <c r="Q2400" s="6" t="s">
        <v>8319</v>
      </c>
      <c r="R2400" s="15">
        <f t="shared" si="112"/>
        <v>42157.583148148151</v>
      </c>
      <c r="S2400" s="15">
        <f t="shared" si="113"/>
        <v>42187.583148148151</v>
      </c>
    </row>
    <row r="2401" spans="1:19" ht="43.5" x14ac:dyDescent="0.3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2">
        <f t="shared" si="111"/>
        <v>0</v>
      </c>
      <c r="P2401" s="6" t="s">
        <v>8318</v>
      </c>
      <c r="Q2401" s="6" t="s">
        <v>8319</v>
      </c>
      <c r="R2401" s="15">
        <f t="shared" si="112"/>
        <v>41956.519745370366</v>
      </c>
      <c r="S2401" s="15">
        <f t="shared" si="113"/>
        <v>41991.519745370366</v>
      </c>
    </row>
    <row r="2402" spans="1:19" ht="43.5" x14ac:dyDescent="0.3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2">
        <f t="shared" si="111"/>
        <v>0</v>
      </c>
      <c r="P2402" s="6" t="s">
        <v>8318</v>
      </c>
      <c r="Q2402" s="6" t="s">
        <v>8319</v>
      </c>
      <c r="R2402" s="15">
        <f t="shared" si="112"/>
        <v>42443.934768518513</v>
      </c>
      <c r="S2402" s="15">
        <f t="shared" si="113"/>
        <v>42473.934768518513</v>
      </c>
    </row>
    <row r="2403" spans="1:19" ht="43.5" x14ac:dyDescent="0.3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2">
        <f t="shared" si="111"/>
        <v>7.1785714285714283E-3</v>
      </c>
      <c r="P2403" s="6" t="s">
        <v>8335</v>
      </c>
      <c r="Q2403" s="6" t="s">
        <v>8336</v>
      </c>
      <c r="R2403" s="15">
        <f t="shared" si="112"/>
        <v>42374.489537037036</v>
      </c>
      <c r="S2403" s="15">
        <f t="shared" si="113"/>
        <v>42434.489537037036</v>
      </c>
    </row>
    <row r="2404" spans="1:19" ht="29" x14ac:dyDescent="0.3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2">
        <f t="shared" si="111"/>
        <v>4.3333333333333331E-3</v>
      </c>
      <c r="P2404" s="6" t="s">
        <v>8335</v>
      </c>
      <c r="Q2404" s="6" t="s">
        <v>8336</v>
      </c>
      <c r="R2404" s="15">
        <f t="shared" si="112"/>
        <v>42107.34642361111</v>
      </c>
      <c r="S2404" s="15">
        <f t="shared" si="113"/>
        <v>42137.34642361111</v>
      </c>
    </row>
    <row r="2405" spans="1:19" ht="43.5" x14ac:dyDescent="0.3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2">
        <f t="shared" si="111"/>
        <v>0.16833333333333333</v>
      </c>
      <c r="P2405" s="6" t="s">
        <v>8335</v>
      </c>
      <c r="Q2405" s="6" t="s">
        <v>8336</v>
      </c>
      <c r="R2405" s="15">
        <f t="shared" si="112"/>
        <v>42399.54928240741</v>
      </c>
      <c r="S2405" s="15">
        <f t="shared" si="113"/>
        <v>42459.507615740738</v>
      </c>
    </row>
    <row r="2406" spans="1:19" ht="43.5" x14ac:dyDescent="0.3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2">
        <f t="shared" si="111"/>
        <v>0</v>
      </c>
      <c r="P2406" s="6" t="s">
        <v>8335</v>
      </c>
      <c r="Q2406" s="6" t="s">
        <v>8336</v>
      </c>
      <c r="R2406" s="15">
        <f t="shared" si="112"/>
        <v>42341.706099537034</v>
      </c>
      <c r="S2406" s="15">
        <f t="shared" si="113"/>
        <v>42371.706099537034</v>
      </c>
    </row>
    <row r="2407" spans="1:19" ht="43.5" x14ac:dyDescent="0.3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2">
        <f t="shared" si="111"/>
        <v>0.22520000000000001</v>
      </c>
      <c r="P2407" s="6" t="s">
        <v>8335</v>
      </c>
      <c r="Q2407" s="6" t="s">
        <v>8336</v>
      </c>
      <c r="R2407" s="15">
        <f t="shared" si="112"/>
        <v>42595.252025462956</v>
      </c>
      <c r="S2407" s="15">
        <f t="shared" si="113"/>
        <v>42616.252025462956</v>
      </c>
    </row>
    <row r="2408" spans="1:19" ht="43.5" x14ac:dyDescent="0.3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2">
        <f t="shared" si="111"/>
        <v>0.41384615384615386</v>
      </c>
      <c r="P2408" s="6" t="s">
        <v>8335</v>
      </c>
      <c r="Q2408" s="6" t="s">
        <v>8336</v>
      </c>
      <c r="R2408" s="15">
        <f t="shared" si="112"/>
        <v>41982.777662037035</v>
      </c>
      <c r="S2408" s="15">
        <f t="shared" si="113"/>
        <v>42022.777662037035</v>
      </c>
    </row>
    <row r="2409" spans="1:19" ht="58" x14ac:dyDescent="0.3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2">
        <f t="shared" si="111"/>
        <v>0.25259090909090909</v>
      </c>
      <c r="P2409" s="6" t="s">
        <v>8335</v>
      </c>
      <c r="Q2409" s="6" t="s">
        <v>8336</v>
      </c>
      <c r="R2409" s="15">
        <f t="shared" si="112"/>
        <v>42082.242222222216</v>
      </c>
      <c r="S2409" s="15">
        <f t="shared" si="113"/>
        <v>42104.916666666664</v>
      </c>
    </row>
    <row r="2410" spans="1:19" ht="43.5" x14ac:dyDescent="0.3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2">
        <f t="shared" si="111"/>
        <v>2E-3</v>
      </c>
      <c r="P2410" s="6" t="s">
        <v>8335</v>
      </c>
      <c r="Q2410" s="6" t="s">
        <v>8336</v>
      </c>
      <c r="R2410" s="15">
        <f t="shared" si="112"/>
        <v>41918.80737268518</v>
      </c>
      <c r="S2410" s="15">
        <f t="shared" si="113"/>
        <v>41948.849039351851</v>
      </c>
    </row>
    <row r="2411" spans="1:19" ht="43.5" x14ac:dyDescent="0.3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2">
        <f t="shared" si="111"/>
        <v>1.84E-2</v>
      </c>
      <c r="P2411" s="6" t="s">
        <v>8335</v>
      </c>
      <c r="Q2411" s="6" t="s">
        <v>8336</v>
      </c>
      <c r="R2411" s="15">
        <f t="shared" si="112"/>
        <v>42204.542534722219</v>
      </c>
      <c r="S2411" s="15">
        <f t="shared" si="113"/>
        <v>42234.542534722219</v>
      </c>
    </row>
    <row r="2412" spans="1:19" ht="58" x14ac:dyDescent="0.3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2">
        <f t="shared" si="111"/>
        <v>0</v>
      </c>
      <c r="P2412" s="6" t="s">
        <v>8335</v>
      </c>
      <c r="Q2412" s="6" t="s">
        <v>8336</v>
      </c>
      <c r="R2412" s="15">
        <f t="shared" si="112"/>
        <v>42224.074942129628</v>
      </c>
      <c r="S2412" s="15">
        <f t="shared" si="113"/>
        <v>42254.074942129628</v>
      </c>
    </row>
    <row r="2413" spans="1:19" ht="58" x14ac:dyDescent="0.3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2">
        <f t="shared" si="111"/>
        <v>6.0400000000000002E-3</v>
      </c>
      <c r="P2413" s="6" t="s">
        <v>8335</v>
      </c>
      <c r="Q2413" s="6" t="s">
        <v>8336</v>
      </c>
      <c r="R2413" s="15">
        <f t="shared" si="112"/>
        <v>42211.399097222216</v>
      </c>
      <c r="S2413" s="15">
        <f t="shared" si="113"/>
        <v>42241.399097222216</v>
      </c>
    </row>
    <row r="2414" spans="1:19" ht="58" x14ac:dyDescent="0.3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2">
        <f t="shared" si="111"/>
        <v>0</v>
      </c>
      <c r="P2414" s="6" t="s">
        <v>8335</v>
      </c>
      <c r="Q2414" s="6" t="s">
        <v>8336</v>
      </c>
      <c r="R2414" s="15">
        <f t="shared" si="112"/>
        <v>42655.403622685182</v>
      </c>
      <c r="S2414" s="15">
        <f t="shared" si="113"/>
        <v>42700.445289351854</v>
      </c>
    </row>
    <row r="2415" spans="1:19" ht="43.5" x14ac:dyDescent="0.3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2">
        <f t="shared" si="111"/>
        <v>8.3333333333333332E-3</v>
      </c>
      <c r="P2415" s="6" t="s">
        <v>8335</v>
      </c>
      <c r="Q2415" s="6" t="s">
        <v>8336</v>
      </c>
      <c r="R2415" s="15">
        <f t="shared" si="112"/>
        <v>41759.776412037034</v>
      </c>
      <c r="S2415" s="15">
        <f t="shared" si="113"/>
        <v>41790.645833333328</v>
      </c>
    </row>
    <row r="2416" spans="1:19" ht="43.5" x14ac:dyDescent="0.3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2">
        <f t="shared" si="111"/>
        <v>3.0666666666666665E-2</v>
      </c>
      <c r="P2416" s="6" t="s">
        <v>8335</v>
      </c>
      <c r="Q2416" s="6" t="s">
        <v>8336</v>
      </c>
      <c r="R2416" s="15">
        <f t="shared" si="112"/>
        <v>42198.361805555549</v>
      </c>
      <c r="S2416" s="15">
        <f t="shared" si="113"/>
        <v>42237.832638888889</v>
      </c>
    </row>
    <row r="2417" spans="1:19" ht="43.5" x14ac:dyDescent="0.3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2">
        <f t="shared" si="111"/>
        <v>5.5833333333333334E-3</v>
      </c>
      <c r="P2417" s="6" t="s">
        <v>8335</v>
      </c>
      <c r="Q2417" s="6" t="s">
        <v>8336</v>
      </c>
      <c r="R2417" s="15">
        <f t="shared" si="112"/>
        <v>42536.529467592591</v>
      </c>
      <c r="S2417" s="15">
        <f t="shared" si="113"/>
        <v>42566.529467592591</v>
      </c>
    </row>
    <row r="2418" spans="1:19" ht="43.5" x14ac:dyDescent="0.3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2">
        <f t="shared" si="111"/>
        <v>2.5000000000000001E-4</v>
      </c>
      <c r="P2418" s="6" t="s">
        <v>8335</v>
      </c>
      <c r="Q2418" s="6" t="s">
        <v>8336</v>
      </c>
      <c r="R2418" s="15">
        <f t="shared" si="112"/>
        <v>42019.404432870368</v>
      </c>
      <c r="S2418" s="15">
        <f t="shared" si="113"/>
        <v>42077.291666666664</v>
      </c>
    </row>
    <row r="2419" spans="1:19" ht="43.5" x14ac:dyDescent="0.3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2">
        <f t="shared" si="111"/>
        <v>0</v>
      </c>
      <c r="P2419" s="6" t="s">
        <v>8335</v>
      </c>
      <c r="Q2419" s="6" t="s">
        <v>8336</v>
      </c>
      <c r="R2419" s="15">
        <f t="shared" si="112"/>
        <v>41831.550775462958</v>
      </c>
      <c r="S2419" s="15">
        <f t="shared" si="113"/>
        <v>41861.550775462958</v>
      </c>
    </row>
    <row r="2420" spans="1:19" x14ac:dyDescent="0.3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2">
        <f t="shared" si="111"/>
        <v>2.0000000000000001E-4</v>
      </c>
      <c r="P2420" s="6" t="s">
        <v>8335</v>
      </c>
      <c r="Q2420" s="6" t="s">
        <v>8336</v>
      </c>
      <c r="R2420" s="15">
        <f t="shared" si="112"/>
        <v>42027.523657407401</v>
      </c>
      <c r="S2420" s="15">
        <f t="shared" si="113"/>
        <v>42087.481990740744</v>
      </c>
    </row>
    <row r="2421" spans="1:19" ht="58" x14ac:dyDescent="0.3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2">
        <f t="shared" si="111"/>
        <v>0</v>
      </c>
      <c r="P2421" s="6" t="s">
        <v>8335</v>
      </c>
      <c r="Q2421" s="6" t="s">
        <v>8336</v>
      </c>
      <c r="R2421" s="15">
        <f t="shared" si="112"/>
        <v>41993.404965277776</v>
      </c>
      <c r="S2421" s="15">
        <f t="shared" si="113"/>
        <v>42053.404965277776</v>
      </c>
    </row>
    <row r="2422" spans="1:19" ht="43.5" x14ac:dyDescent="0.3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2">
        <f t="shared" si="111"/>
        <v>0.14825133372851215</v>
      </c>
      <c r="P2422" s="6" t="s">
        <v>8335</v>
      </c>
      <c r="Q2422" s="6" t="s">
        <v>8336</v>
      </c>
      <c r="R2422" s="15">
        <f t="shared" si="112"/>
        <v>41892.695543981477</v>
      </c>
      <c r="S2422" s="15">
        <f t="shared" si="113"/>
        <v>41952.737210648142</v>
      </c>
    </row>
    <row r="2423" spans="1:19" ht="29" x14ac:dyDescent="0.3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2">
        <f t="shared" si="111"/>
        <v>1.6666666666666666E-4</v>
      </c>
      <c r="P2423" s="6" t="s">
        <v>8335</v>
      </c>
      <c r="Q2423" s="6" t="s">
        <v>8336</v>
      </c>
      <c r="R2423" s="15">
        <f t="shared" si="112"/>
        <v>42026.354120370372</v>
      </c>
      <c r="S2423" s="15">
        <f t="shared" si="113"/>
        <v>42056.354120370372</v>
      </c>
    </row>
    <row r="2424" spans="1:19" ht="29" x14ac:dyDescent="0.3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2">
        <f t="shared" si="111"/>
        <v>2E-3</v>
      </c>
      <c r="P2424" s="6" t="s">
        <v>8335</v>
      </c>
      <c r="Q2424" s="6" t="s">
        <v>8336</v>
      </c>
      <c r="R2424" s="15">
        <f t="shared" si="112"/>
        <v>42044.391620370363</v>
      </c>
      <c r="S2424" s="15">
        <f t="shared" si="113"/>
        <v>42074.349953703706</v>
      </c>
    </row>
    <row r="2425" spans="1:19" ht="43.5" x14ac:dyDescent="0.3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2">
        <f t="shared" si="111"/>
        <v>1.3333333333333334E-4</v>
      </c>
      <c r="P2425" s="6" t="s">
        <v>8335</v>
      </c>
      <c r="Q2425" s="6" t="s">
        <v>8336</v>
      </c>
      <c r="R2425" s="15">
        <f t="shared" si="112"/>
        <v>41974.371412037035</v>
      </c>
      <c r="S2425" s="15">
        <f t="shared" si="113"/>
        <v>42004.371412037035</v>
      </c>
    </row>
    <row r="2426" spans="1:19" ht="29" x14ac:dyDescent="0.3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2">
        <f t="shared" si="111"/>
        <v>1.24E-2</v>
      </c>
      <c r="P2426" s="6" t="s">
        <v>8335</v>
      </c>
      <c r="Q2426" s="6" t="s">
        <v>8336</v>
      </c>
      <c r="R2426" s="15">
        <f t="shared" si="112"/>
        <v>41909.559120370366</v>
      </c>
      <c r="S2426" s="15">
        <f t="shared" si="113"/>
        <v>41939.559120370366</v>
      </c>
    </row>
    <row r="2427" spans="1:19" ht="58" x14ac:dyDescent="0.3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2">
        <f t="shared" si="111"/>
        <v>2.8571428571428574E-4</v>
      </c>
      <c r="P2427" s="6" t="s">
        <v>8335</v>
      </c>
      <c r="Q2427" s="6" t="s">
        <v>8336</v>
      </c>
      <c r="R2427" s="15">
        <f t="shared" si="112"/>
        <v>42502.580428240741</v>
      </c>
      <c r="S2427" s="15">
        <f t="shared" si="113"/>
        <v>42517.586111111108</v>
      </c>
    </row>
    <row r="2428" spans="1:19" ht="43.5" x14ac:dyDescent="0.3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2">
        <f t="shared" si="111"/>
        <v>0</v>
      </c>
      <c r="P2428" s="6" t="s">
        <v>8335</v>
      </c>
      <c r="Q2428" s="6" t="s">
        <v>8336</v>
      </c>
      <c r="R2428" s="15">
        <f t="shared" si="112"/>
        <v>42163.836712962962</v>
      </c>
      <c r="S2428" s="15">
        <f t="shared" si="113"/>
        <v>42223.836712962962</v>
      </c>
    </row>
    <row r="2429" spans="1:19" ht="29" x14ac:dyDescent="0.3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2">
        <f t="shared" si="111"/>
        <v>2.0000000000000002E-5</v>
      </c>
      <c r="P2429" s="6" t="s">
        <v>8335</v>
      </c>
      <c r="Q2429" s="6" t="s">
        <v>8336</v>
      </c>
      <c r="R2429" s="15">
        <f t="shared" si="112"/>
        <v>42411.985335648147</v>
      </c>
      <c r="S2429" s="15">
        <f t="shared" si="113"/>
        <v>42451.943668981483</v>
      </c>
    </row>
    <row r="2430" spans="1:19" ht="29" x14ac:dyDescent="0.3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2">
        <f t="shared" si="111"/>
        <v>2.8571428571428571E-5</v>
      </c>
      <c r="P2430" s="6" t="s">
        <v>8335</v>
      </c>
      <c r="Q2430" s="6" t="s">
        <v>8336</v>
      </c>
      <c r="R2430" s="15">
        <f t="shared" si="112"/>
        <v>42045.450821759259</v>
      </c>
      <c r="S2430" s="15">
        <f t="shared" si="113"/>
        <v>42075.409155092588</v>
      </c>
    </row>
    <row r="2431" spans="1:19" ht="43.5" x14ac:dyDescent="0.3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2">
        <f t="shared" si="111"/>
        <v>1.4321428571428572E-2</v>
      </c>
      <c r="P2431" s="6" t="s">
        <v>8335</v>
      </c>
      <c r="Q2431" s="6" t="s">
        <v>8336</v>
      </c>
      <c r="R2431" s="15">
        <f t="shared" si="112"/>
        <v>42734.545902777776</v>
      </c>
      <c r="S2431" s="15">
        <f t="shared" si="113"/>
        <v>42771.363888888889</v>
      </c>
    </row>
    <row r="2432" spans="1:19" ht="58" x14ac:dyDescent="0.3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2">
        <f t="shared" si="111"/>
        <v>7.0000000000000001E-3</v>
      </c>
      <c r="P2432" s="6" t="s">
        <v>8335</v>
      </c>
      <c r="Q2432" s="6" t="s">
        <v>8336</v>
      </c>
      <c r="R2432" s="15">
        <f t="shared" si="112"/>
        <v>42381.797499999993</v>
      </c>
      <c r="S2432" s="15">
        <f t="shared" si="113"/>
        <v>42411.797499999993</v>
      </c>
    </row>
    <row r="2433" spans="1:19" ht="29" x14ac:dyDescent="0.3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2">
        <f t="shared" si="111"/>
        <v>2.0000000000000002E-5</v>
      </c>
      <c r="P2433" s="6" t="s">
        <v>8335</v>
      </c>
      <c r="Q2433" s="6" t="s">
        <v>8336</v>
      </c>
      <c r="R2433" s="15">
        <f t="shared" si="112"/>
        <v>42488.766354166662</v>
      </c>
      <c r="S2433" s="15">
        <f t="shared" si="113"/>
        <v>42548.766354166662</v>
      </c>
    </row>
    <row r="2434" spans="1:19" ht="43.5" x14ac:dyDescent="0.3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2">
        <f t="shared" si="111"/>
        <v>1.4285714285714287E-4</v>
      </c>
      <c r="P2434" s="6" t="s">
        <v>8335</v>
      </c>
      <c r="Q2434" s="6" t="s">
        <v>8336</v>
      </c>
      <c r="R2434" s="15">
        <f t="shared" si="112"/>
        <v>42040.885381944441</v>
      </c>
      <c r="S2434" s="15">
        <f t="shared" si="113"/>
        <v>42070.885381944441</v>
      </c>
    </row>
    <row r="2435" spans="1:19" ht="58" x14ac:dyDescent="0.3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2">
        <f t="shared" ref="O2435:O2498" si="114">(E2435/D2435)</f>
        <v>0</v>
      </c>
      <c r="P2435" s="6" t="s">
        <v>8335</v>
      </c>
      <c r="Q2435" s="6" t="s">
        <v>8336</v>
      </c>
      <c r="R2435" s="15">
        <f t="shared" ref="R2435:R2498" si="115">(J2435/86400)+25569+(-8/24)</f>
        <v>42397.566469907404</v>
      </c>
      <c r="S2435" s="15">
        <f t="shared" ref="S2435:S2498" si="116">(I2435/86400)+25569+(-8/24)</f>
        <v>42427.566469907404</v>
      </c>
    </row>
    <row r="2436" spans="1:19" ht="43.5" x14ac:dyDescent="0.3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2">
        <f t="shared" si="114"/>
        <v>1.2999999999999999E-3</v>
      </c>
      <c r="P2436" s="6" t="s">
        <v>8335</v>
      </c>
      <c r="Q2436" s="6" t="s">
        <v>8336</v>
      </c>
      <c r="R2436" s="15">
        <f t="shared" si="115"/>
        <v>42179.852708333332</v>
      </c>
      <c r="S2436" s="15">
        <f t="shared" si="116"/>
        <v>42219.852708333332</v>
      </c>
    </row>
    <row r="2437" spans="1:19" ht="43.5" x14ac:dyDescent="0.3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2">
        <f t="shared" si="114"/>
        <v>4.8960000000000002E-3</v>
      </c>
      <c r="P2437" s="6" t="s">
        <v>8335</v>
      </c>
      <c r="Q2437" s="6" t="s">
        <v>8336</v>
      </c>
      <c r="R2437" s="15">
        <f t="shared" si="115"/>
        <v>42251.944282407407</v>
      </c>
      <c r="S2437" s="15">
        <f t="shared" si="116"/>
        <v>42281.944282407407</v>
      </c>
    </row>
    <row r="2438" spans="1:19" ht="58" x14ac:dyDescent="0.3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2">
        <f t="shared" si="114"/>
        <v>3.8461538461538462E-4</v>
      </c>
      <c r="P2438" s="6" t="s">
        <v>8335</v>
      </c>
      <c r="Q2438" s="6" t="s">
        <v>8336</v>
      </c>
      <c r="R2438" s="15">
        <f t="shared" si="115"/>
        <v>42338.282060185178</v>
      </c>
      <c r="S2438" s="15">
        <f t="shared" si="116"/>
        <v>42398.282060185178</v>
      </c>
    </row>
    <row r="2439" spans="1:19" ht="43.5" x14ac:dyDescent="0.3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2">
        <f t="shared" si="114"/>
        <v>0</v>
      </c>
      <c r="P2439" s="6" t="s">
        <v>8335</v>
      </c>
      <c r="Q2439" s="6" t="s">
        <v>8336</v>
      </c>
      <c r="R2439" s="15">
        <f t="shared" si="115"/>
        <v>42031.631805555553</v>
      </c>
      <c r="S2439" s="15">
        <f t="shared" si="116"/>
        <v>42080.416666666664</v>
      </c>
    </row>
    <row r="2440" spans="1:19" ht="43.5" x14ac:dyDescent="0.3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2">
        <f t="shared" si="114"/>
        <v>3.3333333333333335E-3</v>
      </c>
      <c r="P2440" s="6" t="s">
        <v>8335</v>
      </c>
      <c r="Q2440" s="6" t="s">
        <v>8336</v>
      </c>
      <c r="R2440" s="15">
        <f t="shared" si="115"/>
        <v>42285.581736111104</v>
      </c>
      <c r="S2440" s="15">
        <f t="shared" si="116"/>
        <v>42345.623402777775</v>
      </c>
    </row>
    <row r="2441" spans="1:19" ht="58" x14ac:dyDescent="0.3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2">
        <f t="shared" si="114"/>
        <v>0</v>
      </c>
      <c r="P2441" s="6" t="s">
        <v>8335</v>
      </c>
      <c r="Q2441" s="6" t="s">
        <v>8336</v>
      </c>
      <c r="R2441" s="15">
        <f t="shared" si="115"/>
        <v>42265.485289351847</v>
      </c>
      <c r="S2441" s="15">
        <f t="shared" si="116"/>
        <v>42295.485289351847</v>
      </c>
    </row>
    <row r="2442" spans="1:19" ht="29" x14ac:dyDescent="0.3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2">
        <f t="shared" si="114"/>
        <v>2E-3</v>
      </c>
      <c r="P2442" s="6" t="s">
        <v>8335</v>
      </c>
      <c r="Q2442" s="6" t="s">
        <v>8336</v>
      </c>
      <c r="R2442" s="15">
        <f t="shared" si="115"/>
        <v>42383.566122685188</v>
      </c>
      <c r="S2442" s="15">
        <f t="shared" si="116"/>
        <v>42413.566122685188</v>
      </c>
    </row>
    <row r="2443" spans="1:19" ht="29" x14ac:dyDescent="0.3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2">
        <f t="shared" si="114"/>
        <v>1.0788</v>
      </c>
      <c r="P2443" s="6" t="s">
        <v>8335</v>
      </c>
      <c r="Q2443" s="6" t="s">
        <v>8351</v>
      </c>
      <c r="R2443" s="15">
        <f t="shared" si="115"/>
        <v>42186.792291666665</v>
      </c>
      <c r="S2443" s="15">
        <f t="shared" si="116"/>
        <v>42207.874305555553</v>
      </c>
    </row>
    <row r="2444" spans="1:19" ht="29" x14ac:dyDescent="0.3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2">
        <f t="shared" si="114"/>
        <v>1.2594166666666666</v>
      </c>
      <c r="P2444" s="6" t="s">
        <v>8335</v>
      </c>
      <c r="Q2444" s="6" t="s">
        <v>8351</v>
      </c>
      <c r="R2444" s="15">
        <f t="shared" si="115"/>
        <v>42052.333657407406</v>
      </c>
      <c r="S2444" s="15">
        <f t="shared" si="116"/>
        <v>42082.291990740741</v>
      </c>
    </row>
    <row r="2445" spans="1:19" ht="58" x14ac:dyDescent="0.3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2">
        <f t="shared" si="114"/>
        <v>2.0251494999999999</v>
      </c>
      <c r="P2445" s="6" t="s">
        <v>8335</v>
      </c>
      <c r="Q2445" s="6" t="s">
        <v>8351</v>
      </c>
      <c r="R2445" s="15">
        <f t="shared" si="115"/>
        <v>41836.291921296295</v>
      </c>
      <c r="S2445" s="15">
        <f t="shared" si="116"/>
        <v>41866.291921296295</v>
      </c>
    </row>
    <row r="2446" spans="1:19" ht="43.5" x14ac:dyDescent="0.3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2">
        <f t="shared" si="114"/>
        <v>1.0860000000000001</v>
      </c>
      <c r="P2446" s="6" t="s">
        <v>8335</v>
      </c>
      <c r="Q2446" s="6" t="s">
        <v>8351</v>
      </c>
      <c r="R2446" s="15">
        <f t="shared" si="115"/>
        <v>42485.42119212963</v>
      </c>
      <c r="S2446" s="15">
        <f t="shared" si="116"/>
        <v>42515.42119212963</v>
      </c>
    </row>
    <row r="2447" spans="1:19" ht="58" x14ac:dyDescent="0.3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2">
        <f t="shared" si="114"/>
        <v>1.728</v>
      </c>
      <c r="P2447" s="6" t="s">
        <v>8335</v>
      </c>
      <c r="Q2447" s="6" t="s">
        <v>8351</v>
      </c>
      <c r="R2447" s="15">
        <f t="shared" si="115"/>
        <v>42242.856724537036</v>
      </c>
      <c r="S2447" s="15">
        <f t="shared" si="116"/>
        <v>42272.856724537036</v>
      </c>
    </row>
    <row r="2448" spans="1:19" ht="58" x14ac:dyDescent="0.3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2">
        <f t="shared" si="114"/>
        <v>1.6798</v>
      </c>
      <c r="P2448" s="6" t="s">
        <v>8335</v>
      </c>
      <c r="Q2448" s="6" t="s">
        <v>8351</v>
      </c>
      <c r="R2448" s="15">
        <f t="shared" si="115"/>
        <v>42670.269340277773</v>
      </c>
      <c r="S2448" s="15">
        <f t="shared" si="116"/>
        <v>42700.311006944445</v>
      </c>
    </row>
    <row r="2449" spans="1:19" ht="58" x14ac:dyDescent="0.3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2">
        <f t="shared" si="114"/>
        <v>4.2720000000000002</v>
      </c>
      <c r="P2449" s="6" t="s">
        <v>8335</v>
      </c>
      <c r="Q2449" s="6" t="s">
        <v>8351</v>
      </c>
      <c r="R2449" s="15">
        <f t="shared" si="115"/>
        <v>42654.13649305555</v>
      </c>
      <c r="S2449" s="15">
        <f t="shared" si="116"/>
        <v>42685.833333333336</v>
      </c>
    </row>
    <row r="2450" spans="1:19" ht="58" x14ac:dyDescent="0.3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2">
        <f t="shared" si="114"/>
        <v>1.075</v>
      </c>
      <c r="P2450" s="6" t="s">
        <v>8335</v>
      </c>
      <c r="Q2450" s="6" t="s">
        <v>8351</v>
      </c>
      <c r="R2450" s="15">
        <f t="shared" si="115"/>
        <v>42606.982789351845</v>
      </c>
      <c r="S2450" s="15">
        <f t="shared" si="116"/>
        <v>42612.9</v>
      </c>
    </row>
    <row r="2451" spans="1:19" ht="43.5" x14ac:dyDescent="0.3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2">
        <f t="shared" si="114"/>
        <v>1.08</v>
      </c>
      <c r="P2451" s="6" t="s">
        <v>8335</v>
      </c>
      <c r="Q2451" s="6" t="s">
        <v>8351</v>
      </c>
      <c r="R2451" s="15">
        <f t="shared" si="115"/>
        <v>41942.809201388889</v>
      </c>
      <c r="S2451" s="15">
        <f t="shared" si="116"/>
        <v>41972.850868055553</v>
      </c>
    </row>
    <row r="2452" spans="1:19" ht="43.5" x14ac:dyDescent="0.3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2">
        <f t="shared" si="114"/>
        <v>1.0153353333333335</v>
      </c>
      <c r="P2452" s="6" t="s">
        <v>8335</v>
      </c>
      <c r="Q2452" s="6" t="s">
        <v>8351</v>
      </c>
      <c r="R2452" s="15">
        <f t="shared" si="115"/>
        <v>41901.739074074074</v>
      </c>
      <c r="S2452" s="15">
        <f t="shared" si="116"/>
        <v>41939.799305555549</v>
      </c>
    </row>
    <row r="2453" spans="1:19" ht="43.5" x14ac:dyDescent="0.3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2">
        <f t="shared" si="114"/>
        <v>1.1545000000000001</v>
      </c>
      <c r="P2453" s="6" t="s">
        <v>8335</v>
      </c>
      <c r="Q2453" s="6" t="s">
        <v>8351</v>
      </c>
      <c r="R2453" s="15">
        <f t="shared" si="115"/>
        <v>42779.575115740743</v>
      </c>
      <c r="S2453" s="15">
        <f t="shared" si="116"/>
        <v>42799.575115740743</v>
      </c>
    </row>
    <row r="2454" spans="1:19" ht="43.5" x14ac:dyDescent="0.3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2">
        <f t="shared" si="114"/>
        <v>1.335</v>
      </c>
      <c r="P2454" s="6" t="s">
        <v>8335</v>
      </c>
      <c r="Q2454" s="6" t="s">
        <v>8351</v>
      </c>
      <c r="R2454" s="15">
        <f t="shared" si="115"/>
        <v>42338.510416666664</v>
      </c>
      <c r="S2454" s="15">
        <f t="shared" si="116"/>
        <v>42367.624999999993</v>
      </c>
    </row>
    <row r="2455" spans="1:19" ht="43.5" x14ac:dyDescent="0.3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2">
        <f t="shared" si="114"/>
        <v>1.5469999999999999</v>
      </c>
      <c r="P2455" s="6" t="s">
        <v>8335</v>
      </c>
      <c r="Q2455" s="6" t="s">
        <v>8351</v>
      </c>
      <c r="R2455" s="15">
        <f t="shared" si="115"/>
        <v>42738.358900462961</v>
      </c>
      <c r="S2455" s="15">
        <f t="shared" si="116"/>
        <v>42768.358900462961</v>
      </c>
    </row>
    <row r="2456" spans="1:19" ht="43.5" x14ac:dyDescent="0.3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2">
        <f t="shared" si="114"/>
        <v>1.0084571428571429</v>
      </c>
      <c r="P2456" s="6" t="s">
        <v>8335</v>
      </c>
      <c r="Q2456" s="6" t="s">
        <v>8351</v>
      </c>
      <c r="R2456" s="15">
        <f t="shared" si="115"/>
        <v>42769.868148148147</v>
      </c>
      <c r="S2456" s="15">
        <f t="shared" si="116"/>
        <v>42804.868148148147</v>
      </c>
    </row>
    <row r="2457" spans="1:19" ht="43.5" x14ac:dyDescent="0.3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2">
        <f t="shared" si="114"/>
        <v>1.82</v>
      </c>
      <c r="P2457" s="6" t="s">
        <v>8335</v>
      </c>
      <c r="Q2457" s="6" t="s">
        <v>8351</v>
      </c>
      <c r="R2457" s="15">
        <f t="shared" si="115"/>
        <v>42452.448495370372</v>
      </c>
      <c r="S2457" s="15">
        <f t="shared" si="116"/>
        <v>42480.448495370372</v>
      </c>
    </row>
    <row r="2458" spans="1:19" ht="43.5" x14ac:dyDescent="0.3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2">
        <f t="shared" si="114"/>
        <v>1.8086666666666666</v>
      </c>
      <c r="P2458" s="6" t="s">
        <v>8335</v>
      </c>
      <c r="Q2458" s="6" t="s">
        <v>8351</v>
      </c>
      <c r="R2458" s="15">
        <f t="shared" si="115"/>
        <v>42761.627766203703</v>
      </c>
      <c r="S2458" s="15">
        <f t="shared" si="116"/>
        <v>42791.627766203703</v>
      </c>
    </row>
    <row r="2459" spans="1:19" ht="43.5" x14ac:dyDescent="0.3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2">
        <f t="shared" si="114"/>
        <v>1.0230434782608695</v>
      </c>
      <c r="P2459" s="6" t="s">
        <v>8335</v>
      </c>
      <c r="Q2459" s="6" t="s">
        <v>8351</v>
      </c>
      <c r="R2459" s="15">
        <f t="shared" si="115"/>
        <v>42423.269166666665</v>
      </c>
      <c r="S2459" s="15">
        <f t="shared" si="116"/>
        <v>42453.227500000001</v>
      </c>
    </row>
    <row r="2460" spans="1:19" ht="58" x14ac:dyDescent="0.3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2">
        <f t="shared" si="114"/>
        <v>1.1017999999999999</v>
      </c>
      <c r="P2460" s="6" t="s">
        <v>8335</v>
      </c>
      <c r="Q2460" s="6" t="s">
        <v>8351</v>
      </c>
      <c r="R2460" s="15">
        <f t="shared" si="115"/>
        <v>42495.538402777776</v>
      </c>
      <c r="S2460" s="15">
        <f t="shared" si="116"/>
        <v>42530.458333333336</v>
      </c>
    </row>
    <row r="2461" spans="1:19" ht="58" x14ac:dyDescent="0.3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2">
        <f t="shared" si="114"/>
        <v>1.0225</v>
      </c>
      <c r="P2461" s="6" t="s">
        <v>8335</v>
      </c>
      <c r="Q2461" s="6" t="s">
        <v>8351</v>
      </c>
      <c r="R2461" s="15">
        <f t="shared" si="115"/>
        <v>42407.304224537038</v>
      </c>
      <c r="S2461" s="15">
        <f t="shared" si="116"/>
        <v>42452.262557870366</v>
      </c>
    </row>
    <row r="2462" spans="1:19" ht="43.5" x14ac:dyDescent="0.3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2">
        <f t="shared" si="114"/>
        <v>1.0078823529411765</v>
      </c>
      <c r="P2462" s="6" t="s">
        <v>8335</v>
      </c>
      <c r="Q2462" s="6" t="s">
        <v>8351</v>
      </c>
      <c r="R2462" s="15">
        <f t="shared" si="115"/>
        <v>42703.853784722225</v>
      </c>
      <c r="S2462" s="15">
        <f t="shared" si="116"/>
        <v>42737.845138888886</v>
      </c>
    </row>
    <row r="2463" spans="1:19" ht="43.5" x14ac:dyDescent="0.3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2">
        <f t="shared" si="114"/>
        <v>1.038</v>
      </c>
      <c r="P2463" s="6" t="s">
        <v>8324</v>
      </c>
      <c r="Q2463" s="6" t="s">
        <v>8328</v>
      </c>
      <c r="R2463" s="15">
        <f t="shared" si="115"/>
        <v>40783.679363425923</v>
      </c>
      <c r="S2463" s="15">
        <f t="shared" si="116"/>
        <v>40816.791666666664</v>
      </c>
    </row>
    <row r="2464" spans="1:19" ht="43.5" x14ac:dyDescent="0.3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2">
        <f t="shared" si="114"/>
        <v>1.1070833333333334</v>
      </c>
      <c r="P2464" s="6" t="s">
        <v>8324</v>
      </c>
      <c r="Q2464" s="6" t="s">
        <v>8328</v>
      </c>
      <c r="R2464" s="15">
        <f t="shared" si="115"/>
        <v>41088.852962962963</v>
      </c>
      <c r="S2464" s="15">
        <f t="shared" si="116"/>
        <v>41108.852962962963</v>
      </c>
    </row>
    <row r="2465" spans="1:19" x14ac:dyDescent="0.3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2">
        <f t="shared" si="114"/>
        <v>1.1625000000000001</v>
      </c>
      <c r="P2465" s="6" t="s">
        <v>8324</v>
      </c>
      <c r="Q2465" s="6" t="s">
        <v>8328</v>
      </c>
      <c r="R2465" s="15">
        <f t="shared" si="115"/>
        <v>41340.778067129628</v>
      </c>
      <c r="S2465" s="15">
        <f t="shared" si="116"/>
        <v>41380.458333333328</v>
      </c>
    </row>
    <row r="2466" spans="1:19" ht="43.5" x14ac:dyDescent="0.3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2">
        <f t="shared" si="114"/>
        <v>1.111</v>
      </c>
      <c r="P2466" s="6" t="s">
        <v>8324</v>
      </c>
      <c r="Q2466" s="6" t="s">
        <v>8328</v>
      </c>
      <c r="R2466" s="15">
        <f t="shared" si="115"/>
        <v>42248.567094907405</v>
      </c>
      <c r="S2466" s="15">
        <f t="shared" si="116"/>
        <v>42277.478472222218</v>
      </c>
    </row>
    <row r="2467" spans="1:19" ht="43.5" x14ac:dyDescent="0.3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2">
        <f t="shared" si="114"/>
        <v>1.8014285714285714</v>
      </c>
      <c r="P2467" s="6" t="s">
        <v>8324</v>
      </c>
      <c r="Q2467" s="6" t="s">
        <v>8328</v>
      </c>
      <c r="R2467" s="15">
        <f t="shared" si="115"/>
        <v>41145.385972222219</v>
      </c>
      <c r="S2467" s="15">
        <f t="shared" si="116"/>
        <v>41175.385972222219</v>
      </c>
    </row>
    <row r="2468" spans="1:19" ht="43.5" x14ac:dyDescent="0.3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2">
        <f t="shared" si="114"/>
        <v>1</v>
      </c>
      <c r="P2468" s="6" t="s">
        <v>8324</v>
      </c>
      <c r="Q2468" s="6" t="s">
        <v>8328</v>
      </c>
      <c r="R2468" s="15">
        <f t="shared" si="115"/>
        <v>41372.769131944442</v>
      </c>
      <c r="S2468" s="15">
        <f t="shared" si="116"/>
        <v>41402.769131944442</v>
      </c>
    </row>
    <row r="2469" spans="1:19" ht="43.5" x14ac:dyDescent="0.3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2">
        <f t="shared" si="114"/>
        <v>1.1850000000000001</v>
      </c>
      <c r="P2469" s="6" t="s">
        <v>8324</v>
      </c>
      <c r="Q2469" s="6" t="s">
        <v>8328</v>
      </c>
      <c r="R2469" s="15">
        <f t="shared" si="115"/>
        <v>41025.540868055556</v>
      </c>
      <c r="S2469" s="15">
        <f t="shared" si="116"/>
        <v>41039.375</v>
      </c>
    </row>
    <row r="2470" spans="1:19" ht="43.5" x14ac:dyDescent="0.3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2">
        <f t="shared" si="114"/>
        <v>1.0721700000000001</v>
      </c>
      <c r="P2470" s="6" t="s">
        <v>8324</v>
      </c>
      <c r="Q2470" s="6" t="s">
        <v>8328</v>
      </c>
      <c r="R2470" s="15">
        <f t="shared" si="115"/>
        <v>41173.820844907408</v>
      </c>
      <c r="S2470" s="15">
        <f t="shared" si="116"/>
        <v>41209.875</v>
      </c>
    </row>
    <row r="2471" spans="1:19" ht="43.5" x14ac:dyDescent="0.3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2">
        <f t="shared" si="114"/>
        <v>1.1366666666666667</v>
      </c>
      <c r="P2471" s="6" t="s">
        <v>8324</v>
      </c>
      <c r="Q2471" s="6" t="s">
        <v>8328</v>
      </c>
      <c r="R2471" s="15">
        <f t="shared" si="115"/>
        <v>40557.096400462957</v>
      </c>
      <c r="S2471" s="15">
        <f t="shared" si="116"/>
        <v>40582.096400462957</v>
      </c>
    </row>
    <row r="2472" spans="1:19" ht="43.5" x14ac:dyDescent="0.3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2">
        <f t="shared" si="114"/>
        <v>1.0316400000000001</v>
      </c>
      <c r="P2472" s="6" t="s">
        <v>8324</v>
      </c>
      <c r="Q2472" s="6" t="s">
        <v>8328</v>
      </c>
      <c r="R2472" s="15">
        <f t="shared" si="115"/>
        <v>41022.741377314815</v>
      </c>
      <c r="S2472" s="15">
        <f t="shared" si="116"/>
        <v>41052.741377314815</v>
      </c>
    </row>
    <row r="2473" spans="1:19" ht="58" x14ac:dyDescent="0.3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2">
        <f t="shared" si="114"/>
        <v>1.28</v>
      </c>
      <c r="P2473" s="6" t="s">
        <v>8324</v>
      </c>
      <c r="Q2473" s="6" t="s">
        <v>8328</v>
      </c>
      <c r="R2473" s="15">
        <f t="shared" si="115"/>
        <v>40893.659629629627</v>
      </c>
      <c r="S2473" s="15">
        <f t="shared" si="116"/>
        <v>40933.659629629627</v>
      </c>
    </row>
    <row r="2474" spans="1:19" ht="58" x14ac:dyDescent="0.3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2">
        <f t="shared" si="114"/>
        <v>1.3576026666666667</v>
      </c>
      <c r="P2474" s="6" t="s">
        <v>8324</v>
      </c>
      <c r="Q2474" s="6" t="s">
        <v>8328</v>
      </c>
      <c r="R2474" s="15">
        <f t="shared" si="115"/>
        <v>40353.782175925924</v>
      </c>
      <c r="S2474" s="15">
        <f t="shared" si="116"/>
        <v>40424.710416666661</v>
      </c>
    </row>
    <row r="2475" spans="1:19" ht="43.5" x14ac:dyDescent="0.3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2">
        <f t="shared" si="114"/>
        <v>1</v>
      </c>
      <c r="P2475" s="6" t="s">
        <v>8324</v>
      </c>
      <c r="Q2475" s="6" t="s">
        <v>8328</v>
      </c>
      <c r="R2475" s="15">
        <f t="shared" si="115"/>
        <v>41193.415150462963</v>
      </c>
      <c r="S2475" s="15">
        <f t="shared" si="116"/>
        <v>41223.456817129627</v>
      </c>
    </row>
    <row r="2476" spans="1:19" ht="58" x14ac:dyDescent="0.3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2">
        <f t="shared" si="114"/>
        <v>1.0000360000000001</v>
      </c>
      <c r="P2476" s="6" t="s">
        <v>8324</v>
      </c>
      <c r="Q2476" s="6" t="s">
        <v>8328</v>
      </c>
      <c r="R2476" s="15">
        <f t="shared" si="115"/>
        <v>40416.67796296296</v>
      </c>
      <c r="S2476" s="15">
        <f t="shared" si="116"/>
        <v>40461.67796296296</v>
      </c>
    </row>
    <row r="2477" spans="1:19" ht="29" x14ac:dyDescent="0.3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2">
        <f t="shared" si="114"/>
        <v>1.0471999999999999</v>
      </c>
      <c r="P2477" s="6" t="s">
        <v>8324</v>
      </c>
      <c r="Q2477" s="6" t="s">
        <v>8328</v>
      </c>
      <c r="R2477" s="15">
        <f t="shared" si="115"/>
        <v>40309.954340277771</v>
      </c>
      <c r="S2477" s="15">
        <f t="shared" si="116"/>
        <v>40369.583333333328</v>
      </c>
    </row>
    <row r="2478" spans="1:19" ht="43.5" x14ac:dyDescent="0.3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2">
        <f t="shared" si="114"/>
        <v>1.050225</v>
      </c>
      <c r="P2478" s="6" t="s">
        <v>8324</v>
      </c>
      <c r="Q2478" s="6" t="s">
        <v>8328</v>
      </c>
      <c r="R2478" s="15">
        <f t="shared" si="115"/>
        <v>41912.995023148142</v>
      </c>
      <c r="S2478" s="15">
        <f t="shared" si="116"/>
        <v>41946.036689814813</v>
      </c>
    </row>
    <row r="2479" spans="1:19" ht="29" x14ac:dyDescent="0.3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2">
        <f t="shared" si="114"/>
        <v>1.7133333333333334</v>
      </c>
      <c r="P2479" s="6" t="s">
        <v>8324</v>
      </c>
      <c r="Q2479" s="6" t="s">
        <v>8328</v>
      </c>
      <c r="R2479" s="15">
        <f t="shared" si="115"/>
        <v>41088.358159722222</v>
      </c>
      <c r="S2479" s="15">
        <f t="shared" si="116"/>
        <v>41133.358159722222</v>
      </c>
    </row>
    <row r="2480" spans="1:19" ht="43.5" x14ac:dyDescent="0.3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2">
        <f t="shared" si="114"/>
        <v>1.2749999999999999</v>
      </c>
      <c r="P2480" s="6" t="s">
        <v>8324</v>
      </c>
      <c r="Q2480" s="6" t="s">
        <v>8328</v>
      </c>
      <c r="R2480" s="15">
        <f t="shared" si="115"/>
        <v>41257.617048611108</v>
      </c>
      <c r="S2480" s="15">
        <f t="shared" si="116"/>
        <v>41287.617048611108</v>
      </c>
    </row>
    <row r="2481" spans="1:19" ht="29" x14ac:dyDescent="0.3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2">
        <f t="shared" si="114"/>
        <v>1.3344333333333334</v>
      </c>
      <c r="P2481" s="6" t="s">
        <v>8324</v>
      </c>
      <c r="Q2481" s="6" t="s">
        <v>8328</v>
      </c>
      <c r="R2481" s="15">
        <f t="shared" si="115"/>
        <v>41107.393449074072</v>
      </c>
      <c r="S2481" s="15">
        <f t="shared" si="116"/>
        <v>41117.75</v>
      </c>
    </row>
    <row r="2482" spans="1:19" ht="43.5" x14ac:dyDescent="0.3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2">
        <f t="shared" si="114"/>
        <v>1</v>
      </c>
      <c r="P2482" s="6" t="s">
        <v>8324</v>
      </c>
      <c r="Q2482" s="6" t="s">
        <v>8328</v>
      </c>
      <c r="R2482" s="15">
        <f t="shared" si="115"/>
        <v>42227.602824074071</v>
      </c>
      <c r="S2482" s="15">
        <f t="shared" si="116"/>
        <v>42287.602824074071</v>
      </c>
    </row>
    <row r="2483" spans="1:19" ht="43.5" x14ac:dyDescent="0.3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2">
        <f t="shared" si="114"/>
        <v>1.1291099999999998</v>
      </c>
      <c r="P2483" s="6" t="s">
        <v>8324</v>
      </c>
      <c r="Q2483" s="6" t="s">
        <v>8328</v>
      </c>
      <c r="R2483" s="15">
        <f t="shared" si="115"/>
        <v>40999.312592592592</v>
      </c>
      <c r="S2483" s="15">
        <f t="shared" si="116"/>
        <v>41029.312592592592</v>
      </c>
    </row>
    <row r="2484" spans="1:19" ht="58" x14ac:dyDescent="0.3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2">
        <f t="shared" si="114"/>
        <v>1.0009999999999999</v>
      </c>
      <c r="P2484" s="6" t="s">
        <v>8324</v>
      </c>
      <c r="Q2484" s="6" t="s">
        <v>8328</v>
      </c>
      <c r="R2484" s="15">
        <f t="shared" si="115"/>
        <v>40711.448877314811</v>
      </c>
      <c r="S2484" s="15">
        <f t="shared" si="116"/>
        <v>40756.448877314811</v>
      </c>
    </row>
    <row r="2485" spans="1:19" ht="43.5" x14ac:dyDescent="0.3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2">
        <f t="shared" si="114"/>
        <v>1.1372727272727272</v>
      </c>
      <c r="P2485" s="6" t="s">
        <v>8324</v>
      </c>
      <c r="Q2485" s="6" t="s">
        <v>8328</v>
      </c>
      <c r="R2485" s="15">
        <f t="shared" si="115"/>
        <v>40970.416701388887</v>
      </c>
      <c r="S2485" s="15">
        <f t="shared" si="116"/>
        <v>41030.375034722216</v>
      </c>
    </row>
    <row r="2486" spans="1:19" ht="58" x14ac:dyDescent="0.3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2">
        <f t="shared" si="114"/>
        <v>1.1931742857142855</v>
      </c>
      <c r="P2486" s="6" t="s">
        <v>8324</v>
      </c>
      <c r="Q2486" s="6" t="s">
        <v>8328</v>
      </c>
      <c r="R2486" s="15">
        <f t="shared" si="115"/>
        <v>40771.583368055552</v>
      </c>
      <c r="S2486" s="15">
        <f t="shared" si="116"/>
        <v>40801.583368055552</v>
      </c>
    </row>
    <row r="2487" spans="1:19" ht="58" x14ac:dyDescent="0.3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2">
        <f t="shared" si="114"/>
        <v>1.0325</v>
      </c>
      <c r="P2487" s="6" t="s">
        <v>8324</v>
      </c>
      <c r="Q2487" s="6" t="s">
        <v>8328</v>
      </c>
      <c r="R2487" s="15">
        <f t="shared" si="115"/>
        <v>40793.665266203701</v>
      </c>
      <c r="S2487" s="15">
        <f t="shared" si="116"/>
        <v>40828.665266203701</v>
      </c>
    </row>
    <row r="2488" spans="1:19" ht="43.5" x14ac:dyDescent="0.3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2">
        <f t="shared" si="114"/>
        <v>2.6566666666666667</v>
      </c>
      <c r="P2488" s="6" t="s">
        <v>8324</v>
      </c>
      <c r="Q2488" s="6" t="s">
        <v>8328</v>
      </c>
      <c r="R2488" s="15">
        <f t="shared" si="115"/>
        <v>40991.374722222223</v>
      </c>
      <c r="S2488" s="15">
        <f t="shared" si="116"/>
        <v>41021.374722222223</v>
      </c>
    </row>
    <row r="2489" spans="1:19" ht="43.5" x14ac:dyDescent="0.3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2">
        <f t="shared" si="114"/>
        <v>1.0005066666666667</v>
      </c>
      <c r="P2489" s="6" t="s">
        <v>8324</v>
      </c>
      <c r="Q2489" s="6" t="s">
        <v>8328</v>
      </c>
      <c r="R2489" s="15">
        <f t="shared" si="115"/>
        <v>41025.749965277777</v>
      </c>
      <c r="S2489" s="15">
        <f t="shared" si="116"/>
        <v>41055.749965277777</v>
      </c>
    </row>
    <row r="2490" spans="1:19" ht="58" x14ac:dyDescent="0.3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2">
        <f t="shared" si="114"/>
        <v>1.0669999999999999</v>
      </c>
      <c r="P2490" s="6" t="s">
        <v>8324</v>
      </c>
      <c r="Q2490" s="6" t="s">
        <v>8328</v>
      </c>
      <c r="R2490" s="15">
        <f t="shared" si="115"/>
        <v>40833.299861111111</v>
      </c>
      <c r="S2490" s="15">
        <f t="shared" si="116"/>
        <v>40863.341527777775</v>
      </c>
    </row>
    <row r="2491" spans="1:19" ht="43.5" x14ac:dyDescent="0.3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2">
        <f t="shared" si="114"/>
        <v>1.3367142857142857</v>
      </c>
      <c r="P2491" s="6" t="s">
        <v>8324</v>
      </c>
      <c r="Q2491" s="6" t="s">
        <v>8328</v>
      </c>
      <c r="R2491" s="15">
        <f t="shared" si="115"/>
        <v>41373.356932870367</v>
      </c>
      <c r="S2491" s="15">
        <f t="shared" si="116"/>
        <v>41403.356932870367</v>
      </c>
    </row>
    <row r="2492" spans="1:19" ht="43.5" x14ac:dyDescent="0.3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2">
        <f t="shared" si="114"/>
        <v>1.214</v>
      </c>
      <c r="P2492" s="6" t="s">
        <v>8324</v>
      </c>
      <c r="Q2492" s="6" t="s">
        <v>8328</v>
      </c>
      <c r="R2492" s="15">
        <f t="shared" si="115"/>
        <v>41022.89439814815</v>
      </c>
      <c r="S2492" s="15">
        <f t="shared" si="116"/>
        <v>41082.89439814815</v>
      </c>
    </row>
    <row r="2493" spans="1:19" ht="43.5" x14ac:dyDescent="0.3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2">
        <f t="shared" si="114"/>
        <v>1.032</v>
      </c>
      <c r="P2493" s="6" t="s">
        <v>8324</v>
      </c>
      <c r="Q2493" s="6" t="s">
        <v>8328</v>
      </c>
      <c r="R2493" s="15">
        <f t="shared" si="115"/>
        <v>40542.505949074075</v>
      </c>
      <c r="S2493" s="15">
        <f t="shared" si="116"/>
        <v>40558.743750000001</v>
      </c>
    </row>
    <row r="2494" spans="1:19" ht="29" x14ac:dyDescent="0.3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2">
        <f t="shared" si="114"/>
        <v>1.25</v>
      </c>
      <c r="P2494" s="6" t="s">
        <v>8324</v>
      </c>
      <c r="Q2494" s="6" t="s">
        <v>8328</v>
      </c>
      <c r="R2494" s="15">
        <f t="shared" si="115"/>
        <v>41024.652638888889</v>
      </c>
      <c r="S2494" s="15">
        <f t="shared" si="116"/>
        <v>41076.082638888889</v>
      </c>
    </row>
    <row r="2495" spans="1:19" ht="43.5" x14ac:dyDescent="0.3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2">
        <f t="shared" si="114"/>
        <v>1.2869999999999999</v>
      </c>
      <c r="P2495" s="6" t="s">
        <v>8324</v>
      </c>
      <c r="Q2495" s="6" t="s">
        <v>8328</v>
      </c>
      <c r="R2495" s="15">
        <f t="shared" si="115"/>
        <v>41347.834953703699</v>
      </c>
      <c r="S2495" s="15">
        <f t="shared" si="116"/>
        <v>41392.834953703699</v>
      </c>
    </row>
    <row r="2496" spans="1:19" ht="43.5" x14ac:dyDescent="0.3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2">
        <f t="shared" si="114"/>
        <v>1.0100533333333332</v>
      </c>
      <c r="P2496" s="6" t="s">
        <v>8324</v>
      </c>
      <c r="Q2496" s="6" t="s">
        <v>8328</v>
      </c>
      <c r="R2496" s="15">
        <f t="shared" si="115"/>
        <v>41022.311851851853</v>
      </c>
      <c r="S2496" s="15">
        <f t="shared" si="116"/>
        <v>41052.311851851853</v>
      </c>
    </row>
    <row r="2497" spans="1:19" ht="43.5" x14ac:dyDescent="0.3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2">
        <f t="shared" si="114"/>
        <v>1.2753666666666665</v>
      </c>
      <c r="P2497" s="6" t="s">
        <v>8324</v>
      </c>
      <c r="Q2497" s="6" t="s">
        <v>8328</v>
      </c>
      <c r="R2497" s="15">
        <f t="shared" si="115"/>
        <v>41036.613136574073</v>
      </c>
      <c r="S2497" s="15">
        <f t="shared" si="116"/>
        <v>41066.613136574073</v>
      </c>
    </row>
    <row r="2498" spans="1:19" ht="29" x14ac:dyDescent="0.3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2">
        <f t="shared" si="114"/>
        <v>1</v>
      </c>
      <c r="P2498" s="6" t="s">
        <v>8324</v>
      </c>
      <c r="Q2498" s="6" t="s">
        <v>8328</v>
      </c>
      <c r="R2498" s="15">
        <f t="shared" si="115"/>
        <v>41327.663101851846</v>
      </c>
      <c r="S2498" s="15">
        <f t="shared" si="116"/>
        <v>41362.621435185181</v>
      </c>
    </row>
    <row r="2499" spans="1:19" ht="43.5" x14ac:dyDescent="0.3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2">
        <f t="shared" ref="O2499:O2562" si="117">(E2499/D2499)</f>
        <v>1.127715</v>
      </c>
      <c r="P2499" s="6" t="s">
        <v>8324</v>
      </c>
      <c r="Q2499" s="6" t="s">
        <v>8328</v>
      </c>
      <c r="R2499" s="15">
        <f t="shared" ref="R2499:R2562" si="118">(J2499/86400)+25569+(-8/24)</f>
        <v>40730.545578703699</v>
      </c>
      <c r="S2499" s="15">
        <f t="shared" ref="S2499:S2562" si="119">(I2499/86400)+25569+(-8/24)</f>
        <v>40760.545578703699</v>
      </c>
    </row>
    <row r="2500" spans="1:19" ht="43.5" x14ac:dyDescent="0.3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2">
        <f t="shared" si="117"/>
        <v>1.056</v>
      </c>
      <c r="P2500" s="6" t="s">
        <v>8324</v>
      </c>
      <c r="Q2500" s="6" t="s">
        <v>8328</v>
      </c>
      <c r="R2500" s="15">
        <f t="shared" si="118"/>
        <v>42017.634108796294</v>
      </c>
      <c r="S2500" s="15">
        <f t="shared" si="119"/>
        <v>42031.634108796294</v>
      </c>
    </row>
    <row r="2501" spans="1:19" ht="43.5" x14ac:dyDescent="0.3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2">
        <f t="shared" si="117"/>
        <v>2.0262500000000001</v>
      </c>
      <c r="P2501" s="6" t="s">
        <v>8324</v>
      </c>
      <c r="Q2501" s="6" t="s">
        <v>8328</v>
      </c>
      <c r="R2501" s="15">
        <f t="shared" si="118"/>
        <v>41226.315243055556</v>
      </c>
      <c r="S2501" s="15">
        <f t="shared" si="119"/>
        <v>41274.416666666664</v>
      </c>
    </row>
    <row r="2502" spans="1:19" ht="43.5" x14ac:dyDescent="0.3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2">
        <f t="shared" si="117"/>
        <v>1.1333333333333333</v>
      </c>
      <c r="P2502" s="6" t="s">
        <v>8324</v>
      </c>
      <c r="Q2502" s="6" t="s">
        <v>8328</v>
      </c>
      <c r="R2502" s="15">
        <f t="shared" si="118"/>
        <v>41053.439525462956</v>
      </c>
      <c r="S2502" s="15">
        <f t="shared" si="119"/>
        <v>41083.439525462956</v>
      </c>
    </row>
    <row r="2503" spans="1:19" ht="43.5" x14ac:dyDescent="0.3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2">
        <f t="shared" si="117"/>
        <v>2.5545454545454545E-2</v>
      </c>
      <c r="P2503" s="6" t="s">
        <v>8335</v>
      </c>
      <c r="Q2503" s="6" t="s">
        <v>8352</v>
      </c>
      <c r="R2503" s="15">
        <f t="shared" si="118"/>
        <v>42244.443333333336</v>
      </c>
      <c r="S2503" s="15">
        <f t="shared" si="119"/>
        <v>42274.443333333336</v>
      </c>
    </row>
    <row r="2504" spans="1:19" ht="58" x14ac:dyDescent="0.3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2">
        <f t="shared" si="117"/>
        <v>7.8181818181818181E-4</v>
      </c>
      <c r="P2504" s="6" t="s">
        <v>8335</v>
      </c>
      <c r="Q2504" s="6" t="s">
        <v>8352</v>
      </c>
      <c r="R2504" s="15">
        <f t="shared" si="118"/>
        <v>41858.492106481477</v>
      </c>
      <c r="S2504" s="15">
        <f t="shared" si="119"/>
        <v>41903.492106481477</v>
      </c>
    </row>
    <row r="2505" spans="1:19" ht="58" x14ac:dyDescent="0.3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2">
        <f t="shared" si="117"/>
        <v>0</v>
      </c>
      <c r="P2505" s="6" t="s">
        <v>8335</v>
      </c>
      <c r="Q2505" s="6" t="s">
        <v>8352</v>
      </c>
      <c r="R2505" s="15">
        <f t="shared" si="118"/>
        <v>42498.566064814811</v>
      </c>
      <c r="S2505" s="15">
        <f t="shared" si="119"/>
        <v>42528.54583333333</v>
      </c>
    </row>
    <row r="2506" spans="1:19" ht="29" x14ac:dyDescent="0.3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2">
        <f t="shared" si="117"/>
        <v>0</v>
      </c>
      <c r="P2506" s="6" t="s">
        <v>8335</v>
      </c>
      <c r="Q2506" s="6" t="s">
        <v>8352</v>
      </c>
      <c r="R2506" s="15">
        <f t="shared" si="118"/>
        <v>41927.682106481479</v>
      </c>
      <c r="S2506" s="15">
        <f t="shared" si="119"/>
        <v>41957.723773148151</v>
      </c>
    </row>
    <row r="2507" spans="1:19" ht="58" x14ac:dyDescent="0.3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2">
        <f t="shared" si="117"/>
        <v>0</v>
      </c>
      <c r="P2507" s="6" t="s">
        <v>8335</v>
      </c>
      <c r="Q2507" s="6" t="s">
        <v>8352</v>
      </c>
      <c r="R2507" s="15">
        <f t="shared" si="118"/>
        <v>42046.722407407404</v>
      </c>
      <c r="S2507" s="15">
        <f t="shared" si="119"/>
        <v>42076.68074074074</v>
      </c>
    </row>
    <row r="2508" spans="1:19" ht="43.5" x14ac:dyDescent="0.3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2">
        <f t="shared" si="117"/>
        <v>6.0000000000000001E-3</v>
      </c>
      <c r="P2508" s="6" t="s">
        <v>8335</v>
      </c>
      <c r="Q2508" s="6" t="s">
        <v>8352</v>
      </c>
      <c r="R2508" s="15">
        <f t="shared" si="118"/>
        <v>42257.963761574072</v>
      </c>
      <c r="S2508" s="15">
        <f t="shared" si="119"/>
        <v>42280.541666666664</v>
      </c>
    </row>
    <row r="2509" spans="1:19" x14ac:dyDescent="0.3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2">
        <f t="shared" si="117"/>
        <v>0</v>
      </c>
      <c r="P2509" s="6" t="s">
        <v>8335</v>
      </c>
      <c r="Q2509" s="6" t="s">
        <v>8352</v>
      </c>
      <c r="R2509" s="15">
        <f t="shared" si="118"/>
        <v>42104.739629629628</v>
      </c>
      <c r="S2509" s="15">
        <f t="shared" si="119"/>
        <v>42134.739629629628</v>
      </c>
    </row>
    <row r="2510" spans="1:19" ht="43.5" x14ac:dyDescent="0.3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2">
        <f t="shared" si="117"/>
        <v>0</v>
      </c>
      <c r="P2510" s="6" t="s">
        <v>8335</v>
      </c>
      <c r="Q2510" s="6" t="s">
        <v>8352</v>
      </c>
      <c r="R2510" s="15">
        <f t="shared" si="118"/>
        <v>41835.618449074071</v>
      </c>
      <c r="S2510" s="15">
        <f t="shared" si="119"/>
        <v>41865.618449074071</v>
      </c>
    </row>
    <row r="2511" spans="1:19" ht="43.5" x14ac:dyDescent="0.3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2">
        <f t="shared" si="117"/>
        <v>1.0526315789473684E-2</v>
      </c>
      <c r="P2511" s="6" t="s">
        <v>8335</v>
      </c>
      <c r="Q2511" s="6" t="s">
        <v>8352</v>
      </c>
      <c r="R2511" s="15">
        <f t="shared" si="118"/>
        <v>42058.476261574069</v>
      </c>
      <c r="S2511" s="15">
        <f t="shared" si="119"/>
        <v>42114.434594907405</v>
      </c>
    </row>
    <row r="2512" spans="1:19" ht="43.5" x14ac:dyDescent="0.3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2">
        <f t="shared" si="117"/>
        <v>1.5E-3</v>
      </c>
      <c r="P2512" s="6" t="s">
        <v>8335</v>
      </c>
      <c r="Q2512" s="6" t="s">
        <v>8352</v>
      </c>
      <c r="R2512" s="15">
        <f t="shared" si="118"/>
        <v>42078.664027777777</v>
      </c>
      <c r="S2512" s="15">
        <f t="shared" si="119"/>
        <v>42138.664027777777</v>
      </c>
    </row>
    <row r="2513" spans="1:19" ht="43.5" x14ac:dyDescent="0.3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2">
        <f t="shared" si="117"/>
        <v>0</v>
      </c>
      <c r="P2513" s="6" t="s">
        <v>8335</v>
      </c>
      <c r="Q2513" s="6" t="s">
        <v>8352</v>
      </c>
      <c r="R2513" s="15">
        <f t="shared" si="118"/>
        <v>42371.113576388881</v>
      </c>
      <c r="S2513" s="15">
        <f t="shared" si="119"/>
        <v>42401.113576388881</v>
      </c>
    </row>
    <row r="2514" spans="1:19" ht="43.5" x14ac:dyDescent="0.3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2">
        <f t="shared" si="117"/>
        <v>0</v>
      </c>
      <c r="P2514" s="6" t="s">
        <v>8335</v>
      </c>
      <c r="Q2514" s="6" t="s">
        <v>8352</v>
      </c>
      <c r="R2514" s="15">
        <f t="shared" si="118"/>
        <v>41971.543530092589</v>
      </c>
      <c r="S2514" s="15">
        <f t="shared" si="119"/>
        <v>41986.543530092589</v>
      </c>
    </row>
    <row r="2515" spans="1:19" ht="58" x14ac:dyDescent="0.3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2">
        <f t="shared" si="117"/>
        <v>0</v>
      </c>
      <c r="P2515" s="6" t="s">
        <v>8335</v>
      </c>
      <c r="Q2515" s="6" t="s">
        <v>8352</v>
      </c>
      <c r="R2515" s="15">
        <f t="shared" si="118"/>
        <v>42731.673483796294</v>
      </c>
      <c r="S2515" s="15">
        <f t="shared" si="119"/>
        <v>42791.673483796294</v>
      </c>
    </row>
    <row r="2516" spans="1:19" ht="43.5" x14ac:dyDescent="0.3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2">
        <f t="shared" si="117"/>
        <v>1.7500000000000002E-2</v>
      </c>
      <c r="P2516" s="6" t="s">
        <v>8335</v>
      </c>
      <c r="Q2516" s="6" t="s">
        <v>8352</v>
      </c>
      <c r="R2516" s="15">
        <f t="shared" si="118"/>
        <v>41854.056446759256</v>
      </c>
      <c r="S2516" s="15">
        <f t="shared" si="119"/>
        <v>41871.056446759256</v>
      </c>
    </row>
    <row r="2517" spans="1:19" ht="58" x14ac:dyDescent="0.3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2">
        <f t="shared" si="117"/>
        <v>0.186</v>
      </c>
      <c r="P2517" s="6" t="s">
        <v>8335</v>
      </c>
      <c r="Q2517" s="6" t="s">
        <v>8352</v>
      </c>
      <c r="R2517" s="15">
        <f t="shared" si="118"/>
        <v>42027.50640046296</v>
      </c>
      <c r="S2517" s="15">
        <f t="shared" si="119"/>
        <v>42057.50640046296</v>
      </c>
    </row>
    <row r="2518" spans="1:19" ht="43.5" x14ac:dyDescent="0.3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2">
        <f t="shared" si="117"/>
        <v>0</v>
      </c>
      <c r="P2518" s="6" t="s">
        <v>8335</v>
      </c>
      <c r="Q2518" s="6" t="s">
        <v>8352</v>
      </c>
      <c r="R2518" s="15">
        <f t="shared" si="118"/>
        <v>41942.320046296292</v>
      </c>
      <c r="S2518" s="15">
        <f t="shared" si="119"/>
        <v>41972.361712962964</v>
      </c>
    </row>
    <row r="2519" spans="1:19" ht="43.5" x14ac:dyDescent="0.3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2">
        <f t="shared" si="117"/>
        <v>9.8166666666666666E-2</v>
      </c>
      <c r="P2519" s="6" t="s">
        <v>8335</v>
      </c>
      <c r="Q2519" s="6" t="s">
        <v>8352</v>
      </c>
      <c r="R2519" s="15">
        <f t="shared" si="118"/>
        <v>42052.469097222223</v>
      </c>
      <c r="S2519" s="15">
        <f t="shared" si="119"/>
        <v>42082.427430555552</v>
      </c>
    </row>
    <row r="2520" spans="1:19" ht="43.5" x14ac:dyDescent="0.3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2">
        <f t="shared" si="117"/>
        <v>0</v>
      </c>
      <c r="P2520" s="6" t="s">
        <v>8335</v>
      </c>
      <c r="Q2520" s="6" t="s">
        <v>8352</v>
      </c>
      <c r="R2520" s="15">
        <f t="shared" si="118"/>
        <v>41926.347546296296</v>
      </c>
      <c r="S2520" s="15">
        <f t="shared" si="119"/>
        <v>41956.38921296296</v>
      </c>
    </row>
    <row r="2521" spans="1:19" ht="29" x14ac:dyDescent="0.3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2">
        <f t="shared" si="117"/>
        <v>4.3333333333333331E-4</v>
      </c>
      <c r="P2521" s="6" t="s">
        <v>8335</v>
      </c>
      <c r="Q2521" s="6" t="s">
        <v>8352</v>
      </c>
      <c r="R2521" s="15">
        <f t="shared" si="118"/>
        <v>41808.821805555555</v>
      </c>
      <c r="S2521" s="15">
        <f t="shared" si="119"/>
        <v>41838.821805555555</v>
      </c>
    </row>
    <row r="2522" spans="1:19" ht="43.5" x14ac:dyDescent="0.3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2">
        <f t="shared" si="117"/>
        <v>0</v>
      </c>
      <c r="P2522" s="6" t="s">
        <v>8335</v>
      </c>
      <c r="Q2522" s="6" t="s">
        <v>8352</v>
      </c>
      <c r="R2522" s="15">
        <f t="shared" si="118"/>
        <v>42612.267187500001</v>
      </c>
      <c r="S2522" s="15">
        <f t="shared" si="119"/>
        <v>42658.472916666666</v>
      </c>
    </row>
    <row r="2523" spans="1:19" ht="58" x14ac:dyDescent="0.3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2">
        <f t="shared" si="117"/>
        <v>1.0948792000000001</v>
      </c>
      <c r="P2523" s="6" t="s">
        <v>8324</v>
      </c>
      <c r="Q2523" s="6" t="s">
        <v>8353</v>
      </c>
      <c r="R2523" s="15">
        <f t="shared" si="118"/>
        <v>42269.63450231481</v>
      </c>
      <c r="S2523" s="15">
        <f t="shared" si="119"/>
        <v>42290.63450231481</v>
      </c>
    </row>
    <row r="2524" spans="1:19" ht="43.5" x14ac:dyDescent="0.3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2">
        <f t="shared" si="117"/>
        <v>1</v>
      </c>
      <c r="P2524" s="6" t="s">
        <v>8324</v>
      </c>
      <c r="Q2524" s="6" t="s">
        <v>8353</v>
      </c>
      <c r="R2524" s="15">
        <f t="shared" si="118"/>
        <v>42460.240277777775</v>
      </c>
      <c r="S2524" s="15">
        <f t="shared" si="119"/>
        <v>42482.286111111105</v>
      </c>
    </row>
    <row r="2525" spans="1:19" ht="43.5" x14ac:dyDescent="0.3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2">
        <f t="shared" si="117"/>
        <v>1.5644444444444445</v>
      </c>
      <c r="P2525" s="6" t="s">
        <v>8324</v>
      </c>
      <c r="Q2525" s="6" t="s">
        <v>8353</v>
      </c>
      <c r="R2525" s="15">
        <f t="shared" si="118"/>
        <v>41930.642268518517</v>
      </c>
      <c r="S2525" s="15">
        <f t="shared" si="119"/>
        <v>41960.683935185181</v>
      </c>
    </row>
    <row r="2526" spans="1:19" ht="43.5" x14ac:dyDescent="0.3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2">
        <f t="shared" si="117"/>
        <v>1.016</v>
      </c>
      <c r="P2526" s="6" t="s">
        <v>8324</v>
      </c>
      <c r="Q2526" s="6" t="s">
        <v>8353</v>
      </c>
      <c r="R2526" s="15">
        <f t="shared" si="118"/>
        <v>41961.474039351851</v>
      </c>
      <c r="S2526" s="15">
        <f t="shared" si="119"/>
        <v>41993.854166666664</v>
      </c>
    </row>
    <row r="2527" spans="1:19" ht="43.5" x14ac:dyDescent="0.3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2">
        <f t="shared" si="117"/>
        <v>1.00325</v>
      </c>
      <c r="P2527" s="6" t="s">
        <v>8324</v>
      </c>
      <c r="Q2527" s="6" t="s">
        <v>8353</v>
      </c>
      <c r="R2527" s="15">
        <f t="shared" si="118"/>
        <v>41058.511238425919</v>
      </c>
      <c r="S2527" s="15">
        <f t="shared" si="119"/>
        <v>41088.511238425919</v>
      </c>
    </row>
    <row r="2528" spans="1:19" ht="43.5" x14ac:dyDescent="0.3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2">
        <f t="shared" si="117"/>
        <v>1.1294999999999999</v>
      </c>
      <c r="P2528" s="6" t="s">
        <v>8324</v>
      </c>
      <c r="Q2528" s="6" t="s">
        <v>8353</v>
      </c>
      <c r="R2528" s="15">
        <f t="shared" si="118"/>
        <v>41952.757800925923</v>
      </c>
      <c r="S2528" s="15">
        <f t="shared" si="119"/>
        <v>41980.874305555553</v>
      </c>
    </row>
    <row r="2529" spans="1:19" ht="43.5" x14ac:dyDescent="0.3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2">
        <f t="shared" si="117"/>
        <v>1.02125</v>
      </c>
      <c r="P2529" s="6" t="s">
        <v>8324</v>
      </c>
      <c r="Q2529" s="6" t="s">
        <v>8353</v>
      </c>
      <c r="R2529" s="15">
        <f t="shared" si="118"/>
        <v>41546.417719907404</v>
      </c>
      <c r="S2529" s="15">
        <f t="shared" si="119"/>
        <v>41564.832638888889</v>
      </c>
    </row>
    <row r="2530" spans="1:19" ht="43.5" x14ac:dyDescent="0.3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2">
        <f t="shared" si="117"/>
        <v>1.0724974999999999</v>
      </c>
      <c r="P2530" s="6" t="s">
        <v>8324</v>
      </c>
      <c r="Q2530" s="6" t="s">
        <v>8353</v>
      </c>
      <c r="R2530" s="15">
        <f t="shared" si="118"/>
        <v>42217.501192129632</v>
      </c>
      <c r="S2530" s="15">
        <f t="shared" si="119"/>
        <v>42236.124999999993</v>
      </c>
    </row>
    <row r="2531" spans="1:19" ht="29" x14ac:dyDescent="0.3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2">
        <f t="shared" si="117"/>
        <v>1.0428333333333333</v>
      </c>
      <c r="P2531" s="6" t="s">
        <v>8324</v>
      </c>
      <c r="Q2531" s="6" t="s">
        <v>8353</v>
      </c>
      <c r="R2531" s="15">
        <f t="shared" si="118"/>
        <v>40947.747395833328</v>
      </c>
      <c r="S2531" s="15">
        <f t="shared" si="119"/>
        <v>40992.705729166664</v>
      </c>
    </row>
    <row r="2532" spans="1:19" ht="43.5" x14ac:dyDescent="0.3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2">
        <f t="shared" si="117"/>
        <v>1</v>
      </c>
      <c r="P2532" s="6" t="s">
        <v>8324</v>
      </c>
      <c r="Q2532" s="6" t="s">
        <v>8353</v>
      </c>
      <c r="R2532" s="15">
        <f t="shared" si="118"/>
        <v>42081.531307870369</v>
      </c>
      <c r="S2532" s="15">
        <f t="shared" si="119"/>
        <v>42113.868055555555</v>
      </c>
    </row>
    <row r="2533" spans="1:19" ht="58" x14ac:dyDescent="0.3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2">
        <f t="shared" si="117"/>
        <v>1.004</v>
      </c>
      <c r="P2533" s="6" t="s">
        <v>8324</v>
      </c>
      <c r="Q2533" s="6" t="s">
        <v>8353</v>
      </c>
      <c r="R2533" s="15">
        <f t="shared" si="118"/>
        <v>42208.346689814811</v>
      </c>
      <c r="S2533" s="15">
        <f t="shared" si="119"/>
        <v>42230.832638888889</v>
      </c>
    </row>
    <row r="2534" spans="1:19" ht="43.5" x14ac:dyDescent="0.3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2">
        <f t="shared" si="117"/>
        <v>1.26125</v>
      </c>
      <c r="P2534" s="6" t="s">
        <v>8324</v>
      </c>
      <c r="Q2534" s="6" t="s">
        <v>8353</v>
      </c>
      <c r="R2534" s="15">
        <f t="shared" si="118"/>
        <v>41107.515810185185</v>
      </c>
      <c r="S2534" s="15">
        <f t="shared" si="119"/>
        <v>41137.515810185185</v>
      </c>
    </row>
    <row r="2535" spans="1:19" ht="43.5" x14ac:dyDescent="0.3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2">
        <f t="shared" si="117"/>
        <v>1.1066666666666667</v>
      </c>
      <c r="P2535" s="6" t="s">
        <v>8324</v>
      </c>
      <c r="Q2535" s="6" t="s">
        <v>8353</v>
      </c>
      <c r="R2535" s="15">
        <f t="shared" si="118"/>
        <v>41304.417951388888</v>
      </c>
      <c r="S2535" s="15">
        <f t="shared" si="119"/>
        <v>41334.417453703703</v>
      </c>
    </row>
    <row r="2536" spans="1:19" ht="58" x14ac:dyDescent="0.3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2">
        <f t="shared" si="117"/>
        <v>1.05</v>
      </c>
      <c r="P2536" s="6" t="s">
        <v>8324</v>
      </c>
      <c r="Q2536" s="6" t="s">
        <v>8353</v>
      </c>
      <c r="R2536" s="15">
        <f t="shared" si="118"/>
        <v>40127.367037037031</v>
      </c>
      <c r="S2536" s="15">
        <f t="shared" si="119"/>
        <v>40178.916666666664</v>
      </c>
    </row>
    <row r="2537" spans="1:19" x14ac:dyDescent="0.3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2">
        <f t="shared" si="117"/>
        <v>1.03775</v>
      </c>
      <c r="P2537" s="6" t="s">
        <v>8324</v>
      </c>
      <c r="Q2537" s="6" t="s">
        <v>8353</v>
      </c>
      <c r="R2537" s="15">
        <f t="shared" si="118"/>
        <v>41943.457696759258</v>
      </c>
      <c r="S2537" s="15">
        <f t="shared" si="119"/>
        <v>41974.499363425923</v>
      </c>
    </row>
    <row r="2538" spans="1:19" ht="43.5" x14ac:dyDescent="0.3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2">
        <f t="shared" si="117"/>
        <v>1.1599999999999999</v>
      </c>
      <c r="P2538" s="6" t="s">
        <v>8324</v>
      </c>
      <c r="Q2538" s="6" t="s">
        <v>8353</v>
      </c>
      <c r="R2538" s="15">
        <f t="shared" si="118"/>
        <v>41463.77275462963</v>
      </c>
      <c r="S2538" s="15">
        <f t="shared" si="119"/>
        <v>41484.77275462963</v>
      </c>
    </row>
    <row r="2539" spans="1:19" ht="43.5" x14ac:dyDescent="0.3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2">
        <f t="shared" si="117"/>
        <v>1.1000000000000001</v>
      </c>
      <c r="P2539" s="6" t="s">
        <v>8324</v>
      </c>
      <c r="Q2539" s="6" t="s">
        <v>8353</v>
      </c>
      <c r="R2539" s="15">
        <f t="shared" si="118"/>
        <v>40696.315451388888</v>
      </c>
      <c r="S2539" s="15">
        <f t="shared" si="119"/>
        <v>40756.315451388888</v>
      </c>
    </row>
    <row r="2540" spans="1:19" ht="29" x14ac:dyDescent="0.3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2">
        <f t="shared" si="117"/>
        <v>1.130176111111111</v>
      </c>
      <c r="P2540" s="6" t="s">
        <v>8324</v>
      </c>
      <c r="Q2540" s="6" t="s">
        <v>8353</v>
      </c>
      <c r="R2540" s="15">
        <f t="shared" si="118"/>
        <v>41298.176631944443</v>
      </c>
      <c r="S2540" s="15">
        <f t="shared" si="119"/>
        <v>41328.874305555553</v>
      </c>
    </row>
    <row r="2541" spans="1:19" ht="43.5" x14ac:dyDescent="0.3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2">
        <f t="shared" si="117"/>
        <v>1.0024999999999999</v>
      </c>
      <c r="P2541" s="6" t="s">
        <v>8324</v>
      </c>
      <c r="Q2541" s="6" t="s">
        <v>8353</v>
      </c>
      <c r="R2541" s="15">
        <f t="shared" si="118"/>
        <v>41977.568888888891</v>
      </c>
      <c r="S2541" s="15">
        <f t="shared" si="119"/>
        <v>42037.568888888891</v>
      </c>
    </row>
    <row r="2542" spans="1:19" ht="58" x14ac:dyDescent="0.3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2">
        <f t="shared" si="117"/>
        <v>1.034</v>
      </c>
      <c r="P2542" s="6" t="s">
        <v>8324</v>
      </c>
      <c r="Q2542" s="6" t="s">
        <v>8353</v>
      </c>
      <c r="R2542" s="15">
        <f t="shared" si="118"/>
        <v>40785.341678240737</v>
      </c>
      <c r="S2542" s="15">
        <f t="shared" si="119"/>
        <v>40845.341678240737</v>
      </c>
    </row>
    <row r="2543" spans="1:19" ht="58" x14ac:dyDescent="0.3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2">
        <f t="shared" si="117"/>
        <v>1.0702857142857143</v>
      </c>
      <c r="P2543" s="6" t="s">
        <v>8324</v>
      </c>
      <c r="Q2543" s="6" t="s">
        <v>8353</v>
      </c>
      <c r="R2543" s="15">
        <f t="shared" si="118"/>
        <v>41483.115949074076</v>
      </c>
      <c r="S2543" s="15">
        <f t="shared" si="119"/>
        <v>41543.115949074076</v>
      </c>
    </row>
    <row r="2544" spans="1:19" ht="43.5" x14ac:dyDescent="0.3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2">
        <f t="shared" si="117"/>
        <v>1.0357142857142858</v>
      </c>
      <c r="P2544" s="6" t="s">
        <v>8324</v>
      </c>
      <c r="Q2544" s="6" t="s">
        <v>8353</v>
      </c>
      <c r="R2544" s="15">
        <f t="shared" si="118"/>
        <v>41509.093252314815</v>
      </c>
      <c r="S2544" s="15">
        <f t="shared" si="119"/>
        <v>41547.832638888889</v>
      </c>
    </row>
    <row r="2545" spans="1:19" ht="43.5" x14ac:dyDescent="0.3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2">
        <f t="shared" si="117"/>
        <v>1.5640000000000001</v>
      </c>
      <c r="P2545" s="6" t="s">
        <v>8324</v>
      </c>
      <c r="Q2545" s="6" t="s">
        <v>8353</v>
      </c>
      <c r="R2545" s="15">
        <f t="shared" si="118"/>
        <v>40513.774282407401</v>
      </c>
      <c r="S2545" s="15">
        <f t="shared" si="119"/>
        <v>40544.791666666664</v>
      </c>
    </row>
    <row r="2546" spans="1:19" ht="43.5" x14ac:dyDescent="0.3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2">
        <f t="shared" si="117"/>
        <v>1.0082</v>
      </c>
      <c r="P2546" s="6" t="s">
        <v>8324</v>
      </c>
      <c r="Q2546" s="6" t="s">
        <v>8353</v>
      </c>
      <c r="R2546" s="15">
        <f t="shared" si="118"/>
        <v>41068.1871412037</v>
      </c>
      <c r="S2546" s="15">
        <f t="shared" si="119"/>
        <v>41098.1871412037</v>
      </c>
    </row>
    <row r="2547" spans="1:19" ht="43.5" x14ac:dyDescent="0.3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2">
        <f t="shared" si="117"/>
        <v>1.9530000000000001</v>
      </c>
      <c r="P2547" s="6" t="s">
        <v>8324</v>
      </c>
      <c r="Q2547" s="6" t="s">
        <v>8353</v>
      </c>
      <c r="R2547" s="15">
        <f t="shared" si="118"/>
        <v>42026.804837962962</v>
      </c>
      <c r="S2547" s="15">
        <f t="shared" si="119"/>
        <v>42061.687499999993</v>
      </c>
    </row>
    <row r="2548" spans="1:19" ht="43.5" x14ac:dyDescent="0.3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2">
        <f t="shared" si="117"/>
        <v>1.1171428571428572</v>
      </c>
      <c r="P2548" s="6" t="s">
        <v>8324</v>
      </c>
      <c r="Q2548" s="6" t="s">
        <v>8353</v>
      </c>
      <c r="R2548" s="15">
        <f t="shared" si="118"/>
        <v>41524.525219907409</v>
      </c>
      <c r="S2548" s="15">
        <f t="shared" si="119"/>
        <v>41551.875</v>
      </c>
    </row>
    <row r="2549" spans="1:19" ht="43.5" x14ac:dyDescent="0.3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2">
        <f t="shared" si="117"/>
        <v>1.1985454545454546</v>
      </c>
      <c r="P2549" s="6" t="s">
        <v>8324</v>
      </c>
      <c r="Q2549" s="6" t="s">
        <v>8353</v>
      </c>
      <c r="R2549" s="15">
        <f t="shared" si="118"/>
        <v>40973.439849537033</v>
      </c>
      <c r="S2549" s="15">
        <f t="shared" si="119"/>
        <v>41003.398182870369</v>
      </c>
    </row>
    <row r="2550" spans="1:19" ht="43.5" x14ac:dyDescent="0.3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2">
        <f t="shared" si="117"/>
        <v>1.0185</v>
      </c>
      <c r="P2550" s="6" t="s">
        <v>8324</v>
      </c>
      <c r="Q2550" s="6" t="s">
        <v>8353</v>
      </c>
      <c r="R2550" s="15">
        <f t="shared" si="118"/>
        <v>42618.292094907403</v>
      </c>
      <c r="S2550" s="15">
        <f t="shared" si="119"/>
        <v>42642.852083333331</v>
      </c>
    </row>
    <row r="2551" spans="1:19" ht="43.5" x14ac:dyDescent="0.3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2">
        <f t="shared" si="117"/>
        <v>1.0280254777070064</v>
      </c>
      <c r="P2551" s="6" t="s">
        <v>8324</v>
      </c>
      <c r="Q2551" s="6" t="s">
        <v>8353</v>
      </c>
      <c r="R2551" s="15">
        <f t="shared" si="118"/>
        <v>41390.424421296295</v>
      </c>
      <c r="S2551" s="15">
        <f t="shared" si="119"/>
        <v>41425.375</v>
      </c>
    </row>
    <row r="2552" spans="1:19" ht="58" x14ac:dyDescent="0.3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2">
        <f t="shared" si="117"/>
        <v>1.0084615384615385</v>
      </c>
      <c r="P2552" s="6" t="s">
        <v>8324</v>
      </c>
      <c r="Q2552" s="6" t="s">
        <v>8353</v>
      </c>
      <c r="R2552" s="15">
        <f t="shared" si="118"/>
        <v>42228.300995370366</v>
      </c>
      <c r="S2552" s="15">
        <f t="shared" si="119"/>
        <v>42284.832638888889</v>
      </c>
    </row>
    <row r="2553" spans="1:19" ht="43.5" x14ac:dyDescent="0.3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2">
        <f t="shared" si="117"/>
        <v>1.0273469387755103</v>
      </c>
      <c r="P2553" s="6" t="s">
        <v>8324</v>
      </c>
      <c r="Q2553" s="6" t="s">
        <v>8353</v>
      </c>
      <c r="R2553" s="15">
        <f t="shared" si="118"/>
        <v>40960.918807870366</v>
      </c>
      <c r="S2553" s="15">
        <f t="shared" si="119"/>
        <v>40989.533333333333</v>
      </c>
    </row>
    <row r="2554" spans="1:19" ht="43.5" x14ac:dyDescent="0.3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2">
        <f t="shared" si="117"/>
        <v>1.0649999999999999</v>
      </c>
      <c r="P2554" s="6" t="s">
        <v>8324</v>
      </c>
      <c r="Q2554" s="6" t="s">
        <v>8353</v>
      </c>
      <c r="R2554" s="15">
        <f t="shared" si="118"/>
        <v>42769.476631944439</v>
      </c>
      <c r="S2554" s="15">
        <f t="shared" si="119"/>
        <v>42799.476631944439</v>
      </c>
    </row>
    <row r="2555" spans="1:19" ht="43.5" x14ac:dyDescent="0.3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2">
        <f t="shared" si="117"/>
        <v>1.5553333333333332</v>
      </c>
      <c r="P2555" s="6" t="s">
        <v>8324</v>
      </c>
      <c r="Q2555" s="6" t="s">
        <v>8353</v>
      </c>
      <c r="R2555" s="15">
        <f t="shared" si="118"/>
        <v>41112.865821759253</v>
      </c>
      <c r="S2555" s="15">
        <f t="shared" si="119"/>
        <v>41172.865821759253</v>
      </c>
    </row>
    <row r="2556" spans="1:19" ht="58" x14ac:dyDescent="0.3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2">
        <f t="shared" si="117"/>
        <v>1.228</v>
      </c>
      <c r="P2556" s="6" t="s">
        <v>8324</v>
      </c>
      <c r="Q2556" s="6" t="s">
        <v>8353</v>
      </c>
      <c r="R2556" s="15">
        <f t="shared" si="118"/>
        <v>42124.744942129626</v>
      </c>
      <c r="S2556" s="15">
        <f t="shared" si="119"/>
        <v>42155.832638888889</v>
      </c>
    </row>
    <row r="2557" spans="1:19" ht="58" x14ac:dyDescent="0.3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2">
        <f t="shared" si="117"/>
        <v>1.0734999999999999</v>
      </c>
      <c r="P2557" s="6" t="s">
        <v>8324</v>
      </c>
      <c r="Q2557" s="6" t="s">
        <v>8353</v>
      </c>
      <c r="R2557" s="15">
        <f t="shared" si="118"/>
        <v>41026.32167824074</v>
      </c>
      <c r="S2557" s="15">
        <f t="shared" si="119"/>
        <v>41057.32167824074</v>
      </c>
    </row>
    <row r="2558" spans="1:19" ht="43.5" x14ac:dyDescent="0.3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2">
        <f t="shared" si="117"/>
        <v>1.0550335570469798</v>
      </c>
      <c r="P2558" s="6" t="s">
        <v>8324</v>
      </c>
      <c r="Q2558" s="6" t="s">
        <v>8353</v>
      </c>
      <c r="R2558" s="15">
        <f t="shared" si="118"/>
        <v>41222.658067129625</v>
      </c>
      <c r="S2558" s="15">
        <f t="shared" si="119"/>
        <v>41267.658067129625</v>
      </c>
    </row>
    <row r="2559" spans="1:19" ht="29" x14ac:dyDescent="0.3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2">
        <f t="shared" si="117"/>
        <v>1.1844444444444444</v>
      </c>
      <c r="P2559" s="6" t="s">
        <v>8324</v>
      </c>
      <c r="Q2559" s="6" t="s">
        <v>8353</v>
      </c>
      <c r="R2559" s="15">
        <f t="shared" si="118"/>
        <v>41744.411874999998</v>
      </c>
      <c r="S2559" s="15">
        <f t="shared" si="119"/>
        <v>41774.411874999998</v>
      </c>
    </row>
    <row r="2560" spans="1:19" ht="43.5" x14ac:dyDescent="0.3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2">
        <f t="shared" si="117"/>
        <v>1.0888</v>
      </c>
      <c r="P2560" s="6" t="s">
        <v>8324</v>
      </c>
      <c r="Q2560" s="6" t="s">
        <v>8353</v>
      </c>
      <c r="R2560" s="15">
        <f t="shared" si="118"/>
        <v>42093.526689814811</v>
      </c>
      <c r="S2560" s="15">
        <f t="shared" si="119"/>
        <v>42125.249305555553</v>
      </c>
    </row>
    <row r="2561" spans="1:19" ht="43.5" x14ac:dyDescent="0.3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2">
        <f t="shared" si="117"/>
        <v>1.1125</v>
      </c>
      <c r="P2561" s="6" t="s">
        <v>8324</v>
      </c>
      <c r="Q2561" s="6" t="s">
        <v>8353</v>
      </c>
      <c r="R2561" s="15">
        <f t="shared" si="118"/>
        <v>40829.540324074071</v>
      </c>
      <c r="S2561" s="15">
        <f t="shared" si="119"/>
        <v>40862.484027777777</v>
      </c>
    </row>
    <row r="2562" spans="1:19" ht="43.5" x14ac:dyDescent="0.3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2">
        <f t="shared" si="117"/>
        <v>1.0009999999999999</v>
      </c>
      <c r="P2562" s="6" t="s">
        <v>8324</v>
      </c>
      <c r="Q2562" s="6" t="s">
        <v>8353</v>
      </c>
      <c r="R2562" s="15">
        <f t="shared" si="118"/>
        <v>42039.617754629631</v>
      </c>
      <c r="S2562" s="15">
        <f t="shared" si="119"/>
        <v>42069.617754629631</v>
      </c>
    </row>
    <row r="2563" spans="1:19" ht="43.5" x14ac:dyDescent="0.3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2">
        <f t="shared" ref="O2563:O2626" si="120">(E2563/D2563)</f>
        <v>0</v>
      </c>
      <c r="P2563" s="6" t="s">
        <v>8335</v>
      </c>
      <c r="Q2563" s="6" t="s">
        <v>8336</v>
      </c>
      <c r="R2563" s="15">
        <f t="shared" ref="R2563:R2626" si="121">(J2563/86400)+25569+(-8/24)</f>
        <v>42260.195474537039</v>
      </c>
      <c r="S2563" s="15">
        <f t="shared" ref="S2563:S2626" si="122">(I2563/86400)+25569+(-8/24)</f>
        <v>42290.195474537039</v>
      </c>
    </row>
    <row r="2564" spans="1:19" ht="58" x14ac:dyDescent="0.3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2">
        <f t="shared" si="120"/>
        <v>7.4999999999999997E-3</v>
      </c>
      <c r="P2564" s="6" t="s">
        <v>8335</v>
      </c>
      <c r="Q2564" s="6" t="s">
        <v>8336</v>
      </c>
      <c r="R2564" s="15">
        <f t="shared" si="121"/>
        <v>42594.191423611112</v>
      </c>
      <c r="S2564" s="15">
        <f t="shared" si="122"/>
        <v>42654.191423611112</v>
      </c>
    </row>
    <row r="2565" spans="1:19" ht="29" x14ac:dyDescent="0.3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2">
        <f t="shared" si="120"/>
        <v>0</v>
      </c>
      <c r="P2565" s="6" t="s">
        <v>8335</v>
      </c>
      <c r="Q2565" s="6" t="s">
        <v>8336</v>
      </c>
      <c r="R2565" s="15">
        <f t="shared" si="121"/>
        <v>42154.806145833332</v>
      </c>
      <c r="S2565" s="15">
        <f t="shared" si="122"/>
        <v>42214.806145833332</v>
      </c>
    </row>
    <row r="2566" spans="1:19" ht="43.5" x14ac:dyDescent="0.3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2">
        <f t="shared" si="120"/>
        <v>0</v>
      </c>
      <c r="P2566" s="6" t="s">
        <v>8335</v>
      </c>
      <c r="Q2566" s="6" t="s">
        <v>8336</v>
      </c>
      <c r="R2566" s="15">
        <f t="shared" si="121"/>
        <v>41821.70716435185</v>
      </c>
      <c r="S2566" s="15">
        <f t="shared" si="122"/>
        <v>41851.70716435185</v>
      </c>
    </row>
    <row r="2567" spans="1:19" ht="43.5" x14ac:dyDescent="0.3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2">
        <f t="shared" si="120"/>
        <v>0.01</v>
      </c>
      <c r="P2567" s="6" t="s">
        <v>8335</v>
      </c>
      <c r="Q2567" s="6" t="s">
        <v>8336</v>
      </c>
      <c r="R2567" s="15">
        <f t="shared" si="121"/>
        <v>42440.317002314812</v>
      </c>
      <c r="S2567" s="15">
        <f t="shared" si="122"/>
        <v>42499.534722222219</v>
      </c>
    </row>
    <row r="2568" spans="1:19" ht="43.5" x14ac:dyDescent="0.3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2">
        <f t="shared" si="120"/>
        <v>0</v>
      </c>
      <c r="P2568" s="6" t="s">
        <v>8335</v>
      </c>
      <c r="Q2568" s="6" t="s">
        <v>8336</v>
      </c>
      <c r="R2568" s="15">
        <f t="shared" si="121"/>
        <v>41842.647546296292</v>
      </c>
      <c r="S2568" s="15">
        <f t="shared" si="122"/>
        <v>41872.647546296292</v>
      </c>
    </row>
    <row r="2569" spans="1:19" ht="43.5" x14ac:dyDescent="0.3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2">
        <f t="shared" si="120"/>
        <v>2.6666666666666666E-3</v>
      </c>
      <c r="P2569" s="6" t="s">
        <v>8335</v>
      </c>
      <c r="Q2569" s="6" t="s">
        <v>8336</v>
      </c>
      <c r="R2569" s="15">
        <f t="shared" si="121"/>
        <v>42087.545578703699</v>
      </c>
      <c r="S2569" s="15">
        <f t="shared" si="122"/>
        <v>42117.545578703699</v>
      </c>
    </row>
    <row r="2570" spans="1:19" ht="43.5" x14ac:dyDescent="0.3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2">
        <f t="shared" si="120"/>
        <v>5.0000000000000001E-3</v>
      </c>
      <c r="P2570" s="6" t="s">
        <v>8335</v>
      </c>
      <c r="Q2570" s="6" t="s">
        <v>8336</v>
      </c>
      <c r="R2570" s="15">
        <f t="shared" si="121"/>
        <v>42584.33326388889</v>
      </c>
      <c r="S2570" s="15">
        <f t="shared" si="122"/>
        <v>42614.33326388889</v>
      </c>
    </row>
    <row r="2571" spans="1:19" ht="43.5" x14ac:dyDescent="0.3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2">
        <f t="shared" si="120"/>
        <v>2.2307692307692306E-2</v>
      </c>
      <c r="P2571" s="6" t="s">
        <v>8335</v>
      </c>
      <c r="Q2571" s="6" t="s">
        <v>8336</v>
      </c>
      <c r="R2571" s="15">
        <f t="shared" si="121"/>
        <v>42233.772129629629</v>
      </c>
      <c r="S2571" s="15">
        <f t="shared" si="122"/>
        <v>42263.772129629629</v>
      </c>
    </row>
    <row r="2572" spans="1:19" ht="43.5" x14ac:dyDescent="0.3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2">
        <f t="shared" si="120"/>
        <v>8.4285714285714294E-3</v>
      </c>
      <c r="P2572" s="6" t="s">
        <v>8335</v>
      </c>
      <c r="Q2572" s="6" t="s">
        <v>8336</v>
      </c>
      <c r="R2572" s="15">
        <f t="shared" si="121"/>
        <v>42744.569849537038</v>
      </c>
      <c r="S2572" s="15">
        <f t="shared" si="122"/>
        <v>42774.569849537038</v>
      </c>
    </row>
    <row r="2573" spans="1:19" ht="43.5" x14ac:dyDescent="0.3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2">
        <f t="shared" si="120"/>
        <v>2.5000000000000001E-3</v>
      </c>
      <c r="P2573" s="6" t="s">
        <v>8335</v>
      </c>
      <c r="Q2573" s="6" t="s">
        <v>8336</v>
      </c>
      <c r="R2573" s="15">
        <f t="shared" si="121"/>
        <v>42449.008344907408</v>
      </c>
      <c r="S2573" s="15">
        <f t="shared" si="122"/>
        <v>42509.008344907408</v>
      </c>
    </row>
    <row r="2574" spans="1:19" ht="43.5" x14ac:dyDescent="0.3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2">
        <f t="shared" si="120"/>
        <v>0</v>
      </c>
      <c r="P2574" s="6" t="s">
        <v>8335</v>
      </c>
      <c r="Q2574" s="6" t="s">
        <v>8336</v>
      </c>
      <c r="R2574" s="15">
        <f t="shared" si="121"/>
        <v>42076.786076388882</v>
      </c>
      <c r="S2574" s="15">
        <f t="shared" si="122"/>
        <v>42106.786076388882</v>
      </c>
    </row>
    <row r="2575" spans="1:19" ht="58" x14ac:dyDescent="0.3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2">
        <f t="shared" si="120"/>
        <v>0</v>
      </c>
      <c r="P2575" s="6" t="s">
        <v>8335</v>
      </c>
      <c r="Q2575" s="6" t="s">
        <v>8336</v>
      </c>
      <c r="R2575" s="15">
        <f t="shared" si="121"/>
        <v>41829.258668981478</v>
      </c>
      <c r="S2575" s="15">
        <f t="shared" si="122"/>
        <v>41874.258668981478</v>
      </c>
    </row>
    <row r="2576" spans="1:19" ht="58" x14ac:dyDescent="0.3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2">
        <f t="shared" si="120"/>
        <v>0</v>
      </c>
      <c r="P2576" s="6" t="s">
        <v>8335</v>
      </c>
      <c r="Q2576" s="6" t="s">
        <v>8336</v>
      </c>
      <c r="R2576" s="15">
        <f t="shared" si="121"/>
        <v>42487.492418981477</v>
      </c>
      <c r="S2576" s="15">
        <f t="shared" si="122"/>
        <v>42508.492418981477</v>
      </c>
    </row>
    <row r="2577" spans="1:19" ht="43.5" x14ac:dyDescent="0.3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2">
        <f t="shared" si="120"/>
        <v>0</v>
      </c>
      <c r="P2577" s="6" t="s">
        <v>8335</v>
      </c>
      <c r="Q2577" s="6" t="s">
        <v>8336</v>
      </c>
      <c r="R2577" s="15">
        <f t="shared" si="121"/>
        <v>41985.775393518517</v>
      </c>
      <c r="S2577" s="15">
        <f t="shared" si="122"/>
        <v>42015.775393518517</v>
      </c>
    </row>
    <row r="2578" spans="1:19" ht="29" x14ac:dyDescent="0.3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2">
        <f t="shared" si="120"/>
        <v>0</v>
      </c>
      <c r="P2578" s="6" t="s">
        <v>8335</v>
      </c>
      <c r="Q2578" s="6" t="s">
        <v>8336</v>
      </c>
      <c r="R2578" s="15">
        <f t="shared" si="121"/>
        <v>42059.676469907405</v>
      </c>
      <c r="S2578" s="15">
        <f t="shared" si="122"/>
        <v>42104.634803240733</v>
      </c>
    </row>
    <row r="2579" spans="1:19" ht="43.5" x14ac:dyDescent="0.3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2">
        <f t="shared" si="120"/>
        <v>0</v>
      </c>
      <c r="P2579" s="6" t="s">
        <v>8335</v>
      </c>
      <c r="Q2579" s="6" t="s">
        <v>8336</v>
      </c>
      <c r="R2579" s="15">
        <f t="shared" si="121"/>
        <v>41830.487233796295</v>
      </c>
      <c r="S2579" s="15">
        <f t="shared" si="122"/>
        <v>41855.487233796295</v>
      </c>
    </row>
    <row r="2580" spans="1:19" ht="58" x14ac:dyDescent="0.3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2">
        <f t="shared" si="120"/>
        <v>0</v>
      </c>
      <c r="P2580" s="6" t="s">
        <v>8335</v>
      </c>
      <c r="Q2580" s="6" t="s">
        <v>8336</v>
      </c>
      <c r="R2580" s="15">
        <f t="shared" si="121"/>
        <v>42237.689571759256</v>
      </c>
      <c r="S2580" s="15">
        <f t="shared" si="122"/>
        <v>42286.374999999993</v>
      </c>
    </row>
    <row r="2581" spans="1:19" ht="43.5" x14ac:dyDescent="0.3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2">
        <f t="shared" si="120"/>
        <v>1.3849999999999999E-3</v>
      </c>
      <c r="P2581" s="6" t="s">
        <v>8335</v>
      </c>
      <c r="Q2581" s="6" t="s">
        <v>8336</v>
      </c>
      <c r="R2581" s="15">
        <f t="shared" si="121"/>
        <v>41837.496562499997</v>
      </c>
      <c r="S2581" s="15">
        <f t="shared" si="122"/>
        <v>41897.496562499997</v>
      </c>
    </row>
    <row r="2582" spans="1:19" ht="43.5" x14ac:dyDescent="0.3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2">
        <f t="shared" si="120"/>
        <v>6.0000000000000001E-3</v>
      </c>
      <c r="P2582" s="6" t="s">
        <v>8335</v>
      </c>
      <c r="Q2582" s="6" t="s">
        <v>8336</v>
      </c>
      <c r="R2582" s="15">
        <f t="shared" si="121"/>
        <v>42109.993090277778</v>
      </c>
      <c r="S2582" s="15">
        <f t="shared" si="122"/>
        <v>42139.791666666664</v>
      </c>
    </row>
    <row r="2583" spans="1:19" ht="43.5" x14ac:dyDescent="0.3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2">
        <f t="shared" si="120"/>
        <v>0.106</v>
      </c>
      <c r="P2583" s="6" t="s">
        <v>8335</v>
      </c>
      <c r="Q2583" s="6" t="s">
        <v>8336</v>
      </c>
      <c r="R2583" s="15">
        <f t="shared" si="121"/>
        <v>42294.295115740737</v>
      </c>
      <c r="S2583" s="15">
        <f t="shared" si="122"/>
        <v>42324.336782407401</v>
      </c>
    </row>
    <row r="2584" spans="1:19" ht="29" x14ac:dyDescent="0.3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2">
        <f t="shared" si="120"/>
        <v>1.1111111111111112E-5</v>
      </c>
      <c r="P2584" s="6" t="s">
        <v>8335</v>
      </c>
      <c r="Q2584" s="6" t="s">
        <v>8336</v>
      </c>
      <c r="R2584" s="15">
        <f t="shared" si="121"/>
        <v>42642.655486111107</v>
      </c>
      <c r="S2584" s="15">
        <f t="shared" si="122"/>
        <v>42672.655486111107</v>
      </c>
    </row>
    <row r="2585" spans="1:19" ht="43.5" x14ac:dyDescent="0.3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2">
        <f t="shared" si="120"/>
        <v>5.0000000000000001E-3</v>
      </c>
      <c r="P2585" s="6" t="s">
        <v>8335</v>
      </c>
      <c r="Q2585" s="6" t="s">
        <v>8336</v>
      </c>
      <c r="R2585" s="15">
        <f t="shared" si="121"/>
        <v>42019.436111111114</v>
      </c>
      <c r="S2585" s="15">
        <f t="shared" si="122"/>
        <v>42079.394444444442</v>
      </c>
    </row>
    <row r="2586" spans="1:19" ht="29" x14ac:dyDescent="0.3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2">
        <f t="shared" si="120"/>
        <v>0</v>
      </c>
      <c r="P2586" s="6" t="s">
        <v>8335</v>
      </c>
      <c r="Q2586" s="6" t="s">
        <v>8336</v>
      </c>
      <c r="R2586" s="15">
        <f t="shared" si="121"/>
        <v>42139.839918981474</v>
      </c>
      <c r="S2586" s="15">
        <f t="shared" si="122"/>
        <v>42169.839918981474</v>
      </c>
    </row>
    <row r="2587" spans="1:19" ht="43.5" x14ac:dyDescent="0.3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2">
        <f t="shared" si="120"/>
        <v>1.6666666666666668E-3</v>
      </c>
      <c r="P2587" s="6" t="s">
        <v>8335</v>
      </c>
      <c r="Q2587" s="6" t="s">
        <v>8336</v>
      </c>
      <c r="R2587" s="15">
        <f t="shared" si="121"/>
        <v>41795.629999999997</v>
      </c>
      <c r="S2587" s="15">
        <f t="shared" si="122"/>
        <v>41825.629999999997</v>
      </c>
    </row>
    <row r="2588" spans="1:19" ht="29" x14ac:dyDescent="0.3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2">
        <f t="shared" si="120"/>
        <v>1.6666666666666668E-3</v>
      </c>
      <c r="P2588" s="6" t="s">
        <v>8335</v>
      </c>
      <c r="Q2588" s="6" t="s">
        <v>8336</v>
      </c>
      <c r="R2588" s="15">
        <f t="shared" si="121"/>
        <v>42332.996944444443</v>
      </c>
      <c r="S2588" s="15">
        <f t="shared" si="122"/>
        <v>42362.996944444443</v>
      </c>
    </row>
    <row r="2589" spans="1:19" ht="43.5" x14ac:dyDescent="0.3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2">
        <f t="shared" si="120"/>
        <v>2.4340000000000001E-2</v>
      </c>
      <c r="P2589" s="6" t="s">
        <v>8335</v>
      </c>
      <c r="Q2589" s="6" t="s">
        <v>8336</v>
      </c>
      <c r="R2589" s="15">
        <f t="shared" si="121"/>
        <v>42338.342048611106</v>
      </c>
      <c r="S2589" s="15">
        <f t="shared" si="122"/>
        <v>42368.342048611106</v>
      </c>
    </row>
    <row r="2590" spans="1:19" ht="58" x14ac:dyDescent="0.3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2">
        <f t="shared" si="120"/>
        <v>3.8833333333333331E-2</v>
      </c>
      <c r="P2590" s="6" t="s">
        <v>8335</v>
      </c>
      <c r="Q2590" s="6" t="s">
        <v>8336</v>
      </c>
      <c r="R2590" s="15">
        <f t="shared" si="121"/>
        <v>42042.342893518515</v>
      </c>
      <c r="S2590" s="15">
        <f t="shared" si="122"/>
        <v>42094.218055555553</v>
      </c>
    </row>
    <row r="2591" spans="1:19" ht="43.5" x14ac:dyDescent="0.3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2">
        <f t="shared" si="120"/>
        <v>1E-4</v>
      </c>
      <c r="P2591" s="6" t="s">
        <v>8335</v>
      </c>
      <c r="Q2591" s="6" t="s">
        <v>8336</v>
      </c>
      <c r="R2591" s="15">
        <f t="shared" si="121"/>
        <v>42422.202858796292</v>
      </c>
      <c r="S2591" s="15">
        <f t="shared" si="122"/>
        <v>42452.161192129628</v>
      </c>
    </row>
    <row r="2592" spans="1:19" ht="43.5" x14ac:dyDescent="0.3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2">
        <f t="shared" si="120"/>
        <v>0</v>
      </c>
      <c r="P2592" s="6" t="s">
        <v>8335</v>
      </c>
      <c r="Q2592" s="6" t="s">
        <v>8336</v>
      </c>
      <c r="R2592" s="15">
        <f t="shared" si="121"/>
        <v>42388.255752314813</v>
      </c>
      <c r="S2592" s="15">
        <f t="shared" si="122"/>
        <v>42395.255752314813</v>
      </c>
    </row>
    <row r="2593" spans="1:19" ht="43.5" x14ac:dyDescent="0.3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2">
        <f t="shared" si="120"/>
        <v>1.7333333333333333E-2</v>
      </c>
      <c r="P2593" s="6" t="s">
        <v>8335</v>
      </c>
      <c r="Q2593" s="6" t="s">
        <v>8336</v>
      </c>
      <c r="R2593" s="15">
        <f t="shared" si="121"/>
        <v>42382.573194444441</v>
      </c>
      <c r="S2593" s="15">
        <f t="shared" si="122"/>
        <v>42442.531527777777</v>
      </c>
    </row>
    <row r="2594" spans="1:19" ht="58" x14ac:dyDescent="0.3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2">
        <f t="shared" si="120"/>
        <v>1.6666666666666668E-3</v>
      </c>
      <c r="P2594" s="6" t="s">
        <v>8335</v>
      </c>
      <c r="Q2594" s="6" t="s">
        <v>8336</v>
      </c>
      <c r="R2594" s="15">
        <f t="shared" si="121"/>
        <v>41887.467835648145</v>
      </c>
      <c r="S2594" s="15">
        <f t="shared" si="122"/>
        <v>41917.467835648145</v>
      </c>
    </row>
    <row r="2595" spans="1:19" ht="43.5" x14ac:dyDescent="0.3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2">
        <f t="shared" si="120"/>
        <v>0</v>
      </c>
      <c r="P2595" s="6" t="s">
        <v>8335</v>
      </c>
      <c r="Q2595" s="6" t="s">
        <v>8336</v>
      </c>
      <c r="R2595" s="15">
        <f t="shared" si="121"/>
        <v>42089.511874999997</v>
      </c>
      <c r="S2595" s="15">
        <f t="shared" si="122"/>
        <v>42119.511874999997</v>
      </c>
    </row>
    <row r="2596" spans="1:19" ht="43.5" x14ac:dyDescent="0.3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2">
        <f t="shared" si="120"/>
        <v>1.2500000000000001E-5</v>
      </c>
      <c r="P2596" s="6" t="s">
        <v>8335</v>
      </c>
      <c r="Q2596" s="6" t="s">
        <v>8336</v>
      </c>
      <c r="R2596" s="15">
        <f t="shared" si="121"/>
        <v>41828.634583333333</v>
      </c>
      <c r="S2596" s="15">
        <f t="shared" si="122"/>
        <v>41858.634583333333</v>
      </c>
    </row>
    <row r="2597" spans="1:19" ht="29" x14ac:dyDescent="0.3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2">
        <f t="shared" si="120"/>
        <v>0.12166666666666667</v>
      </c>
      <c r="P2597" s="6" t="s">
        <v>8335</v>
      </c>
      <c r="Q2597" s="6" t="s">
        <v>8336</v>
      </c>
      <c r="R2597" s="15">
        <f t="shared" si="121"/>
        <v>42759.910879629628</v>
      </c>
      <c r="S2597" s="15">
        <f t="shared" si="122"/>
        <v>42789.910879629628</v>
      </c>
    </row>
    <row r="2598" spans="1:19" ht="58" x14ac:dyDescent="0.3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2">
        <f t="shared" si="120"/>
        <v>0.23588571428571428</v>
      </c>
      <c r="P2598" s="6" t="s">
        <v>8335</v>
      </c>
      <c r="Q2598" s="6" t="s">
        <v>8336</v>
      </c>
      <c r="R2598" s="15">
        <f t="shared" si="121"/>
        <v>41828.33112268518</v>
      </c>
      <c r="S2598" s="15">
        <f t="shared" si="122"/>
        <v>41858.33112268518</v>
      </c>
    </row>
    <row r="2599" spans="1:19" ht="43.5" x14ac:dyDescent="0.3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2">
        <f t="shared" si="120"/>
        <v>5.6666666666666664E-2</v>
      </c>
      <c r="P2599" s="6" t="s">
        <v>8335</v>
      </c>
      <c r="Q2599" s="6" t="s">
        <v>8336</v>
      </c>
      <c r="R2599" s="15">
        <f t="shared" si="121"/>
        <v>42510.008298611108</v>
      </c>
      <c r="S2599" s="15">
        <f t="shared" si="122"/>
        <v>42540.008298611108</v>
      </c>
    </row>
    <row r="2600" spans="1:19" ht="43.5" x14ac:dyDescent="0.3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2">
        <f t="shared" si="120"/>
        <v>0.39</v>
      </c>
      <c r="P2600" s="6" t="s">
        <v>8335</v>
      </c>
      <c r="Q2600" s="6" t="s">
        <v>8336</v>
      </c>
      <c r="R2600" s="15">
        <f t="shared" si="121"/>
        <v>42240.506956018515</v>
      </c>
      <c r="S2600" s="15">
        <f t="shared" si="122"/>
        <v>42270.506956018515</v>
      </c>
    </row>
    <row r="2601" spans="1:19" ht="29" x14ac:dyDescent="0.3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2">
        <f t="shared" si="120"/>
        <v>9.9546510341776348E-3</v>
      </c>
      <c r="P2601" s="6" t="s">
        <v>8335</v>
      </c>
      <c r="Q2601" s="6" t="s">
        <v>8336</v>
      </c>
      <c r="R2601" s="15">
        <f t="shared" si="121"/>
        <v>41809.420682870368</v>
      </c>
      <c r="S2601" s="15">
        <f t="shared" si="122"/>
        <v>41854.420682870368</v>
      </c>
    </row>
    <row r="2602" spans="1:19" ht="43.5" x14ac:dyDescent="0.3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2">
        <f t="shared" si="120"/>
        <v>6.9320000000000007E-2</v>
      </c>
      <c r="P2602" s="6" t="s">
        <v>8335</v>
      </c>
      <c r="Q2602" s="6" t="s">
        <v>8336</v>
      </c>
      <c r="R2602" s="15">
        <f t="shared" si="121"/>
        <v>42394.567129629628</v>
      </c>
      <c r="S2602" s="15">
        <f t="shared" si="122"/>
        <v>42454.525462962956</v>
      </c>
    </row>
    <row r="2603" spans="1:19" ht="58" x14ac:dyDescent="0.3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2">
        <f t="shared" si="120"/>
        <v>6.6139999999999999</v>
      </c>
      <c r="P2603" s="6" t="s">
        <v>8318</v>
      </c>
      <c r="Q2603" s="6" t="s">
        <v>8354</v>
      </c>
      <c r="R2603" s="15">
        <f t="shared" si="121"/>
        <v>41150.568854166668</v>
      </c>
      <c r="S2603" s="15">
        <f t="shared" si="122"/>
        <v>41164.832638888889</v>
      </c>
    </row>
    <row r="2604" spans="1:19" ht="43.5" x14ac:dyDescent="0.3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2">
        <f t="shared" si="120"/>
        <v>3.2609166666666667</v>
      </c>
      <c r="P2604" s="6" t="s">
        <v>8318</v>
      </c>
      <c r="Q2604" s="6" t="s">
        <v>8354</v>
      </c>
      <c r="R2604" s="15">
        <f t="shared" si="121"/>
        <v>41915.413981481477</v>
      </c>
      <c r="S2604" s="15">
        <f t="shared" si="122"/>
        <v>41955.555555555555</v>
      </c>
    </row>
    <row r="2605" spans="1:19" ht="29" x14ac:dyDescent="0.3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2">
        <f t="shared" si="120"/>
        <v>1.0148571428571429</v>
      </c>
      <c r="P2605" s="6" t="s">
        <v>8318</v>
      </c>
      <c r="Q2605" s="6" t="s">
        <v>8354</v>
      </c>
      <c r="R2605" s="15">
        <f t="shared" si="121"/>
        <v>41617.579328703701</v>
      </c>
      <c r="S2605" s="15">
        <f t="shared" si="122"/>
        <v>41631.579328703701</v>
      </c>
    </row>
    <row r="2606" spans="1:19" ht="43.5" x14ac:dyDescent="0.3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2">
        <f t="shared" si="120"/>
        <v>1.0421799999999999</v>
      </c>
      <c r="P2606" s="6" t="s">
        <v>8318</v>
      </c>
      <c r="Q2606" s="6" t="s">
        <v>8354</v>
      </c>
      <c r="R2606" s="15">
        <f t="shared" si="121"/>
        <v>40997.717858796292</v>
      </c>
      <c r="S2606" s="15">
        <f t="shared" si="122"/>
        <v>41027.717858796292</v>
      </c>
    </row>
    <row r="2607" spans="1:19" ht="43.5" x14ac:dyDescent="0.3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2">
        <f t="shared" si="120"/>
        <v>1.0742157000000001</v>
      </c>
      <c r="P2607" s="6" t="s">
        <v>8318</v>
      </c>
      <c r="Q2607" s="6" t="s">
        <v>8354</v>
      </c>
      <c r="R2607" s="15">
        <f t="shared" si="121"/>
        <v>42508.20821759259</v>
      </c>
      <c r="S2607" s="15">
        <f t="shared" si="122"/>
        <v>42538.20821759259</v>
      </c>
    </row>
    <row r="2608" spans="1:19" ht="58" x14ac:dyDescent="0.3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2">
        <f t="shared" si="120"/>
        <v>1.1005454545454545</v>
      </c>
      <c r="P2608" s="6" t="s">
        <v>8318</v>
      </c>
      <c r="Q2608" s="6" t="s">
        <v>8354</v>
      </c>
      <c r="R2608" s="15">
        <f t="shared" si="121"/>
        <v>41726.379421296289</v>
      </c>
      <c r="S2608" s="15">
        <f t="shared" si="122"/>
        <v>41758.379421296289</v>
      </c>
    </row>
    <row r="2609" spans="1:19" ht="43.5" x14ac:dyDescent="0.3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2">
        <f t="shared" si="120"/>
        <v>4.077</v>
      </c>
      <c r="P2609" s="6" t="s">
        <v>8318</v>
      </c>
      <c r="Q2609" s="6" t="s">
        <v>8354</v>
      </c>
      <c r="R2609" s="15">
        <f t="shared" si="121"/>
        <v>42184.541342592587</v>
      </c>
      <c r="S2609" s="15">
        <f t="shared" si="122"/>
        <v>42227.749999999993</v>
      </c>
    </row>
    <row r="2610" spans="1:19" ht="43.5" x14ac:dyDescent="0.3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2">
        <f t="shared" si="120"/>
        <v>2.2392500000000002</v>
      </c>
      <c r="P2610" s="6" t="s">
        <v>8318</v>
      </c>
      <c r="Q2610" s="6" t="s">
        <v>8354</v>
      </c>
      <c r="R2610" s="15">
        <f t="shared" si="121"/>
        <v>42767.468379629623</v>
      </c>
      <c r="S2610" s="15">
        <f t="shared" si="122"/>
        <v>42808.666666666664</v>
      </c>
    </row>
    <row r="2611" spans="1:19" ht="58" x14ac:dyDescent="0.3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2">
        <f t="shared" si="120"/>
        <v>3.038011142857143</v>
      </c>
      <c r="P2611" s="6" t="s">
        <v>8318</v>
      </c>
      <c r="Q2611" s="6" t="s">
        <v>8354</v>
      </c>
      <c r="R2611" s="15">
        <f t="shared" si="121"/>
        <v>41074.90452546296</v>
      </c>
      <c r="S2611" s="15">
        <f t="shared" si="122"/>
        <v>41104.90452546296</v>
      </c>
    </row>
    <row r="2612" spans="1:19" ht="43.5" x14ac:dyDescent="0.3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2">
        <f t="shared" si="120"/>
        <v>1.4132510432681749</v>
      </c>
      <c r="P2612" s="6" t="s">
        <v>8318</v>
      </c>
      <c r="Q2612" s="6" t="s">
        <v>8354</v>
      </c>
      <c r="R2612" s="15">
        <f t="shared" si="121"/>
        <v>42564.547743055555</v>
      </c>
      <c r="S2612" s="15">
        <f t="shared" si="122"/>
        <v>42603.957638888889</v>
      </c>
    </row>
    <row r="2613" spans="1:19" ht="58" x14ac:dyDescent="0.3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2">
        <f t="shared" si="120"/>
        <v>27.906363636363636</v>
      </c>
      <c r="P2613" s="6" t="s">
        <v>8318</v>
      </c>
      <c r="Q2613" s="6" t="s">
        <v>8354</v>
      </c>
      <c r="R2613" s="15">
        <f t="shared" si="121"/>
        <v>42704.002476851849</v>
      </c>
      <c r="S2613" s="15">
        <f t="shared" si="122"/>
        <v>42737.624305555553</v>
      </c>
    </row>
    <row r="2614" spans="1:19" ht="43.5" x14ac:dyDescent="0.3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2">
        <f t="shared" si="120"/>
        <v>1.7176130000000001</v>
      </c>
      <c r="P2614" s="6" t="s">
        <v>8318</v>
      </c>
      <c r="Q2614" s="6" t="s">
        <v>8354</v>
      </c>
      <c r="R2614" s="15">
        <f t="shared" si="121"/>
        <v>41981.809837962959</v>
      </c>
      <c r="S2614" s="15">
        <f t="shared" si="122"/>
        <v>42012.809837962959</v>
      </c>
    </row>
    <row r="2615" spans="1:19" ht="43.5" x14ac:dyDescent="0.3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2">
        <f t="shared" si="120"/>
        <v>1.0101333333333333</v>
      </c>
      <c r="P2615" s="6" t="s">
        <v>8318</v>
      </c>
      <c r="Q2615" s="6" t="s">
        <v>8354</v>
      </c>
      <c r="R2615" s="15">
        <f t="shared" si="121"/>
        <v>41143.484884259255</v>
      </c>
      <c r="S2615" s="15">
        <f t="shared" si="122"/>
        <v>41173.484884259255</v>
      </c>
    </row>
    <row r="2616" spans="1:19" ht="43.5" x14ac:dyDescent="0.3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2">
        <f t="shared" si="120"/>
        <v>1.02</v>
      </c>
      <c r="P2616" s="6" t="s">
        <v>8318</v>
      </c>
      <c r="Q2616" s="6" t="s">
        <v>8354</v>
      </c>
      <c r="R2616" s="15">
        <f t="shared" si="121"/>
        <v>41730.375138888885</v>
      </c>
      <c r="S2616" s="15">
        <f t="shared" si="122"/>
        <v>41758.875</v>
      </c>
    </row>
    <row r="2617" spans="1:19" ht="43.5" x14ac:dyDescent="0.3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2">
        <f t="shared" si="120"/>
        <v>1.6976511744127936</v>
      </c>
      <c r="P2617" s="6" t="s">
        <v>8318</v>
      </c>
      <c r="Q2617" s="6" t="s">
        <v>8354</v>
      </c>
      <c r="R2617" s="15">
        <f t="shared" si="121"/>
        <v>42453.163935185185</v>
      </c>
      <c r="S2617" s="15">
        <f t="shared" si="122"/>
        <v>42490.166666666664</v>
      </c>
    </row>
    <row r="2618" spans="1:19" ht="43.5" x14ac:dyDescent="0.3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2">
        <f t="shared" si="120"/>
        <v>1.14534</v>
      </c>
      <c r="P2618" s="6" t="s">
        <v>8318</v>
      </c>
      <c r="Q2618" s="6" t="s">
        <v>8354</v>
      </c>
      <c r="R2618" s="15">
        <f t="shared" si="121"/>
        <v>42211.661215277774</v>
      </c>
      <c r="S2618" s="15">
        <f t="shared" si="122"/>
        <v>42241.661215277774</v>
      </c>
    </row>
    <row r="2619" spans="1:19" ht="43.5" x14ac:dyDescent="0.3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2">
        <f t="shared" si="120"/>
        <v>8.7759999999999998</v>
      </c>
      <c r="P2619" s="6" t="s">
        <v>8318</v>
      </c>
      <c r="Q2619" s="6" t="s">
        <v>8354</v>
      </c>
      <c r="R2619" s="15">
        <f t="shared" si="121"/>
        <v>41902.541099537033</v>
      </c>
      <c r="S2619" s="15">
        <f t="shared" si="122"/>
        <v>41932.541099537033</v>
      </c>
    </row>
    <row r="2620" spans="1:19" ht="29" x14ac:dyDescent="0.3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2">
        <f t="shared" si="120"/>
        <v>1.0538666666666667</v>
      </c>
      <c r="P2620" s="6" t="s">
        <v>8318</v>
      </c>
      <c r="Q2620" s="6" t="s">
        <v>8354</v>
      </c>
      <c r="R2620" s="15">
        <f t="shared" si="121"/>
        <v>42279.459039351852</v>
      </c>
      <c r="S2620" s="15">
        <f t="shared" si="122"/>
        <v>42339.500706018516</v>
      </c>
    </row>
    <row r="2621" spans="1:19" ht="43.5" x14ac:dyDescent="0.3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2">
        <f t="shared" si="120"/>
        <v>1.8839999999999999</v>
      </c>
      <c r="P2621" s="6" t="s">
        <v>8318</v>
      </c>
      <c r="Q2621" s="6" t="s">
        <v>8354</v>
      </c>
      <c r="R2621" s="15">
        <f t="shared" si="121"/>
        <v>42273.55097222222</v>
      </c>
      <c r="S2621" s="15">
        <f t="shared" si="122"/>
        <v>42300.124999999993</v>
      </c>
    </row>
    <row r="2622" spans="1:19" ht="43.5" x14ac:dyDescent="0.3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2">
        <f t="shared" si="120"/>
        <v>1.436523076923077</v>
      </c>
      <c r="P2622" s="6" t="s">
        <v>8318</v>
      </c>
      <c r="Q2622" s="6" t="s">
        <v>8354</v>
      </c>
      <c r="R2622" s="15">
        <f t="shared" si="121"/>
        <v>42250.833819444444</v>
      </c>
      <c r="S2622" s="15">
        <f t="shared" si="122"/>
        <v>42287.708333333336</v>
      </c>
    </row>
    <row r="2623" spans="1:19" ht="43.5" x14ac:dyDescent="0.3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2">
        <f t="shared" si="120"/>
        <v>1.4588000000000001</v>
      </c>
      <c r="P2623" s="6" t="s">
        <v>8318</v>
      </c>
      <c r="Q2623" s="6" t="s">
        <v>8354</v>
      </c>
      <c r="R2623" s="15">
        <f t="shared" si="121"/>
        <v>42115.414212962962</v>
      </c>
      <c r="S2623" s="15">
        <f t="shared" si="122"/>
        <v>42145.414212962962</v>
      </c>
    </row>
    <row r="2624" spans="1:19" ht="43.5" x14ac:dyDescent="0.3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2">
        <f t="shared" si="120"/>
        <v>1.3118399999999999</v>
      </c>
      <c r="P2624" s="6" t="s">
        <v>8318</v>
      </c>
      <c r="Q2624" s="6" t="s">
        <v>8354</v>
      </c>
      <c r="R2624" s="15">
        <f t="shared" si="121"/>
        <v>42689.409907407404</v>
      </c>
      <c r="S2624" s="15">
        <f t="shared" si="122"/>
        <v>42734.409907407404</v>
      </c>
    </row>
    <row r="2625" spans="1:19" ht="43.5" x14ac:dyDescent="0.3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2">
        <f t="shared" si="120"/>
        <v>1.1399999999999999</v>
      </c>
      <c r="P2625" s="6" t="s">
        <v>8318</v>
      </c>
      <c r="Q2625" s="6" t="s">
        <v>8354</v>
      </c>
      <c r="R2625" s="15">
        <f t="shared" si="121"/>
        <v>42691.923217592594</v>
      </c>
      <c r="S2625" s="15">
        <f t="shared" si="122"/>
        <v>42705.923217592594</v>
      </c>
    </row>
    <row r="2626" spans="1:19" ht="43.5" x14ac:dyDescent="0.3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2">
        <f t="shared" si="120"/>
        <v>13.794206249999998</v>
      </c>
      <c r="P2626" s="6" t="s">
        <v>8318</v>
      </c>
      <c r="Q2626" s="6" t="s">
        <v>8354</v>
      </c>
      <c r="R2626" s="15">
        <f t="shared" si="121"/>
        <v>41144.088217592587</v>
      </c>
      <c r="S2626" s="15">
        <f t="shared" si="122"/>
        <v>41165.088217592587</v>
      </c>
    </row>
    <row r="2627" spans="1:19" ht="58" x14ac:dyDescent="0.3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2">
        <f t="shared" ref="O2627:O2690" si="123">(E2627/D2627)</f>
        <v>9.56</v>
      </c>
      <c r="P2627" s="6" t="s">
        <v>8318</v>
      </c>
      <c r="Q2627" s="6" t="s">
        <v>8354</v>
      </c>
      <c r="R2627" s="15">
        <f t="shared" ref="R2627:R2690" si="124">(J2627/86400)+25569+(-8/24)</f>
        <v>42658.476944444446</v>
      </c>
      <c r="S2627" s="15">
        <f t="shared" ref="S2627:S2690" si="125">(I2627/86400)+25569+(-8/24)</f>
        <v>42683.518611111103</v>
      </c>
    </row>
    <row r="2628" spans="1:19" ht="43.5" x14ac:dyDescent="0.3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2">
        <f t="shared" si="123"/>
        <v>1.1200000000000001</v>
      </c>
      <c r="P2628" s="6" t="s">
        <v>8318</v>
      </c>
      <c r="Q2628" s="6" t="s">
        <v>8354</v>
      </c>
      <c r="R2628" s="15">
        <f t="shared" si="124"/>
        <v>42128.29478009259</v>
      </c>
      <c r="S2628" s="15">
        <f t="shared" si="125"/>
        <v>42158.29478009259</v>
      </c>
    </row>
    <row r="2629" spans="1:19" ht="43.5" x14ac:dyDescent="0.3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2">
        <f t="shared" si="123"/>
        <v>6.4666666666666668</v>
      </c>
      <c r="P2629" s="6" t="s">
        <v>8318</v>
      </c>
      <c r="Q2629" s="6" t="s">
        <v>8354</v>
      </c>
      <c r="R2629" s="15">
        <f t="shared" si="124"/>
        <v>42304.496076388888</v>
      </c>
      <c r="S2629" s="15">
        <f t="shared" si="125"/>
        <v>42334.537743055553</v>
      </c>
    </row>
    <row r="2630" spans="1:19" ht="43.5" x14ac:dyDescent="0.3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2">
        <f t="shared" si="123"/>
        <v>1.1036948748510131</v>
      </c>
      <c r="P2630" s="6" t="s">
        <v>8318</v>
      </c>
      <c r="Q2630" s="6" t="s">
        <v>8354</v>
      </c>
      <c r="R2630" s="15">
        <f t="shared" si="124"/>
        <v>41953.632719907408</v>
      </c>
      <c r="S2630" s="15">
        <f t="shared" si="125"/>
        <v>41973.632719907408</v>
      </c>
    </row>
    <row r="2631" spans="1:19" ht="29" x14ac:dyDescent="0.3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2">
        <f t="shared" si="123"/>
        <v>1.2774000000000001</v>
      </c>
      <c r="P2631" s="6" t="s">
        <v>8318</v>
      </c>
      <c r="Q2631" s="6" t="s">
        <v>8354</v>
      </c>
      <c r="R2631" s="15">
        <f t="shared" si="124"/>
        <v>42108.205115740733</v>
      </c>
      <c r="S2631" s="15">
        <f t="shared" si="125"/>
        <v>42138.205115740733</v>
      </c>
    </row>
    <row r="2632" spans="1:19" ht="43.5" x14ac:dyDescent="0.3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2">
        <f t="shared" si="123"/>
        <v>1.579</v>
      </c>
      <c r="P2632" s="6" t="s">
        <v>8318</v>
      </c>
      <c r="Q2632" s="6" t="s">
        <v>8354</v>
      </c>
      <c r="R2632" s="15">
        <f t="shared" si="124"/>
        <v>42523.772129629629</v>
      </c>
      <c r="S2632" s="15">
        <f t="shared" si="125"/>
        <v>42551.083333333336</v>
      </c>
    </row>
    <row r="2633" spans="1:19" ht="43.5" x14ac:dyDescent="0.3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2">
        <f t="shared" si="123"/>
        <v>1.1466525000000001</v>
      </c>
      <c r="P2633" s="6" t="s">
        <v>8318</v>
      </c>
      <c r="Q2633" s="6" t="s">
        <v>8354</v>
      </c>
      <c r="R2633" s="15">
        <f t="shared" si="124"/>
        <v>42217.835960648146</v>
      </c>
      <c r="S2633" s="15">
        <f t="shared" si="125"/>
        <v>42245.835960648146</v>
      </c>
    </row>
    <row r="2634" spans="1:19" ht="43.5" x14ac:dyDescent="0.3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2">
        <f t="shared" si="123"/>
        <v>1.3700934579439252</v>
      </c>
      <c r="P2634" s="6" t="s">
        <v>8318</v>
      </c>
      <c r="Q2634" s="6" t="s">
        <v>8354</v>
      </c>
      <c r="R2634" s="15">
        <f t="shared" si="124"/>
        <v>42493.728460648148</v>
      </c>
      <c r="S2634" s="15">
        <f t="shared" si="125"/>
        <v>42518.728460648148</v>
      </c>
    </row>
    <row r="2635" spans="1:19" ht="43.5" x14ac:dyDescent="0.3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2">
        <f t="shared" si="123"/>
        <v>3.5461999999999998</v>
      </c>
      <c r="P2635" s="6" t="s">
        <v>8318</v>
      </c>
      <c r="Q2635" s="6" t="s">
        <v>8354</v>
      </c>
      <c r="R2635" s="15">
        <f t="shared" si="124"/>
        <v>41667.489953703705</v>
      </c>
      <c r="S2635" s="15">
        <f t="shared" si="125"/>
        <v>41697.625</v>
      </c>
    </row>
    <row r="2636" spans="1:19" ht="43.5" x14ac:dyDescent="0.3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2">
        <f t="shared" si="123"/>
        <v>1.0602150537634409</v>
      </c>
      <c r="P2636" s="6" t="s">
        <v>8318</v>
      </c>
      <c r="Q2636" s="6" t="s">
        <v>8354</v>
      </c>
      <c r="R2636" s="15">
        <f t="shared" si="124"/>
        <v>42612.323159722218</v>
      </c>
      <c r="S2636" s="15">
        <f t="shared" si="125"/>
        <v>42642.323159722218</v>
      </c>
    </row>
    <row r="2637" spans="1:19" ht="43.5" x14ac:dyDescent="0.3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2">
        <f t="shared" si="123"/>
        <v>1</v>
      </c>
      <c r="P2637" s="6" t="s">
        <v>8318</v>
      </c>
      <c r="Q2637" s="6" t="s">
        <v>8354</v>
      </c>
      <c r="R2637" s="15">
        <f t="shared" si="124"/>
        <v>42037.617604166669</v>
      </c>
      <c r="S2637" s="15">
        <f t="shared" si="125"/>
        <v>42072.575937499998</v>
      </c>
    </row>
    <row r="2638" spans="1:19" ht="58" x14ac:dyDescent="0.3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2">
        <f t="shared" si="123"/>
        <v>1.873</v>
      </c>
      <c r="P2638" s="6" t="s">
        <v>8318</v>
      </c>
      <c r="Q2638" s="6" t="s">
        <v>8354</v>
      </c>
      <c r="R2638" s="15">
        <f t="shared" si="124"/>
        <v>42636.281412037039</v>
      </c>
      <c r="S2638" s="15">
        <f t="shared" si="125"/>
        <v>42658.708333333336</v>
      </c>
    </row>
    <row r="2639" spans="1:19" ht="29" x14ac:dyDescent="0.3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2">
        <f t="shared" si="123"/>
        <v>1.6619999999999999</v>
      </c>
      <c r="P2639" s="6" t="s">
        <v>8318</v>
      </c>
      <c r="Q2639" s="6" t="s">
        <v>8354</v>
      </c>
      <c r="R2639" s="15">
        <f t="shared" si="124"/>
        <v>42639.216145833336</v>
      </c>
      <c r="S2639" s="15">
        <f t="shared" si="125"/>
        <v>42655.216145833336</v>
      </c>
    </row>
    <row r="2640" spans="1:19" ht="43.5" x14ac:dyDescent="0.3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2">
        <f t="shared" si="123"/>
        <v>1.0172910662824208</v>
      </c>
      <c r="P2640" s="6" t="s">
        <v>8318</v>
      </c>
      <c r="Q2640" s="6" t="s">
        <v>8354</v>
      </c>
      <c r="R2640" s="15">
        <f t="shared" si="124"/>
        <v>41989.57980324074</v>
      </c>
      <c r="S2640" s="15">
        <f t="shared" si="125"/>
        <v>42019.57980324074</v>
      </c>
    </row>
    <row r="2641" spans="1:19" ht="43.5" x14ac:dyDescent="0.3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2">
        <f t="shared" si="123"/>
        <v>1.64</v>
      </c>
      <c r="P2641" s="6" t="s">
        <v>8318</v>
      </c>
      <c r="Q2641" s="6" t="s">
        <v>8354</v>
      </c>
      <c r="R2641" s="15">
        <f t="shared" si="124"/>
        <v>42024.531805555554</v>
      </c>
      <c r="S2641" s="15">
        <f t="shared" si="125"/>
        <v>42054.531805555554</v>
      </c>
    </row>
    <row r="2642" spans="1:19" ht="58" x14ac:dyDescent="0.3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2">
        <f t="shared" si="123"/>
        <v>1.0566666666666666</v>
      </c>
      <c r="P2642" s="6" t="s">
        <v>8318</v>
      </c>
      <c r="Q2642" s="6" t="s">
        <v>8354</v>
      </c>
      <c r="R2642" s="15">
        <f t="shared" si="124"/>
        <v>42102.827245370368</v>
      </c>
      <c r="S2642" s="15">
        <f t="shared" si="125"/>
        <v>42162.827245370368</v>
      </c>
    </row>
    <row r="2643" spans="1:19" ht="29" x14ac:dyDescent="0.3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2">
        <f t="shared" si="123"/>
        <v>0.01</v>
      </c>
      <c r="P2643" s="6" t="s">
        <v>8318</v>
      </c>
      <c r="Q2643" s="6" t="s">
        <v>8354</v>
      </c>
      <c r="R2643" s="15">
        <f t="shared" si="124"/>
        <v>41880.493784722217</v>
      </c>
      <c r="S2643" s="15">
        <f t="shared" si="125"/>
        <v>41897.506249999999</v>
      </c>
    </row>
    <row r="2644" spans="1:19" ht="58" x14ac:dyDescent="0.3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2">
        <f t="shared" si="123"/>
        <v>0</v>
      </c>
      <c r="P2644" s="6" t="s">
        <v>8318</v>
      </c>
      <c r="Q2644" s="6" t="s">
        <v>8354</v>
      </c>
      <c r="R2644" s="15">
        <f t="shared" si="124"/>
        <v>42535.91328703703</v>
      </c>
      <c r="S2644" s="15">
        <f t="shared" si="125"/>
        <v>42565.956249999996</v>
      </c>
    </row>
    <row r="2645" spans="1:19" ht="58" x14ac:dyDescent="0.3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2">
        <f t="shared" si="123"/>
        <v>0.33559730999999998</v>
      </c>
      <c r="P2645" s="6" t="s">
        <v>8318</v>
      </c>
      <c r="Q2645" s="6" t="s">
        <v>8354</v>
      </c>
      <c r="R2645" s="15">
        <f t="shared" si="124"/>
        <v>42689.249016203707</v>
      </c>
      <c r="S2645" s="15">
        <f t="shared" si="125"/>
        <v>42724.999305555553</v>
      </c>
    </row>
    <row r="2646" spans="1:19" ht="43.5" x14ac:dyDescent="0.3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2">
        <f t="shared" si="123"/>
        <v>2.053E-2</v>
      </c>
      <c r="P2646" s="6" t="s">
        <v>8318</v>
      </c>
      <c r="Q2646" s="6" t="s">
        <v>8354</v>
      </c>
      <c r="R2646" s="15">
        <f t="shared" si="124"/>
        <v>42774.458738425928</v>
      </c>
      <c r="S2646" s="15">
        <f t="shared" si="125"/>
        <v>42804.458738425928</v>
      </c>
    </row>
    <row r="2647" spans="1:19" ht="43.5" x14ac:dyDescent="0.3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2">
        <f t="shared" si="123"/>
        <v>0.105</v>
      </c>
      <c r="P2647" s="6" t="s">
        <v>8318</v>
      </c>
      <c r="Q2647" s="6" t="s">
        <v>8354</v>
      </c>
      <c r="R2647" s="15">
        <f t="shared" si="124"/>
        <v>41921.509293981479</v>
      </c>
      <c r="S2647" s="15">
        <f t="shared" si="125"/>
        <v>41951.550960648143</v>
      </c>
    </row>
    <row r="2648" spans="1:19" ht="43.5" x14ac:dyDescent="0.3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2">
        <f t="shared" si="123"/>
        <v>8.4172839999999999E-2</v>
      </c>
      <c r="P2648" s="6" t="s">
        <v>8318</v>
      </c>
      <c r="Q2648" s="6" t="s">
        <v>8354</v>
      </c>
      <c r="R2648" s="15">
        <f t="shared" si="124"/>
        <v>42225.97996527778</v>
      </c>
      <c r="S2648" s="15">
        <f t="shared" si="125"/>
        <v>42255.97996527778</v>
      </c>
    </row>
    <row r="2649" spans="1:19" ht="43.5" x14ac:dyDescent="0.3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2">
        <f t="shared" si="123"/>
        <v>1.44E-2</v>
      </c>
      <c r="P2649" s="6" t="s">
        <v>8318</v>
      </c>
      <c r="Q2649" s="6" t="s">
        <v>8354</v>
      </c>
      <c r="R2649" s="15">
        <f t="shared" si="124"/>
        <v>42199.928460648145</v>
      </c>
      <c r="S2649" s="15">
        <f t="shared" si="125"/>
        <v>42229.928460648145</v>
      </c>
    </row>
    <row r="2650" spans="1:19" ht="58" x14ac:dyDescent="0.3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2">
        <f t="shared" si="123"/>
        <v>8.8333333333333337E-3</v>
      </c>
      <c r="P2650" s="6" t="s">
        <v>8318</v>
      </c>
      <c r="Q2650" s="6" t="s">
        <v>8354</v>
      </c>
      <c r="R2650" s="15">
        <f t="shared" si="124"/>
        <v>42408.381481481476</v>
      </c>
      <c r="S2650" s="15">
        <f t="shared" si="125"/>
        <v>42438.381481481476</v>
      </c>
    </row>
    <row r="2651" spans="1:19" ht="29" x14ac:dyDescent="0.3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2">
        <f t="shared" si="123"/>
        <v>9.9200000000000004E-4</v>
      </c>
      <c r="P2651" s="6" t="s">
        <v>8318</v>
      </c>
      <c r="Q2651" s="6" t="s">
        <v>8354</v>
      </c>
      <c r="R2651" s="15">
        <f t="shared" si="124"/>
        <v>42341.663668981484</v>
      </c>
      <c r="S2651" s="15">
        <f t="shared" si="125"/>
        <v>42401.663668981484</v>
      </c>
    </row>
    <row r="2652" spans="1:19" ht="58" x14ac:dyDescent="0.3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2">
        <f t="shared" si="123"/>
        <v>5.966666666666667E-3</v>
      </c>
      <c r="P2652" s="6" t="s">
        <v>8318</v>
      </c>
      <c r="Q2652" s="6" t="s">
        <v>8354</v>
      </c>
      <c r="R2652" s="15">
        <f t="shared" si="124"/>
        <v>42695.291006944441</v>
      </c>
      <c r="S2652" s="15">
        <f t="shared" si="125"/>
        <v>42725.291006944441</v>
      </c>
    </row>
    <row r="2653" spans="1:19" ht="43.5" x14ac:dyDescent="0.3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2">
        <f t="shared" si="123"/>
        <v>1.8689285714285714E-2</v>
      </c>
      <c r="P2653" s="6" t="s">
        <v>8318</v>
      </c>
      <c r="Q2653" s="6" t="s">
        <v>8354</v>
      </c>
      <c r="R2653" s="15">
        <f t="shared" si="124"/>
        <v>42327.472326388888</v>
      </c>
      <c r="S2653" s="15">
        <f t="shared" si="125"/>
        <v>42355.472326388888</v>
      </c>
    </row>
    <row r="2654" spans="1:19" ht="43.5" x14ac:dyDescent="0.3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2">
        <f t="shared" si="123"/>
        <v>8.8500000000000002E-3</v>
      </c>
      <c r="P2654" s="6" t="s">
        <v>8318</v>
      </c>
      <c r="Q2654" s="6" t="s">
        <v>8354</v>
      </c>
      <c r="R2654" s="15">
        <f t="shared" si="124"/>
        <v>41952.825520833336</v>
      </c>
      <c r="S2654" s="15">
        <f t="shared" si="125"/>
        <v>41982.825520833336</v>
      </c>
    </row>
    <row r="2655" spans="1:19" ht="43.5" x14ac:dyDescent="0.3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2">
        <f t="shared" si="123"/>
        <v>0.1152156862745098</v>
      </c>
      <c r="P2655" s="6" t="s">
        <v>8318</v>
      </c>
      <c r="Q2655" s="6" t="s">
        <v>8354</v>
      </c>
      <c r="R2655" s="15">
        <f t="shared" si="124"/>
        <v>41771.318599537037</v>
      </c>
      <c r="S2655" s="15">
        <f t="shared" si="125"/>
        <v>41802.833333333328</v>
      </c>
    </row>
    <row r="2656" spans="1:19" ht="43.5" x14ac:dyDescent="0.3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2">
        <f t="shared" si="123"/>
        <v>5.1000000000000004E-4</v>
      </c>
      <c r="P2656" s="6" t="s">
        <v>8318</v>
      </c>
      <c r="Q2656" s="6" t="s">
        <v>8354</v>
      </c>
      <c r="R2656" s="15">
        <f t="shared" si="124"/>
        <v>42055.267662037033</v>
      </c>
      <c r="S2656" s="15">
        <f t="shared" si="125"/>
        <v>42115.225995370369</v>
      </c>
    </row>
    <row r="2657" spans="1:19" x14ac:dyDescent="0.3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2">
        <f t="shared" si="123"/>
        <v>0.21033333333333334</v>
      </c>
      <c r="P2657" s="6" t="s">
        <v>8318</v>
      </c>
      <c r="Q2657" s="6" t="s">
        <v>8354</v>
      </c>
      <c r="R2657" s="15">
        <f t="shared" si="124"/>
        <v>42381.532951388886</v>
      </c>
      <c r="S2657" s="15">
        <f t="shared" si="125"/>
        <v>42409.499999999993</v>
      </c>
    </row>
    <row r="2658" spans="1:19" ht="29" x14ac:dyDescent="0.3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2">
        <f t="shared" si="123"/>
        <v>0.11436666666666667</v>
      </c>
      <c r="P2658" s="6" t="s">
        <v>8318</v>
      </c>
      <c r="Q2658" s="6" t="s">
        <v>8354</v>
      </c>
      <c r="R2658" s="15">
        <f t="shared" si="124"/>
        <v>42767.355185185188</v>
      </c>
      <c r="S2658" s="15">
        <f t="shared" si="125"/>
        <v>42806.458333333336</v>
      </c>
    </row>
    <row r="2659" spans="1:19" ht="43.5" x14ac:dyDescent="0.3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2">
        <f t="shared" si="123"/>
        <v>0.18737933333333334</v>
      </c>
      <c r="P2659" s="6" t="s">
        <v>8318</v>
      </c>
      <c r="Q2659" s="6" t="s">
        <v>8354</v>
      </c>
      <c r="R2659" s="15">
        <f t="shared" si="124"/>
        <v>42551.595520833333</v>
      </c>
      <c r="S2659" s="15">
        <f t="shared" si="125"/>
        <v>42584.729166666664</v>
      </c>
    </row>
    <row r="2660" spans="1:19" ht="43.5" x14ac:dyDescent="0.3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2">
        <f t="shared" si="123"/>
        <v>9.2857142857142856E-4</v>
      </c>
      <c r="P2660" s="6" t="s">
        <v>8318</v>
      </c>
      <c r="Q2660" s="6" t="s">
        <v>8354</v>
      </c>
      <c r="R2660" s="15">
        <f t="shared" si="124"/>
        <v>42551.550856481474</v>
      </c>
      <c r="S2660" s="15">
        <f t="shared" si="125"/>
        <v>42581.550856481474</v>
      </c>
    </row>
    <row r="2661" spans="1:19" x14ac:dyDescent="0.3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2">
        <f t="shared" si="123"/>
        <v>2.720408163265306E-2</v>
      </c>
      <c r="P2661" s="6" t="s">
        <v>8318</v>
      </c>
      <c r="Q2661" s="6" t="s">
        <v>8354</v>
      </c>
      <c r="R2661" s="15">
        <f t="shared" si="124"/>
        <v>42081.736226851848</v>
      </c>
      <c r="S2661" s="15">
        <f t="shared" si="125"/>
        <v>42111.736226851848</v>
      </c>
    </row>
    <row r="2662" spans="1:19" ht="58" x14ac:dyDescent="0.3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2">
        <f t="shared" si="123"/>
        <v>9.5E-4</v>
      </c>
      <c r="P2662" s="6" t="s">
        <v>8318</v>
      </c>
      <c r="Q2662" s="6" t="s">
        <v>8354</v>
      </c>
      <c r="R2662" s="15">
        <f t="shared" si="124"/>
        <v>42272.379837962959</v>
      </c>
      <c r="S2662" s="15">
        <f t="shared" si="125"/>
        <v>42332.421504629623</v>
      </c>
    </row>
    <row r="2663" spans="1:19" ht="43.5" x14ac:dyDescent="0.3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2">
        <f t="shared" si="123"/>
        <v>1.0289999999999999</v>
      </c>
      <c r="P2663" s="6" t="s">
        <v>8318</v>
      </c>
      <c r="Q2663" s="6" t="s">
        <v>8355</v>
      </c>
      <c r="R2663" s="15">
        <f t="shared" si="124"/>
        <v>41542.625115740739</v>
      </c>
      <c r="S2663" s="15">
        <f t="shared" si="125"/>
        <v>41572.625115740739</v>
      </c>
    </row>
    <row r="2664" spans="1:19" ht="43.5" x14ac:dyDescent="0.3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2">
        <f t="shared" si="123"/>
        <v>1.0680000000000001</v>
      </c>
      <c r="P2664" s="6" t="s">
        <v>8318</v>
      </c>
      <c r="Q2664" s="6" t="s">
        <v>8355</v>
      </c>
      <c r="R2664" s="15">
        <f t="shared" si="124"/>
        <v>42207.413344907407</v>
      </c>
      <c r="S2664" s="15">
        <f t="shared" si="125"/>
        <v>42237.413344907407</v>
      </c>
    </row>
    <row r="2665" spans="1:19" ht="43.5" x14ac:dyDescent="0.3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2">
        <f t="shared" si="123"/>
        <v>1.0459624999999999</v>
      </c>
      <c r="P2665" s="6" t="s">
        <v>8318</v>
      </c>
      <c r="Q2665" s="6" t="s">
        <v>8355</v>
      </c>
      <c r="R2665" s="15">
        <f t="shared" si="124"/>
        <v>42222.28943287037</v>
      </c>
      <c r="S2665" s="15">
        <f t="shared" si="125"/>
        <v>42251.291666666664</v>
      </c>
    </row>
    <row r="2666" spans="1:19" ht="43.5" x14ac:dyDescent="0.3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2">
        <f t="shared" si="123"/>
        <v>1.0342857142857143</v>
      </c>
      <c r="P2666" s="6" t="s">
        <v>8318</v>
      </c>
      <c r="Q2666" s="6" t="s">
        <v>8355</v>
      </c>
      <c r="R2666" s="15">
        <f t="shared" si="124"/>
        <v>42312.692094907405</v>
      </c>
      <c r="S2666" s="15">
        <f t="shared" si="125"/>
        <v>42346.957638888889</v>
      </c>
    </row>
    <row r="2667" spans="1:19" ht="58" x14ac:dyDescent="0.3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2">
        <f t="shared" si="123"/>
        <v>1.2314285714285715</v>
      </c>
      <c r="P2667" s="6" t="s">
        <v>8318</v>
      </c>
      <c r="Q2667" s="6" t="s">
        <v>8355</v>
      </c>
      <c r="R2667" s="15">
        <f t="shared" si="124"/>
        <v>42083.562199074069</v>
      </c>
      <c r="S2667" s="15">
        <f t="shared" si="125"/>
        <v>42128.562199074069</v>
      </c>
    </row>
    <row r="2668" spans="1:19" ht="43.5" x14ac:dyDescent="0.3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2">
        <f t="shared" si="123"/>
        <v>1.592951</v>
      </c>
      <c r="P2668" s="6" t="s">
        <v>8318</v>
      </c>
      <c r="Q2668" s="6" t="s">
        <v>8355</v>
      </c>
      <c r="R2668" s="15">
        <f t="shared" si="124"/>
        <v>42235.43100694444</v>
      </c>
      <c r="S2668" s="15">
        <f t="shared" si="125"/>
        <v>42272.541666666664</v>
      </c>
    </row>
    <row r="2669" spans="1:19" ht="58" x14ac:dyDescent="0.3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2">
        <f t="shared" si="123"/>
        <v>1.1066666666666667</v>
      </c>
      <c r="P2669" s="6" t="s">
        <v>8318</v>
      </c>
      <c r="Q2669" s="6" t="s">
        <v>8355</v>
      </c>
      <c r="R2669" s="15">
        <f t="shared" si="124"/>
        <v>42380.592777777776</v>
      </c>
      <c r="S2669" s="15">
        <f t="shared" si="125"/>
        <v>42410.592777777776</v>
      </c>
    </row>
    <row r="2670" spans="1:19" ht="29" x14ac:dyDescent="0.3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2">
        <f t="shared" si="123"/>
        <v>1.7070000000000001</v>
      </c>
      <c r="P2670" s="6" t="s">
        <v>8318</v>
      </c>
      <c r="Q2670" s="6" t="s">
        <v>8355</v>
      </c>
      <c r="R2670" s="15">
        <f t="shared" si="124"/>
        <v>42275.255381944444</v>
      </c>
      <c r="S2670" s="15">
        <f t="shared" si="125"/>
        <v>42317.272222222215</v>
      </c>
    </row>
    <row r="2671" spans="1:19" ht="43.5" x14ac:dyDescent="0.3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2">
        <f t="shared" si="123"/>
        <v>1.25125</v>
      </c>
      <c r="P2671" s="6" t="s">
        <v>8318</v>
      </c>
      <c r="Q2671" s="6" t="s">
        <v>8355</v>
      </c>
      <c r="R2671" s="15">
        <f t="shared" si="124"/>
        <v>42318.702499999992</v>
      </c>
      <c r="S2671" s="15">
        <f t="shared" si="125"/>
        <v>42378.702499999992</v>
      </c>
    </row>
    <row r="2672" spans="1:19" ht="43.5" x14ac:dyDescent="0.3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2">
        <f t="shared" si="123"/>
        <v>6.4158609339642042E-2</v>
      </c>
      <c r="P2672" s="6" t="s">
        <v>8318</v>
      </c>
      <c r="Q2672" s="6" t="s">
        <v>8355</v>
      </c>
      <c r="R2672" s="15">
        <f t="shared" si="124"/>
        <v>41820.687268518515</v>
      </c>
      <c r="S2672" s="15">
        <f t="shared" si="125"/>
        <v>41848.687268518515</v>
      </c>
    </row>
    <row r="2673" spans="1:19" ht="43.5" x14ac:dyDescent="0.3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2">
        <f t="shared" si="123"/>
        <v>0.11344</v>
      </c>
      <c r="P2673" s="6" t="s">
        <v>8318</v>
      </c>
      <c r="Q2673" s="6" t="s">
        <v>8355</v>
      </c>
      <c r="R2673" s="15">
        <f t="shared" si="124"/>
        <v>41962.41569444444</v>
      </c>
      <c r="S2673" s="15">
        <f t="shared" si="125"/>
        <v>41992.484722222223</v>
      </c>
    </row>
    <row r="2674" spans="1:19" ht="58" x14ac:dyDescent="0.3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2">
        <f t="shared" si="123"/>
        <v>0.33189999999999997</v>
      </c>
      <c r="P2674" s="6" t="s">
        <v>8318</v>
      </c>
      <c r="Q2674" s="6" t="s">
        <v>8355</v>
      </c>
      <c r="R2674" s="15">
        <f t="shared" si="124"/>
        <v>42344.550810185181</v>
      </c>
      <c r="S2674" s="15">
        <f t="shared" si="125"/>
        <v>42365.916666666664</v>
      </c>
    </row>
    <row r="2675" spans="1:19" ht="58" x14ac:dyDescent="0.3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2">
        <f t="shared" si="123"/>
        <v>0.27579999999999999</v>
      </c>
      <c r="P2675" s="6" t="s">
        <v>8318</v>
      </c>
      <c r="Q2675" s="6" t="s">
        <v>8355</v>
      </c>
      <c r="R2675" s="15">
        <f t="shared" si="124"/>
        <v>41912.208321759259</v>
      </c>
      <c r="S2675" s="15">
        <f t="shared" si="125"/>
        <v>41941.614583333328</v>
      </c>
    </row>
    <row r="2676" spans="1:19" ht="58" x14ac:dyDescent="0.3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2">
        <f t="shared" si="123"/>
        <v>0.62839999999999996</v>
      </c>
      <c r="P2676" s="6" t="s">
        <v>8318</v>
      </c>
      <c r="Q2676" s="6" t="s">
        <v>8355</v>
      </c>
      <c r="R2676" s="15">
        <f t="shared" si="124"/>
        <v>42529.299421296295</v>
      </c>
      <c r="S2676" s="15">
        <f t="shared" si="125"/>
        <v>42555.874305555553</v>
      </c>
    </row>
    <row r="2677" spans="1:19" ht="58" x14ac:dyDescent="0.3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2">
        <f t="shared" si="123"/>
        <v>7.5880000000000003E-2</v>
      </c>
      <c r="P2677" s="6" t="s">
        <v>8318</v>
      </c>
      <c r="Q2677" s="6" t="s">
        <v>8355</v>
      </c>
      <c r="R2677" s="15">
        <f t="shared" si="124"/>
        <v>41923.524178240739</v>
      </c>
      <c r="S2677" s="15">
        <f t="shared" si="125"/>
        <v>41953.565844907404</v>
      </c>
    </row>
    <row r="2678" spans="1:19" ht="43.5" x14ac:dyDescent="0.3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2">
        <f t="shared" si="123"/>
        <v>0.50380952380952382</v>
      </c>
      <c r="P2678" s="6" t="s">
        <v>8318</v>
      </c>
      <c r="Q2678" s="6" t="s">
        <v>8355</v>
      </c>
      <c r="R2678" s="15">
        <f t="shared" si="124"/>
        <v>42482.291365740741</v>
      </c>
      <c r="S2678" s="15">
        <f t="shared" si="125"/>
        <v>42512.291365740741</v>
      </c>
    </row>
    <row r="2679" spans="1:19" ht="43.5" x14ac:dyDescent="0.3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2">
        <f t="shared" si="123"/>
        <v>0.17512820512820512</v>
      </c>
      <c r="P2679" s="6" t="s">
        <v>8318</v>
      </c>
      <c r="Q2679" s="6" t="s">
        <v>8355</v>
      </c>
      <c r="R2679" s="15">
        <f t="shared" si="124"/>
        <v>41792.696099537039</v>
      </c>
      <c r="S2679" s="15">
        <f t="shared" si="125"/>
        <v>41822.696099537039</v>
      </c>
    </row>
    <row r="2680" spans="1:19" ht="43.5" x14ac:dyDescent="0.3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2">
        <f t="shared" si="123"/>
        <v>1.3750000000000001E-4</v>
      </c>
      <c r="P2680" s="6" t="s">
        <v>8318</v>
      </c>
      <c r="Q2680" s="6" t="s">
        <v>8355</v>
      </c>
      <c r="R2680" s="15">
        <f t="shared" si="124"/>
        <v>42241.464872685181</v>
      </c>
      <c r="S2680" s="15">
        <f t="shared" si="125"/>
        <v>42271.464872685181</v>
      </c>
    </row>
    <row r="2681" spans="1:19" ht="58" x14ac:dyDescent="0.3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2">
        <f t="shared" si="123"/>
        <v>3.3E-3</v>
      </c>
      <c r="P2681" s="6" t="s">
        <v>8318</v>
      </c>
      <c r="Q2681" s="6" t="s">
        <v>8355</v>
      </c>
      <c r="R2681" s="15">
        <f t="shared" si="124"/>
        <v>42032.667754629627</v>
      </c>
      <c r="S2681" s="15">
        <f t="shared" si="125"/>
        <v>42062.667754629627</v>
      </c>
    </row>
    <row r="2682" spans="1:19" x14ac:dyDescent="0.3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2">
        <f t="shared" si="123"/>
        <v>8.6250000000000007E-3</v>
      </c>
      <c r="P2682" s="6" t="s">
        <v>8318</v>
      </c>
      <c r="Q2682" s="6" t="s">
        <v>8355</v>
      </c>
      <c r="R2682" s="15">
        <f t="shared" si="124"/>
        <v>42435.878368055557</v>
      </c>
      <c r="S2682" s="15">
        <f t="shared" si="125"/>
        <v>42465.836701388886</v>
      </c>
    </row>
    <row r="2683" spans="1:19" ht="43.5" x14ac:dyDescent="0.3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2">
        <f t="shared" si="123"/>
        <v>6.875E-3</v>
      </c>
      <c r="P2683" s="6" t="s">
        <v>8335</v>
      </c>
      <c r="Q2683" s="6" t="s">
        <v>8336</v>
      </c>
      <c r="R2683" s="15">
        <f t="shared" si="124"/>
        <v>41805.561921296292</v>
      </c>
      <c r="S2683" s="15">
        <f t="shared" si="125"/>
        <v>41830.561921296292</v>
      </c>
    </row>
    <row r="2684" spans="1:19" ht="43.5" x14ac:dyDescent="0.3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2">
        <f t="shared" si="123"/>
        <v>0.28299999999999997</v>
      </c>
      <c r="P2684" s="6" t="s">
        <v>8335</v>
      </c>
      <c r="Q2684" s="6" t="s">
        <v>8336</v>
      </c>
      <c r="R2684" s="15">
        <f t="shared" si="124"/>
        <v>41932.538657407407</v>
      </c>
      <c r="S2684" s="15">
        <f t="shared" si="125"/>
        <v>41964.915972222218</v>
      </c>
    </row>
    <row r="2685" spans="1:19" ht="43.5" x14ac:dyDescent="0.3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2">
        <f t="shared" si="123"/>
        <v>2.3999999999999998E-3</v>
      </c>
      <c r="P2685" s="6" t="s">
        <v>8335</v>
      </c>
      <c r="Q2685" s="6" t="s">
        <v>8336</v>
      </c>
      <c r="R2685" s="15">
        <f t="shared" si="124"/>
        <v>42034.421759259254</v>
      </c>
      <c r="S2685" s="15">
        <f t="shared" si="125"/>
        <v>42064.421759259254</v>
      </c>
    </row>
    <row r="2686" spans="1:19" ht="43.5" x14ac:dyDescent="0.3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2">
        <f t="shared" si="123"/>
        <v>1.1428571428571429E-2</v>
      </c>
      <c r="P2686" s="6" t="s">
        <v>8335</v>
      </c>
      <c r="Q2686" s="6" t="s">
        <v>8336</v>
      </c>
      <c r="R2686" s="15">
        <f t="shared" si="124"/>
        <v>41820.581307870372</v>
      </c>
      <c r="S2686" s="15">
        <f t="shared" si="125"/>
        <v>41860.581307870372</v>
      </c>
    </row>
    <row r="2687" spans="1:19" ht="43.5" x14ac:dyDescent="0.3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2">
        <f t="shared" si="123"/>
        <v>2.0000000000000001E-4</v>
      </c>
      <c r="P2687" s="6" t="s">
        <v>8335</v>
      </c>
      <c r="Q2687" s="6" t="s">
        <v>8336</v>
      </c>
      <c r="R2687" s="15">
        <f t="shared" si="124"/>
        <v>42061.362615740734</v>
      </c>
      <c r="S2687" s="15">
        <f t="shared" si="125"/>
        <v>42121.32094907407</v>
      </c>
    </row>
    <row r="2688" spans="1:19" ht="43.5" x14ac:dyDescent="0.3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2">
        <f t="shared" si="123"/>
        <v>0</v>
      </c>
      <c r="P2688" s="6" t="s">
        <v>8335</v>
      </c>
      <c r="Q2688" s="6" t="s">
        <v>8336</v>
      </c>
      <c r="R2688" s="15">
        <f t="shared" si="124"/>
        <v>41892.641469907401</v>
      </c>
      <c r="S2688" s="15">
        <f t="shared" si="125"/>
        <v>41912.641469907401</v>
      </c>
    </row>
    <row r="2689" spans="1:19" ht="43.5" x14ac:dyDescent="0.3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2">
        <f t="shared" si="123"/>
        <v>0</v>
      </c>
      <c r="P2689" s="6" t="s">
        <v>8335</v>
      </c>
      <c r="Q2689" s="6" t="s">
        <v>8336</v>
      </c>
      <c r="R2689" s="15">
        <f t="shared" si="124"/>
        <v>42154.306921296295</v>
      </c>
      <c r="S2689" s="15">
        <f t="shared" si="125"/>
        <v>42184.306921296295</v>
      </c>
    </row>
    <row r="2690" spans="1:19" ht="29" x14ac:dyDescent="0.3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2">
        <f t="shared" si="123"/>
        <v>1.48E-3</v>
      </c>
      <c r="P2690" s="6" t="s">
        <v>8335</v>
      </c>
      <c r="Q2690" s="6" t="s">
        <v>8336</v>
      </c>
      <c r="R2690" s="15">
        <f t="shared" si="124"/>
        <v>42027.785532407404</v>
      </c>
      <c r="S2690" s="15">
        <f t="shared" si="125"/>
        <v>42058.791666666664</v>
      </c>
    </row>
    <row r="2691" spans="1:19" ht="43.5" x14ac:dyDescent="0.3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2">
        <f t="shared" ref="O2691:O2754" si="126">(E2691/D2691)</f>
        <v>2.8571428571428571E-5</v>
      </c>
      <c r="P2691" s="6" t="s">
        <v>8335</v>
      </c>
      <c r="Q2691" s="6" t="s">
        <v>8336</v>
      </c>
      <c r="R2691" s="15">
        <f t="shared" ref="R2691:R2754" si="127">(J2691/86400)+25569+(-8/24)</f>
        <v>42551.62835648148</v>
      </c>
      <c r="S2691" s="15">
        <f t="shared" ref="S2691:S2754" si="128">(I2691/86400)+25569+(-8/24)</f>
        <v>42581.62835648148</v>
      </c>
    </row>
    <row r="2692" spans="1:19" ht="58" x14ac:dyDescent="0.3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2">
        <f t="shared" si="126"/>
        <v>0.107325</v>
      </c>
      <c r="P2692" s="6" t="s">
        <v>8335</v>
      </c>
      <c r="Q2692" s="6" t="s">
        <v>8336</v>
      </c>
      <c r="R2692" s="15">
        <f t="shared" si="127"/>
        <v>42112.77171296296</v>
      </c>
      <c r="S2692" s="15">
        <f t="shared" si="128"/>
        <v>42157.77171296296</v>
      </c>
    </row>
    <row r="2693" spans="1:19" ht="29" x14ac:dyDescent="0.3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2">
        <f t="shared" si="126"/>
        <v>5.3846153846153844E-4</v>
      </c>
      <c r="P2693" s="6" t="s">
        <v>8335</v>
      </c>
      <c r="Q2693" s="6" t="s">
        <v>8336</v>
      </c>
      <c r="R2693" s="15">
        <f t="shared" si="127"/>
        <v>42089.390706018516</v>
      </c>
      <c r="S2693" s="15">
        <f t="shared" si="128"/>
        <v>42134.390706018516</v>
      </c>
    </row>
    <row r="2694" spans="1:19" ht="43.5" x14ac:dyDescent="0.3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2">
        <f t="shared" si="126"/>
        <v>7.1428571428571426E-3</v>
      </c>
      <c r="P2694" s="6" t="s">
        <v>8335</v>
      </c>
      <c r="Q2694" s="6" t="s">
        <v>8336</v>
      </c>
      <c r="R2694" s="15">
        <f t="shared" si="127"/>
        <v>42058.000694444439</v>
      </c>
      <c r="S2694" s="15">
        <f t="shared" si="128"/>
        <v>42087.959027777775</v>
      </c>
    </row>
    <row r="2695" spans="1:19" ht="43.5" x14ac:dyDescent="0.3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2">
        <f t="shared" si="126"/>
        <v>8.0000000000000002E-3</v>
      </c>
      <c r="P2695" s="6" t="s">
        <v>8335</v>
      </c>
      <c r="Q2695" s="6" t="s">
        <v>8336</v>
      </c>
      <c r="R2695" s="15">
        <f t="shared" si="127"/>
        <v>41833.805162037032</v>
      </c>
      <c r="S2695" s="15">
        <f t="shared" si="128"/>
        <v>41863.805162037032</v>
      </c>
    </row>
    <row r="2696" spans="1:19" ht="58" x14ac:dyDescent="0.3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2">
        <f t="shared" si="126"/>
        <v>3.3333333333333335E-5</v>
      </c>
      <c r="P2696" s="6" t="s">
        <v>8335</v>
      </c>
      <c r="Q2696" s="6" t="s">
        <v>8336</v>
      </c>
      <c r="R2696" s="15">
        <f t="shared" si="127"/>
        <v>41877.807164351849</v>
      </c>
      <c r="S2696" s="15">
        <f t="shared" si="128"/>
        <v>41907.807164351849</v>
      </c>
    </row>
    <row r="2697" spans="1:19" ht="43.5" x14ac:dyDescent="0.3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2">
        <f t="shared" si="126"/>
        <v>4.7333333333333333E-3</v>
      </c>
      <c r="P2697" s="6" t="s">
        <v>8335</v>
      </c>
      <c r="Q2697" s="6" t="s">
        <v>8336</v>
      </c>
      <c r="R2697" s="15">
        <f t="shared" si="127"/>
        <v>42047.848587962959</v>
      </c>
      <c r="S2697" s="15">
        <f t="shared" si="128"/>
        <v>42107.806921296295</v>
      </c>
    </row>
    <row r="2698" spans="1:19" ht="58" x14ac:dyDescent="0.3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2">
        <f t="shared" si="126"/>
        <v>5.6500000000000002E-2</v>
      </c>
      <c r="P2698" s="6" t="s">
        <v>8335</v>
      </c>
      <c r="Q2698" s="6" t="s">
        <v>8336</v>
      </c>
      <c r="R2698" s="15">
        <f t="shared" si="127"/>
        <v>41964.511111111111</v>
      </c>
      <c r="S2698" s="15">
        <f t="shared" si="128"/>
        <v>41998.511111111111</v>
      </c>
    </row>
    <row r="2699" spans="1:19" ht="43.5" x14ac:dyDescent="0.3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2">
        <f t="shared" si="126"/>
        <v>0.26352173913043481</v>
      </c>
      <c r="P2699" s="6" t="s">
        <v>8335</v>
      </c>
      <c r="Q2699" s="6" t="s">
        <v>8336</v>
      </c>
      <c r="R2699" s="15">
        <f t="shared" si="127"/>
        <v>42187.606747685182</v>
      </c>
      <c r="S2699" s="15">
        <f t="shared" si="128"/>
        <v>42218.583333333336</v>
      </c>
    </row>
    <row r="2700" spans="1:19" ht="43.5" x14ac:dyDescent="0.3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2">
        <f t="shared" si="126"/>
        <v>3.2512500000000002E-3</v>
      </c>
      <c r="P2700" s="6" t="s">
        <v>8335</v>
      </c>
      <c r="Q2700" s="6" t="s">
        <v>8336</v>
      </c>
      <c r="R2700" s="15">
        <f t="shared" si="127"/>
        <v>41787.564907407403</v>
      </c>
      <c r="S2700" s="15">
        <f t="shared" si="128"/>
        <v>41817.564907407403</v>
      </c>
    </row>
    <row r="2701" spans="1:19" ht="43.5" x14ac:dyDescent="0.3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2">
        <f t="shared" si="126"/>
        <v>0</v>
      </c>
      <c r="P2701" s="6" t="s">
        <v>8335</v>
      </c>
      <c r="Q2701" s="6" t="s">
        <v>8336</v>
      </c>
      <c r="R2701" s="15">
        <f t="shared" si="127"/>
        <v>41829.563229166662</v>
      </c>
      <c r="S2701" s="15">
        <f t="shared" si="128"/>
        <v>41859.563229166662</v>
      </c>
    </row>
    <row r="2702" spans="1:19" ht="43.5" x14ac:dyDescent="0.3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2">
        <f t="shared" si="126"/>
        <v>7.0007000700070005E-3</v>
      </c>
      <c r="P2702" s="6" t="s">
        <v>8335</v>
      </c>
      <c r="Q2702" s="6" t="s">
        <v>8336</v>
      </c>
      <c r="R2702" s="15">
        <f t="shared" si="127"/>
        <v>41870.541342592587</v>
      </c>
      <c r="S2702" s="15">
        <f t="shared" si="128"/>
        <v>41900.541342592587</v>
      </c>
    </row>
    <row r="2703" spans="1:19" ht="43.5" x14ac:dyDescent="0.3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2">
        <f t="shared" si="126"/>
        <v>0.46176470588235297</v>
      </c>
      <c r="P2703" s="6" t="s">
        <v>8316</v>
      </c>
      <c r="Q2703" s="6" t="s">
        <v>8356</v>
      </c>
      <c r="R2703" s="15">
        <f t="shared" si="127"/>
        <v>42801.441365740735</v>
      </c>
      <c r="S2703" s="15">
        <f t="shared" si="128"/>
        <v>42832.399699074071</v>
      </c>
    </row>
    <row r="2704" spans="1:19" ht="43.5" x14ac:dyDescent="0.3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2">
        <f t="shared" si="126"/>
        <v>0.34410000000000002</v>
      </c>
      <c r="P2704" s="6" t="s">
        <v>8316</v>
      </c>
      <c r="Q2704" s="6" t="s">
        <v>8356</v>
      </c>
      <c r="R2704" s="15">
        <f t="shared" si="127"/>
        <v>42800.468483796292</v>
      </c>
      <c r="S2704" s="15">
        <f t="shared" si="128"/>
        <v>42830.426817129628</v>
      </c>
    </row>
    <row r="2705" spans="1:19" ht="29" x14ac:dyDescent="0.3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2">
        <f t="shared" si="126"/>
        <v>1.0375000000000001</v>
      </c>
      <c r="P2705" s="6" t="s">
        <v>8316</v>
      </c>
      <c r="Q2705" s="6" t="s">
        <v>8356</v>
      </c>
      <c r="R2705" s="15">
        <f t="shared" si="127"/>
        <v>42756.356828703698</v>
      </c>
      <c r="S2705" s="15">
        <f t="shared" si="128"/>
        <v>42816.315162037034</v>
      </c>
    </row>
    <row r="2706" spans="1:19" ht="43.5" x14ac:dyDescent="0.3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2">
        <f t="shared" si="126"/>
        <v>6.0263157894736845E-2</v>
      </c>
      <c r="P2706" s="6" t="s">
        <v>8316</v>
      </c>
      <c r="Q2706" s="6" t="s">
        <v>8356</v>
      </c>
      <c r="R2706" s="15">
        <f t="shared" si="127"/>
        <v>42787.529097222221</v>
      </c>
      <c r="S2706" s="15">
        <f t="shared" si="128"/>
        <v>42830.48743055555</v>
      </c>
    </row>
    <row r="2707" spans="1:19" ht="29" x14ac:dyDescent="0.3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2">
        <f t="shared" si="126"/>
        <v>0.10539393939393939</v>
      </c>
      <c r="P2707" s="6" t="s">
        <v>8316</v>
      </c>
      <c r="Q2707" s="6" t="s">
        <v>8356</v>
      </c>
      <c r="R2707" s="15">
        <f t="shared" si="127"/>
        <v>42773.58284722222</v>
      </c>
      <c r="S2707" s="15">
        <f t="shared" si="128"/>
        <v>42818.541180555556</v>
      </c>
    </row>
    <row r="2708" spans="1:19" ht="43.5" x14ac:dyDescent="0.3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2">
        <f t="shared" si="126"/>
        <v>1.1229714285714285</v>
      </c>
      <c r="P2708" s="6" t="s">
        <v>8316</v>
      </c>
      <c r="Q2708" s="6" t="s">
        <v>8356</v>
      </c>
      <c r="R2708" s="15">
        <f t="shared" si="127"/>
        <v>41898.961608796293</v>
      </c>
      <c r="S2708" s="15">
        <f t="shared" si="128"/>
        <v>41927.957638888889</v>
      </c>
    </row>
    <row r="2709" spans="1:19" ht="43.5" x14ac:dyDescent="0.3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2">
        <f t="shared" si="126"/>
        <v>3.50844625</v>
      </c>
      <c r="P2709" s="6" t="s">
        <v>8316</v>
      </c>
      <c r="Q2709" s="6" t="s">
        <v>8356</v>
      </c>
      <c r="R2709" s="15">
        <f t="shared" si="127"/>
        <v>41391.449571759258</v>
      </c>
      <c r="S2709" s="15">
        <f t="shared" si="128"/>
        <v>41420.957638888889</v>
      </c>
    </row>
    <row r="2710" spans="1:19" ht="43.5" x14ac:dyDescent="0.3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2">
        <f t="shared" si="126"/>
        <v>2.3321535</v>
      </c>
      <c r="P2710" s="6" t="s">
        <v>8316</v>
      </c>
      <c r="Q2710" s="6" t="s">
        <v>8356</v>
      </c>
      <c r="R2710" s="15">
        <f t="shared" si="127"/>
        <v>42512.364884259259</v>
      </c>
      <c r="S2710" s="15">
        <f t="shared" si="128"/>
        <v>42572.364884259259</v>
      </c>
    </row>
    <row r="2711" spans="1:19" ht="43.5" x14ac:dyDescent="0.3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2">
        <f t="shared" si="126"/>
        <v>1.01606</v>
      </c>
      <c r="P2711" s="6" t="s">
        <v>8316</v>
      </c>
      <c r="Q2711" s="6" t="s">
        <v>8356</v>
      </c>
      <c r="R2711" s="15">
        <f t="shared" si="127"/>
        <v>42611.816446759258</v>
      </c>
      <c r="S2711" s="15">
        <f t="shared" si="128"/>
        <v>42646.832638888889</v>
      </c>
    </row>
    <row r="2712" spans="1:19" ht="29" x14ac:dyDescent="0.3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2">
        <f t="shared" si="126"/>
        <v>1.5390035000000002</v>
      </c>
      <c r="P2712" s="6" t="s">
        <v>8316</v>
      </c>
      <c r="Q2712" s="6" t="s">
        <v>8356</v>
      </c>
      <c r="R2712" s="15">
        <f t="shared" si="127"/>
        <v>41827.896157407406</v>
      </c>
      <c r="S2712" s="15">
        <f t="shared" si="128"/>
        <v>41859.75</v>
      </c>
    </row>
    <row r="2713" spans="1:19" ht="43.5" x14ac:dyDescent="0.3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2">
        <f t="shared" si="126"/>
        <v>1.007161125319693</v>
      </c>
      <c r="P2713" s="6" t="s">
        <v>8316</v>
      </c>
      <c r="Q2713" s="6" t="s">
        <v>8356</v>
      </c>
      <c r="R2713" s="15">
        <f t="shared" si="127"/>
        <v>41780.411921296291</v>
      </c>
      <c r="S2713" s="15">
        <f t="shared" si="128"/>
        <v>41810.584027777775</v>
      </c>
    </row>
    <row r="2714" spans="1:19" ht="43.5" x14ac:dyDescent="0.3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2">
        <f t="shared" si="126"/>
        <v>1.3138181818181818</v>
      </c>
      <c r="P2714" s="6" t="s">
        <v>8316</v>
      </c>
      <c r="Q2714" s="6" t="s">
        <v>8356</v>
      </c>
      <c r="R2714" s="15">
        <f t="shared" si="127"/>
        <v>41431.728703703702</v>
      </c>
      <c r="S2714" s="15">
        <f t="shared" si="128"/>
        <v>41468.416666666664</v>
      </c>
    </row>
    <row r="2715" spans="1:19" ht="58" x14ac:dyDescent="0.3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2">
        <f t="shared" si="126"/>
        <v>1.0224133333333334</v>
      </c>
      <c r="P2715" s="6" t="s">
        <v>8316</v>
      </c>
      <c r="Q2715" s="6" t="s">
        <v>8356</v>
      </c>
      <c r="R2715" s="15">
        <f t="shared" si="127"/>
        <v>42322.320416666662</v>
      </c>
      <c r="S2715" s="15">
        <f t="shared" si="128"/>
        <v>42362.320416666662</v>
      </c>
    </row>
    <row r="2716" spans="1:19" ht="29" x14ac:dyDescent="0.3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2">
        <f t="shared" si="126"/>
        <v>1.1635599999999999</v>
      </c>
      <c r="P2716" s="6" t="s">
        <v>8316</v>
      </c>
      <c r="Q2716" s="6" t="s">
        <v>8356</v>
      </c>
      <c r="R2716" s="15">
        <f t="shared" si="127"/>
        <v>42629.321712962956</v>
      </c>
      <c r="S2716" s="15">
        <f t="shared" si="128"/>
        <v>42657.624999999993</v>
      </c>
    </row>
    <row r="2717" spans="1:19" ht="43.5" x14ac:dyDescent="0.3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2">
        <f t="shared" si="126"/>
        <v>2.6462241666666664</v>
      </c>
      <c r="P2717" s="6" t="s">
        <v>8316</v>
      </c>
      <c r="Q2717" s="6" t="s">
        <v>8356</v>
      </c>
      <c r="R2717" s="15">
        <f t="shared" si="127"/>
        <v>42387.065138888887</v>
      </c>
      <c r="S2717" s="15">
        <f t="shared" si="128"/>
        <v>42421.065138888887</v>
      </c>
    </row>
    <row r="2718" spans="1:19" ht="72.5" x14ac:dyDescent="0.3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2">
        <f t="shared" si="126"/>
        <v>1.1998010000000001</v>
      </c>
      <c r="P2718" s="6" t="s">
        <v>8316</v>
      </c>
      <c r="Q2718" s="6" t="s">
        <v>8356</v>
      </c>
      <c r="R2718" s="15">
        <f t="shared" si="127"/>
        <v>42254.999918981477</v>
      </c>
      <c r="S2718" s="15">
        <f t="shared" si="128"/>
        <v>42284.999918981477</v>
      </c>
    </row>
    <row r="2719" spans="1:19" ht="43.5" x14ac:dyDescent="0.3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2">
        <f t="shared" si="126"/>
        <v>1.2010400000000001</v>
      </c>
      <c r="P2719" s="6" t="s">
        <v>8316</v>
      </c>
      <c r="Q2719" s="6" t="s">
        <v>8356</v>
      </c>
      <c r="R2719" s="15">
        <f t="shared" si="127"/>
        <v>41934.581585648142</v>
      </c>
      <c r="S2719" s="15">
        <f t="shared" si="128"/>
        <v>41979.623252314814</v>
      </c>
    </row>
    <row r="2720" spans="1:19" ht="43.5" x14ac:dyDescent="0.3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2">
        <f t="shared" si="126"/>
        <v>1.0358333333333334</v>
      </c>
      <c r="P2720" s="6" t="s">
        <v>8316</v>
      </c>
      <c r="Q2720" s="6" t="s">
        <v>8356</v>
      </c>
      <c r="R2720" s="15">
        <f t="shared" si="127"/>
        <v>42465.263252314813</v>
      </c>
      <c r="S2720" s="15">
        <f t="shared" si="128"/>
        <v>42493.624999999993</v>
      </c>
    </row>
    <row r="2721" spans="1:19" ht="58" x14ac:dyDescent="0.3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2">
        <f t="shared" si="126"/>
        <v>1.0883333333333334</v>
      </c>
      <c r="P2721" s="6" t="s">
        <v>8316</v>
      </c>
      <c r="Q2721" s="6" t="s">
        <v>8356</v>
      </c>
      <c r="R2721" s="15">
        <f t="shared" si="127"/>
        <v>42417.697847222218</v>
      </c>
      <c r="S2721" s="15">
        <f t="shared" si="128"/>
        <v>42477.656180555554</v>
      </c>
    </row>
    <row r="2722" spans="1:19" ht="43.5" x14ac:dyDescent="0.3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2">
        <f t="shared" si="126"/>
        <v>1.1812400000000001</v>
      </c>
      <c r="P2722" s="6" t="s">
        <v>8316</v>
      </c>
      <c r="Q2722" s="6" t="s">
        <v>8356</v>
      </c>
      <c r="R2722" s="15">
        <f t="shared" si="127"/>
        <v>42655.132557870369</v>
      </c>
      <c r="S2722" s="15">
        <f t="shared" si="128"/>
        <v>42685.174224537033</v>
      </c>
    </row>
    <row r="2723" spans="1:19" ht="43.5" x14ac:dyDescent="0.3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2">
        <f t="shared" si="126"/>
        <v>14.62</v>
      </c>
      <c r="P2723" s="6" t="s">
        <v>8318</v>
      </c>
      <c r="Q2723" s="6" t="s">
        <v>8348</v>
      </c>
      <c r="R2723" s="15">
        <f t="shared" si="127"/>
        <v>41493.210625</v>
      </c>
      <c r="S2723" s="15">
        <f t="shared" si="128"/>
        <v>41523.458333333328</v>
      </c>
    </row>
    <row r="2724" spans="1:19" ht="43.5" x14ac:dyDescent="0.3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2">
        <f t="shared" si="126"/>
        <v>2.5253999999999999</v>
      </c>
      <c r="P2724" s="6" t="s">
        <v>8318</v>
      </c>
      <c r="Q2724" s="6" t="s">
        <v>8348</v>
      </c>
      <c r="R2724" s="15">
        <f t="shared" si="127"/>
        <v>42704.52376157407</v>
      </c>
      <c r="S2724" s="15">
        <f t="shared" si="128"/>
        <v>42764.52376157407</v>
      </c>
    </row>
    <row r="2725" spans="1:19" ht="58" x14ac:dyDescent="0.3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2">
        <f t="shared" si="126"/>
        <v>1.4005000000000001</v>
      </c>
      <c r="P2725" s="6" t="s">
        <v>8318</v>
      </c>
      <c r="Q2725" s="6" t="s">
        <v>8348</v>
      </c>
      <c r="R2725" s="15">
        <f t="shared" si="127"/>
        <v>41944.505648148144</v>
      </c>
      <c r="S2725" s="15">
        <f t="shared" si="128"/>
        <v>42004.547314814808</v>
      </c>
    </row>
    <row r="2726" spans="1:19" ht="43.5" x14ac:dyDescent="0.3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2">
        <f t="shared" si="126"/>
        <v>2.9687520259319289</v>
      </c>
      <c r="P2726" s="6" t="s">
        <v>8318</v>
      </c>
      <c r="Q2726" s="6" t="s">
        <v>8348</v>
      </c>
      <c r="R2726" s="15">
        <f t="shared" si="127"/>
        <v>42198.993738425925</v>
      </c>
      <c r="S2726" s="15">
        <f t="shared" si="128"/>
        <v>42230.993738425925</v>
      </c>
    </row>
    <row r="2727" spans="1:19" ht="43.5" x14ac:dyDescent="0.3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2">
        <f t="shared" si="126"/>
        <v>1.445425</v>
      </c>
      <c r="P2727" s="6" t="s">
        <v>8318</v>
      </c>
      <c r="Q2727" s="6" t="s">
        <v>8348</v>
      </c>
      <c r="R2727" s="15">
        <f t="shared" si="127"/>
        <v>42745.41128472222</v>
      </c>
      <c r="S2727" s="15">
        <f t="shared" si="128"/>
        <v>42795.41128472222</v>
      </c>
    </row>
    <row r="2728" spans="1:19" x14ac:dyDescent="0.3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2">
        <f t="shared" si="126"/>
        <v>1.05745</v>
      </c>
      <c r="P2728" s="6" t="s">
        <v>8318</v>
      </c>
      <c r="Q2728" s="6" t="s">
        <v>8348</v>
      </c>
      <c r="R2728" s="15">
        <f t="shared" si="127"/>
        <v>42452.246655092589</v>
      </c>
      <c r="S2728" s="15">
        <f t="shared" si="128"/>
        <v>42482.246655092589</v>
      </c>
    </row>
    <row r="2729" spans="1:19" ht="43.5" x14ac:dyDescent="0.3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2">
        <f t="shared" si="126"/>
        <v>4.9321000000000002</v>
      </c>
      <c r="P2729" s="6" t="s">
        <v>8318</v>
      </c>
      <c r="Q2729" s="6" t="s">
        <v>8348</v>
      </c>
      <c r="R2729" s="15">
        <f t="shared" si="127"/>
        <v>42198.343321759261</v>
      </c>
      <c r="S2729" s="15">
        <f t="shared" si="128"/>
        <v>42223.343321759261</v>
      </c>
    </row>
    <row r="2730" spans="1:19" ht="29" x14ac:dyDescent="0.3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2">
        <f t="shared" si="126"/>
        <v>2.0182666666666669</v>
      </c>
      <c r="P2730" s="6" t="s">
        <v>8318</v>
      </c>
      <c r="Q2730" s="6" t="s">
        <v>8348</v>
      </c>
      <c r="R2730" s="15">
        <f t="shared" si="127"/>
        <v>42333.266597222224</v>
      </c>
      <c r="S2730" s="15">
        <f t="shared" si="128"/>
        <v>42368.266597222224</v>
      </c>
    </row>
    <row r="2731" spans="1:19" ht="29" x14ac:dyDescent="0.3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2">
        <f t="shared" si="126"/>
        <v>1.0444</v>
      </c>
      <c r="P2731" s="6" t="s">
        <v>8318</v>
      </c>
      <c r="Q2731" s="6" t="s">
        <v>8348</v>
      </c>
      <c r="R2731" s="15">
        <f t="shared" si="127"/>
        <v>42094.907372685186</v>
      </c>
      <c r="S2731" s="15">
        <f t="shared" si="128"/>
        <v>42124.907372685186</v>
      </c>
    </row>
    <row r="2732" spans="1:19" ht="43.5" x14ac:dyDescent="0.3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2">
        <f t="shared" si="126"/>
        <v>1.7029262962962963</v>
      </c>
      <c r="P2732" s="6" t="s">
        <v>8318</v>
      </c>
      <c r="Q2732" s="6" t="s">
        <v>8348</v>
      </c>
      <c r="R2732" s="15">
        <f t="shared" si="127"/>
        <v>41351.208043981482</v>
      </c>
      <c r="S2732" s="15">
        <f t="shared" si="128"/>
        <v>41386.208043981482</v>
      </c>
    </row>
    <row r="2733" spans="1:19" ht="58" x14ac:dyDescent="0.3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2">
        <f t="shared" si="126"/>
        <v>1.0430333333333333</v>
      </c>
      <c r="P2733" s="6" t="s">
        <v>8318</v>
      </c>
      <c r="Q2733" s="6" t="s">
        <v>8348</v>
      </c>
      <c r="R2733" s="15">
        <f t="shared" si="127"/>
        <v>41872.192384259259</v>
      </c>
      <c r="S2733" s="15">
        <f t="shared" si="128"/>
        <v>41929.833333333328</v>
      </c>
    </row>
    <row r="2734" spans="1:19" ht="43.5" x14ac:dyDescent="0.3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2">
        <f t="shared" si="126"/>
        <v>1.1825000000000001</v>
      </c>
      <c r="P2734" s="6" t="s">
        <v>8318</v>
      </c>
      <c r="Q2734" s="6" t="s">
        <v>8348</v>
      </c>
      <c r="R2734" s="15">
        <f t="shared" si="127"/>
        <v>41389.474861111106</v>
      </c>
      <c r="S2734" s="15">
        <f t="shared" si="128"/>
        <v>41421.666666666664</v>
      </c>
    </row>
    <row r="2735" spans="1:19" ht="58" x14ac:dyDescent="0.3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2">
        <f t="shared" si="126"/>
        <v>1.07538</v>
      </c>
      <c r="P2735" s="6" t="s">
        <v>8318</v>
      </c>
      <c r="Q2735" s="6" t="s">
        <v>8348</v>
      </c>
      <c r="R2735" s="15">
        <f t="shared" si="127"/>
        <v>42043.939513888887</v>
      </c>
      <c r="S2735" s="15">
        <f t="shared" si="128"/>
        <v>42103.897847222215</v>
      </c>
    </row>
    <row r="2736" spans="1:19" ht="58" x14ac:dyDescent="0.3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2">
        <f t="shared" si="126"/>
        <v>22603</v>
      </c>
      <c r="P2736" s="6" t="s">
        <v>8318</v>
      </c>
      <c r="Q2736" s="6" t="s">
        <v>8348</v>
      </c>
      <c r="R2736" s="15">
        <f t="shared" si="127"/>
        <v>42626.335555555554</v>
      </c>
      <c r="S2736" s="15">
        <f t="shared" si="128"/>
        <v>42656.582638888889</v>
      </c>
    </row>
    <row r="2737" spans="1:19" ht="43.5" x14ac:dyDescent="0.3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2">
        <f t="shared" si="126"/>
        <v>9.7813466666666677</v>
      </c>
      <c r="P2737" s="6" t="s">
        <v>8318</v>
      </c>
      <c r="Q2737" s="6" t="s">
        <v>8348</v>
      </c>
      <c r="R2737" s="15">
        <f t="shared" si="127"/>
        <v>41315.787615740737</v>
      </c>
      <c r="S2737" s="15">
        <f t="shared" si="128"/>
        <v>41346.5</v>
      </c>
    </row>
    <row r="2738" spans="1:19" ht="72.5" x14ac:dyDescent="0.3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2">
        <f t="shared" si="126"/>
        <v>1.2290000000000001</v>
      </c>
      <c r="P2738" s="6" t="s">
        <v>8318</v>
      </c>
      <c r="Q2738" s="6" t="s">
        <v>8348</v>
      </c>
      <c r="R2738" s="15">
        <f t="shared" si="127"/>
        <v>41722.333020833328</v>
      </c>
      <c r="S2738" s="15">
        <f t="shared" si="128"/>
        <v>41752.333020833328</v>
      </c>
    </row>
    <row r="2739" spans="1:19" ht="43.5" x14ac:dyDescent="0.3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2">
        <f t="shared" si="126"/>
        <v>2.4606080000000001</v>
      </c>
      <c r="P2739" s="6" t="s">
        <v>8318</v>
      </c>
      <c r="Q2739" s="6" t="s">
        <v>8348</v>
      </c>
      <c r="R2739" s="15">
        <f t="shared" si="127"/>
        <v>41611.584340277775</v>
      </c>
      <c r="S2739" s="15">
        <f t="shared" si="128"/>
        <v>41654.458333333328</v>
      </c>
    </row>
    <row r="2740" spans="1:19" ht="43.5" x14ac:dyDescent="0.3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2">
        <f t="shared" si="126"/>
        <v>1.4794</v>
      </c>
      <c r="P2740" s="6" t="s">
        <v>8318</v>
      </c>
      <c r="Q2740" s="6" t="s">
        <v>8348</v>
      </c>
      <c r="R2740" s="15">
        <f t="shared" si="127"/>
        <v>42619.810231481482</v>
      </c>
      <c r="S2740" s="15">
        <f t="shared" si="128"/>
        <v>42679.810231481482</v>
      </c>
    </row>
    <row r="2741" spans="1:19" ht="43.5" x14ac:dyDescent="0.3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2">
        <f t="shared" si="126"/>
        <v>3.8409090909090908</v>
      </c>
      <c r="P2741" s="6" t="s">
        <v>8318</v>
      </c>
      <c r="Q2741" s="6" t="s">
        <v>8348</v>
      </c>
      <c r="R2741" s="15">
        <f t="shared" si="127"/>
        <v>41719.554594907408</v>
      </c>
      <c r="S2741" s="15">
        <f t="shared" si="128"/>
        <v>41764.554594907408</v>
      </c>
    </row>
    <row r="2742" spans="1:19" ht="43.5" x14ac:dyDescent="0.3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2">
        <f t="shared" si="126"/>
        <v>1.0333333333333334</v>
      </c>
      <c r="P2742" s="6" t="s">
        <v>8318</v>
      </c>
      <c r="Q2742" s="6" t="s">
        <v>8348</v>
      </c>
      <c r="R2742" s="15">
        <f t="shared" si="127"/>
        <v>42044.698518518511</v>
      </c>
      <c r="S2742" s="15">
        <f t="shared" si="128"/>
        <v>42074.656851851854</v>
      </c>
    </row>
    <row r="2743" spans="1:19" ht="29" x14ac:dyDescent="0.3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2">
        <f t="shared" si="126"/>
        <v>4.3750000000000004E-3</v>
      </c>
      <c r="P2743" s="6" t="s">
        <v>8321</v>
      </c>
      <c r="Q2743" s="6" t="s">
        <v>8357</v>
      </c>
      <c r="R2743" s="15">
        <f t="shared" si="127"/>
        <v>41911.324097222219</v>
      </c>
      <c r="S2743" s="15">
        <f t="shared" si="128"/>
        <v>41931.754861111105</v>
      </c>
    </row>
    <row r="2744" spans="1:19" ht="43.5" x14ac:dyDescent="0.3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2">
        <f t="shared" si="126"/>
        <v>0.29239999999999999</v>
      </c>
      <c r="P2744" s="6" t="s">
        <v>8321</v>
      </c>
      <c r="Q2744" s="6" t="s">
        <v>8357</v>
      </c>
      <c r="R2744" s="15">
        <f t="shared" si="127"/>
        <v>41030.386423611111</v>
      </c>
      <c r="S2744" s="15">
        <f t="shared" si="128"/>
        <v>41044.386423611111</v>
      </c>
    </row>
    <row r="2745" spans="1:19" ht="58" x14ac:dyDescent="0.3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2">
        <f t="shared" si="126"/>
        <v>0</v>
      </c>
      <c r="P2745" s="6" t="s">
        <v>8321</v>
      </c>
      <c r="Q2745" s="6" t="s">
        <v>8357</v>
      </c>
      <c r="R2745" s="15">
        <f t="shared" si="127"/>
        <v>42631.995451388888</v>
      </c>
      <c r="S2745" s="15">
        <f t="shared" si="128"/>
        <v>42661.995451388888</v>
      </c>
    </row>
    <row r="2746" spans="1:19" ht="43.5" x14ac:dyDescent="0.3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2">
        <f t="shared" si="126"/>
        <v>5.2187499999999998E-2</v>
      </c>
      <c r="P2746" s="6" t="s">
        <v>8321</v>
      </c>
      <c r="Q2746" s="6" t="s">
        <v>8357</v>
      </c>
      <c r="R2746" s="15">
        <f t="shared" si="127"/>
        <v>40937.729143518518</v>
      </c>
      <c r="S2746" s="15">
        <f t="shared" si="128"/>
        <v>40967.729143518518</v>
      </c>
    </row>
    <row r="2747" spans="1:19" ht="43.5" x14ac:dyDescent="0.3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2">
        <f t="shared" si="126"/>
        <v>0.21887499999999999</v>
      </c>
      <c r="P2747" s="6" t="s">
        <v>8321</v>
      </c>
      <c r="Q2747" s="6" t="s">
        <v>8357</v>
      </c>
      <c r="R2747" s="15">
        <f t="shared" si="127"/>
        <v>41044.654722222222</v>
      </c>
      <c r="S2747" s="15">
        <f t="shared" si="128"/>
        <v>41104.654722222222</v>
      </c>
    </row>
    <row r="2748" spans="1:19" ht="43.5" x14ac:dyDescent="0.3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2">
        <f t="shared" si="126"/>
        <v>0.26700000000000002</v>
      </c>
      <c r="P2748" s="6" t="s">
        <v>8321</v>
      </c>
      <c r="Q2748" s="6" t="s">
        <v>8357</v>
      </c>
      <c r="R2748" s="15">
        <f t="shared" si="127"/>
        <v>41850.44804398148</v>
      </c>
      <c r="S2748" s="15">
        <f t="shared" si="128"/>
        <v>41880.44804398148</v>
      </c>
    </row>
    <row r="2749" spans="1:19" ht="43.5" x14ac:dyDescent="0.3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2">
        <f t="shared" si="126"/>
        <v>0.28000000000000003</v>
      </c>
      <c r="P2749" s="6" t="s">
        <v>8321</v>
      </c>
      <c r="Q2749" s="6" t="s">
        <v>8357</v>
      </c>
      <c r="R2749" s="15">
        <f t="shared" si="127"/>
        <v>41044.314780092587</v>
      </c>
      <c r="S2749" s="15">
        <f t="shared" si="128"/>
        <v>41075.798611111109</v>
      </c>
    </row>
    <row r="2750" spans="1:19" ht="43.5" x14ac:dyDescent="0.3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2">
        <f t="shared" si="126"/>
        <v>1.06E-2</v>
      </c>
      <c r="P2750" s="6" t="s">
        <v>8321</v>
      </c>
      <c r="Q2750" s="6" t="s">
        <v>8357</v>
      </c>
      <c r="R2750" s="15">
        <f t="shared" si="127"/>
        <v>42585.377337962964</v>
      </c>
      <c r="S2750" s="15">
        <f t="shared" si="128"/>
        <v>42615.377337962964</v>
      </c>
    </row>
    <row r="2751" spans="1:19" ht="29" x14ac:dyDescent="0.3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2">
        <f t="shared" si="126"/>
        <v>1.0999999999999999E-2</v>
      </c>
      <c r="P2751" s="6" t="s">
        <v>8321</v>
      </c>
      <c r="Q2751" s="6" t="s">
        <v>8357</v>
      </c>
      <c r="R2751" s="15">
        <f t="shared" si="127"/>
        <v>42068.46570601852</v>
      </c>
      <c r="S2751" s="15">
        <f t="shared" si="128"/>
        <v>42098.424039351848</v>
      </c>
    </row>
    <row r="2752" spans="1:19" ht="43.5" x14ac:dyDescent="0.3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2">
        <f t="shared" si="126"/>
        <v>0</v>
      </c>
      <c r="P2752" s="6" t="s">
        <v>8321</v>
      </c>
      <c r="Q2752" s="6" t="s">
        <v>8357</v>
      </c>
      <c r="R2752" s="15">
        <f t="shared" si="127"/>
        <v>41078.566493055558</v>
      </c>
      <c r="S2752" s="15">
        <f t="shared" si="128"/>
        <v>41090.5</v>
      </c>
    </row>
    <row r="2753" spans="1:19" ht="43.5" x14ac:dyDescent="0.3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2">
        <f t="shared" si="126"/>
        <v>0</v>
      </c>
      <c r="P2753" s="6" t="s">
        <v>8321</v>
      </c>
      <c r="Q2753" s="6" t="s">
        <v>8357</v>
      </c>
      <c r="R2753" s="15">
        <f t="shared" si="127"/>
        <v>41747.553726851846</v>
      </c>
      <c r="S2753" s="15">
        <f t="shared" si="128"/>
        <v>41807.553726851846</v>
      </c>
    </row>
    <row r="2754" spans="1:19" ht="43.5" x14ac:dyDescent="0.3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2">
        <f t="shared" si="126"/>
        <v>0.11458333333333333</v>
      </c>
      <c r="P2754" s="6" t="s">
        <v>8321</v>
      </c>
      <c r="Q2754" s="6" t="s">
        <v>8357</v>
      </c>
      <c r="R2754" s="15">
        <f t="shared" si="127"/>
        <v>40855.431759259256</v>
      </c>
      <c r="S2754" s="15">
        <f t="shared" si="128"/>
        <v>40895.431759259256</v>
      </c>
    </row>
    <row r="2755" spans="1:19" ht="43.5" x14ac:dyDescent="0.3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2">
        <f t="shared" ref="O2755:O2818" si="129">(E2755/D2755)</f>
        <v>0.19</v>
      </c>
      <c r="P2755" s="6" t="s">
        <v>8321</v>
      </c>
      <c r="Q2755" s="6" t="s">
        <v>8357</v>
      </c>
      <c r="R2755" s="15">
        <f t="shared" ref="R2755:R2818" si="130">(J2755/86400)+25569+(-8/24)</f>
        <v>41117.567395833328</v>
      </c>
      <c r="S2755" s="15">
        <f t="shared" ref="S2755:S2818" si="131">(I2755/86400)+25569+(-8/24)</f>
        <v>41147.567395833328</v>
      </c>
    </row>
    <row r="2756" spans="1:19" ht="43.5" x14ac:dyDescent="0.3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2">
        <f t="shared" si="129"/>
        <v>0</v>
      </c>
      <c r="P2756" s="6" t="s">
        <v>8321</v>
      </c>
      <c r="Q2756" s="6" t="s">
        <v>8357</v>
      </c>
      <c r="R2756" s="15">
        <f t="shared" si="130"/>
        <v>41863.302673611106</v>
      </c>
      <c r="S2756" s="15">
        <f t="shared" si="131"/>
        <v>41893.302673611106</v>
      </c>
    </row>
    <row r="2757" spans="1:19" ht="43.5" x14ac:dyDescent="0.3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2">
        <f t="shared" si="129"/>
        <v>0.52</v>
      </c>
      <c r="P2757" s="6" t="s">
        <v>8321</v>
      </c>
      <c r="Q2757" s="6" t="s">
        <v>8357</v>
      </c>
      <c r="R2757" s="15">
        <f t="shared" si="130"/>
        <v>42072.457488425927</v>
      </c>
      <c r="S2757" s="15">
        <f t="shared" si="131"/>
        <v>42102.457488425927</v>
      </c>
    </row>
    <row r="2758" spans="1:19" ht="43.5" x14ac:dyDescent="0.3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2">
        <f t="shared" si="129"/>
        <v>0.1048</v>
      </c>
      <c r="P2758" s="6" t="s">
        <v>8321</v>
      </c>
      <c r="Q2758" s="6" t="s">
        <v>8357</v>
      </c>
      <c r="R2758" s="15">
        <f t="shared" si="130"/>
        <v>41620.567141203697</v>
      </c>
      <c r="S2758" s="15">
        <f t="shared" si="131"/>
        <v>41650.567141203697</v>
      </c>
    </row>
    <row r="2759" spans="1:19" ht="29" x14ac:dyDescent="0.3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2">
        <f t="shared" si="129"/>
        <v>6.6666666666666671E-3</v>
      </c>
      <c r="P2759" s="6" t="s">
        <v>8321</v>
      </c>
      <c r="Q2759" s="6" t="s">
        <v>8357</v>
      </c>
      <c r="R2759" s="15">
        <f t="shared" si="130"/>
        <v>42573.323287037034</v>
      </c>
      <c r="S2759" s="15">
        <f t="shared" si="131"/>
        <v>42588.323287037034</v>
      </c>
    </row>
    <row r="2760" spans="1:19" ht="58" x14ac:dyDescent="0.3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2">
        <f t="shared" si="129"/>
        <v>0.11700000000000001</v>
      </c>
      <c r="P2760" s="6" t="s">
        <v>8321</v>
      </c>
      <c r="Q2760" s="6" t="s">
        <v>8357</v>
      </c>
      <c r="R2760" s="15">
        <f t="shared" si="130"/>
        <v>42639.10859953703</v>
      </c>
      <c r="S2760" s="15">
        <f t="shared" si="131"/>
        <v>42653.10859953703</v>
      </c>
    </row>
    <row r="2761" spans="1:19" ht="43.5" x14ac:dyDescent="0.3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2">
        <f t="shared" si="129"/>
        <v>0.105</v>
      </c>
      <c r="P2761" s="6" t="s">
        <v>8321</v>
      </c>
      <c r="Q2761" s="6" t="s">
        <v>8357</v>
      </c>
      <c r="R2761" s="15">
        <f t="shared" si="130"/>
        <v>42524.033171296294</v>
      </c>
      <c r="S2761" s="15">
        <f t="shared" si="131"/>
        <v>42567.033171296294</v>
      </c>
    </row>
    <row r="2762" spans="1:19" ht="58" x14ac:dyDescent="0.3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2">
        <f t="shared" si="129"/>
        <v>0</v>
      </c>
      <c r="P2762" s="6" t="s">
        <v>8321</v>
      </c>
      <c r="Q2762" s="6" t="s">
        <v>8357</v>
      </c>
      <c r="R2762" s="15">
        <f t="shared" si="130"/>
        <v>41415.127986111111</v>
      </c>
      <c r="S2762" s="15">
        <f t="shared" si="131"/>
        <v>41445.127986111111</v>
      </c>
    </row>
    <row r="2763" spans="1:19" ht="29" x14ac:dyDescent="0.3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2">
        <f t="shared" si="129"/>
        <v>7.1999999999999998E-3</v>
      </c>
      <c r="P2763" s="6" t="s">
        <v>8321</v>
      </c>
      <c r="Q2763" s="6" t="s">
        <v>8357</v>
      </c>
      <c r="R2763" s="15">
        <f t="shared" si="130"/>
        <v>41246.73024305555</v>
      </c>
      <c r="S2763" s="15">
        <f t="shared" si="131"/>
        <v>41276.73024305555</v>
      </c>
    </row>
    <row r="2764" spans="1:19" ht="43.5" x14ac:dyDescent="0.3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2">
        <f t="shared" si="129"/>
        <v>7.6923076923076927E-3</v>
      </c>
      <c r="P2764" s="6" t="s">
        <v>8321</v>
      </c>
      <c r="Q2764" s="6" t="s">
        <v>8357</v>
      </c>
      <c r="R2764" s="15">
        <f t="shared" si="130"/>
        <v>40926.703645833331</v>
      </c>
      <c r="S2764" s="15">
        <f t="shared" si="131"/>
        <v>40986.661979166667</v>
      </c>
    </row>
    <row r="2765" spans="1:19" ht="29" x14ac:dyDescent="0.3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2">
        <f t="shared" si="129"/>
        <v>2.2842639593908631E-3</v>
      </c>
      <c r="P2765" s="6" t="s">
        <v>8321</v>
      </c>
      <c r="Q2765" s="6" t="s">
        <v>8357</v>
      </c>
      <c r="R2765" s="15">
        <f t="shared" si="130"/>
        <v>41373.246342592589</v>
      </c>
      <c r="S2765" s="15">
        <f t="shared" si="131"/>
        <v>41418.246342592589</v>
      </c>
    </row>
    <row r="2766" spans="1:19" ht="43.5" x14ac:dyDescent="0.3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2">
        <f t="shared" si="129"/>
        <v>1.125E-2</v>
      </c>
      <c r="P2766" s="6" t="s">
        <v>8321</v>
      </c>
      <c r="Q2766" s="6" t="s">
        <v>8357</v>
      </c>
      <c r="R2766" s="15">
        <f t="shared" si="130"/>
        <v>41029.958692129629</v>
      </c>
      <c r="S2766" s="15">
        <f t="shared" si="131"/>
        <v>41059.458333333328</v>
      </c>
    </row>
    <row r="2767" spans="1:19" ht="43.5" x14ac:dyDescent="0.3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2">
        <f t="shared" si="129"/>
        <v>0</v>
      </c>
      <c r="P2767" s="6" t="s">
        <v>8321</v>
      </c>
      <c r="Q2767" s="6" t="s">
        <v>8357</v>
      </c>
      <c r="R2767" s="15">
        <f t="shared" si="130"/>
        <v>41194.245694444442</v>
      </c>
      <c r="S2767" s="15">
        <f t="shared" si="131"/>
        <v>41210.245694444442</v>
      </c>
    </row>
    <row r="2768" spans="1:19" ht="43.5" x14ac:dyDescent="0.3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2">
        <f t="shared" si="129"/>
        <v>0.02</v>
      </c>
      <c r="P2768" s="6" t="s">
        <v>8321</v>
      </c>
      <c r="Q2768" s="6" t="s">
        <v>8357</v>
      </c>
      <c r="R2768" s="15">
        <f t="shared" si="130"/>
        <v>40736.334699074076</v>
      </c>
      <c r="S2768" s="15">
        <f t="shared" si="131"/>
        <v>40766.334699074076</v>
      </c>
    </row>
    <row r="2769" spans="1:19" ht="43.5" x14ac:dyDescent="0.3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2">
        <f t="shared" si="129"/>
        <v>8.5000000000000006E-3</v>
      </c>
      <c r="P2769" s="6" t="s">
        <v>8321</v>
      </c>
      <c r="Q2769" s="6" t="s">
        <v>8357</v>
      </c>
      <c r="R2769" s="15">
        <f t="shared" si="130"/>
        <v>42172.625578703701</v>
      </c>
      <c r="S2769" s="15">
        <f t="shared" si="131"/>
        <v>42232.625578703701</v>
      </c>
    </row>
    <row r="2770" spans="1:19" ht="43.5" x14ac:dyDescent="0.3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2">
        <f t="shared" si="129"/>
        <v>0.14314285714285716</v>
      </c>
      <c r="P2770" s="6" t="s">
        <v>8321</v>
      </c>
      <c r="Q2770" s="6" t="s">
        <v>8357</v>
      </c>
      <c r="R2770" s="15">
        <f t="shared" si="130"/>
        <v>40967.2815162037</v>
      </c>
      <c r="S2770" s="15">
        <f t="shared" si="131"/>
        <v>40997.239849537036</v>
      </c>
    </row>
    <row r="2771" spans="1:19" ht="43.5" x14ac:dyDescent="0.3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2">
        <f t="shared" si="129"/>
        <v>2.5000000000000001E-3</v>
      </c>
      <c r="P2771" s="6" t="s">
        <v>8321</v>
      </c>
      <c r="Q2771" s="6" t="s">
        <v>8357</v>
      </c>
      <c r="R2771" s="15">
        <f t="shared" si="130"/>
        <v>41745.492939814816</v>
      </c>
      <c r="S2771" s="15">
        <f t="shared" si="131"/>
        <v>41795.492939814816</v>
      </c>
    </row>
    <row r="2772" spans="1:19" ht="43.5" x14ac:dyDescent="0.3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2">
        <f t="shared" si="129"/>
        <v>0.1041125</v>
      </c>
      <c r="P2772" s="6" t="s">
        <v>8321</v>
      </c>
      <c r="Q2772" s="6" t="s">
        <v>8357</v>
      </c>
      <c r="R2772" s="15">
        <f t="shared" si="130"/>
        <v>41686.371874999997</v>
      </c>
      <c r="S2772" s="15">
        <f t="shared" si="131"/>
        <v>41716.330208333333</v>
      </c>
    </row>
    <row r="2773" spans="1:19" ht="43.5" x14ac:dyDescent="0.3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2">
        <f t="shared" si="129"/>
        <v>0</v>
      </c>
      <c r="P2773" s="6" t="s">
        <v>8321</v>
      </c>
      <c r="Q2773" s="6" t="s">
        <v>8357</v>
      </c>
      <c r="R2773" s="15">
        <f t="shared" si="130"/>
        <v>41257.198379629626</v>
      </c>
      <c r="S2773" s="15">
        <f t="shared" si="131"/>
        <v>41306.375</v>
      </c>
    </row>
    <row r="2774" spans="1:19" ht="43.5" x14ac:dyDescent="0.3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2">
        <f t="shared" si="129"/>
        <v>0</v>
      </c>
      <c r="P2774" s="6" t="s">
        <v>8321</v>
      </c>
      <c r="Q2774" s="6" t="s">
        <v>8357</v>
      </c>
      <c r="R2774" s="15">
        <f t="shared" si="130"/>
        <v>41537.535810185182</v>
      </c>
      <c r="S2774" s="15">
        <f t="shared" si="131"/>
        <v>41552.535810185182</v>
      </c>
    </row>
    <row r="2775" spans="1:19" ht="43.5" x14ac:dyDescent="0.3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2">
        <f t="shared" si="129"/>
        <v>1.8867924528301887E-3</v>
      </c>
      <c r="P2775" s="6" t="s">
        <v>8321</v>
      </c>
      <c r="Q2775" s="6" t="s">
        <v>8357</v>
      </c>
      <c r="R2775" s="15">
        <f t="shared" si="130"/>
        <v>42474.531493055554</v>
      </c>
      <c r="S2775" s="15">
        <f t="shared" si="131"/>
        <v>42484.531493055554</v>
      </c>
    </row>
    <row r="2776" spans="1:19" ht="43.5" x14ac:dyDescent="0.3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2">
        <f t="shared" si="129"/>
        <v>0.14249999999999999</v>
      </c>
      <c r="P2776" s="6" t="s">
        <v>8321</v>
      </c>
      <c r="Q2776" s="6" t="s">
        <v>8357</v>
      </c>
      <c r="R2776" s="15">
        <f t="shared" si="130"/>
        <v>41310.793148148143</v>
      </c>
      <c r="S2776" s="15">
        <f t="shared" si="131"/>
        <v>41340.793148148143</v>
      </c>
    </row>
    <row r="2777" spans="1:19" ht="43.5" x14ac:dyDescent="0.3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2">
        <f t="shared" si="129"/>
        <v>0.03</v>
      </c>
      <c r="P2777" s="6" t="s">
        <v>8321</v>
      </c>
      <c r="Q2777" s="6" t="s">
        <v>8357</v>
      </c>
      <c r="R2777" s="15">
        <f t="shared" si="130"/>
        <v>40862.680023148147</v>
      </c>
      <c r="S2777" s="15">
        <f t="shared" si="131"/>
        <v>40892.680023148147</v>
      </c>
    </row>
    <row r="2778" spans="1:19" ht="58" x14ac:dyDescent="0.3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2">
        <f t="shared" si="129"/>
        <v>7.8809523809523815E-2</v>
      </c>
      <c r="P2778" s="6" t="s">
        <v>8321</v>
      </c>
      <c r="Q2778" s="6" t="s">
        <v>8357</v>
      </c>
      <c r="R2778" s="15">
        <f t="shared" si="130"/>
        <v>42135.963842592588</v>
      </c>
      <c r="S2778" s="15">
        <f t="shared" si="131"/>
        <v>42166.963842592588</v>
      </c>
    </row>
    <row r="2779" spans="1:19" ht="43.5" x14ac:dyDescent="0.3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2">
        <f t="shared" si="129"/>
        <v>3.3333333333333335E-3</v>
      </c>
      <c r="P2779" s="6" t="s">
        <v>8321</v>
      </c>
      <c r="Q2779" s="6" t="s">
        <v>8357</v>
      </c>
      <c r="R2779" s="15">
        <f t="shared" si="130"/>
        <v>42172.335694444446</v>
      </c>
      <c r="S2779" s="15">
        <f t="shared" si="131"/>
        <v>42202.335694444446</v>
      </c>
    </row>
    <row r="2780" spans="1:19" ht="58" x14ac:dyDescent="0.3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2">
        <f t="shared" si="129"/>
        <v>0.25545454545454543</v>
      </c>
      <c r="P2780" s="6" t="s">
        <v>8321</v>
      </c>
      <c r="Q2780" s="6" t="s">
        <v>8357</v>
      </c>
      <c r="R2780" s="15">
        <f t="shared" si="130"/>
        <v>41846.644745370366</v>
      </c>
      <c r="S2780" s="15">
        <f t="shared" si="131"/>
        <v>41876.644745370366</v>
      </c>
    </row>
    <row r="2781" spans="1:19" ht="43.5" x14ac:dyDescent="0.3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2">
        <f t="shared" si="129"/>
        <v>2.12E-2</v>
      </c>
      <c r="P2781" s="6" t="s">
        <v>8321</v>
      </c>
      <c r="Q2781" s="6" t="s">
        <v>8357</v>
      </c>
      <c r="R2781" s="15">
        <f t="shared" si="130"/>
        <v>42300.252557870372</v>
      </c>
      <c r="S2781" s="15">
        <f t="shared" si="131"/>
        <v>42330.294224537036</v>
      </c>
    </row>
    <row r="2782" spans="1:19" ht="29" x14ac:dyDescent="0.3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2">
        <f t="shared" si="129"/>
        <v>0</v>
      </c>
      <c r="P2782" s="6" t="s">
        <v>8321</v>
      </c>
      <c r="Q2782" s="6" t="s">
        <v>8357</v>
      </c>
      <c r="R2782" s="15">
        <f t="shared" si="130"/>
        <v>42774.114444444444</v>
      </c>
      <c r="S2782" s="15">
        <f t="shared" si="131"/>
        <v>42804.114444444444</v>
      </c>
    </row>
    <row r="2783" spans="1:19" ht="43.5" x14ac:dyDescent="0.3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2">
        <f t="shared" si="129"/>
        <v>1.0528</v>
      </c>
      <c r="P2783" s="6" t="s">
        <v>8316</v>
      </c>
      <c r="Q2783" s="6" t="s">
        <v>8317</v>
      </c>
      <c r="R2783" s="15">
        <f t="shared" si="130"/>
        <v>42018.608263888884</v>
      </c>
      <c r="S2783" s="15">
        <f t="shared" si="131"/>
        <v>42046.958333333336</v>
      </c>
    </row>
    <row r="2784" spans="1:19" ht="29" x14ac:dyDescent="0.3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2">
        <f t="shared" si="129"/>
        <v>1.2</v>
      </c>
      <c r="P2784" s="6" t="s">
        <v>8316</v>
      </c>
      <c r="Q2784" s="6" t="s">
        <v>8317</v>
      </c>
      <c r="R2784" s="15">
        <f t="shared" si="130"/>
        <v>42026.591643518514</v>
      </c>
      <c r="S2784" s="15">
        <f t="shared" si="131"/>
        <v>42051.874305555553</v>
      </c>
    </row>
    <row r="2785" spans="1:19" ht="43.5" x14ac:dyDescent="0.3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2">
        <f t="shared" si="129"/>
        <v>1.145</v>
      </c>
      <c r="P2785" s="6" t="s">
        <v>8316</v>
      </c>
      <c r="Q2785" s="6" t="s">
        <v>8317</v>
      </c>
      <c r="R2785" s="15">
        <f t="shared" si="130"/>
        <v>42103.201921296299</v>
      </c>
      <c r="S2785" s="15">
        <f t="shared" si="131"/>
        <v>42117.201921296299</v>
      </c>
    </row>
    <row r="2786" spans="1:19" ht="43.5" x14ac:dyDescent="0.3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2">
        <f t="shared" si="129"/>
        <v>1.19</v>
      </c>
      <c r="P2786" s="6" t="s">
        <v>8316</v>
      </c>
      <c r="Q2786" s="6" t="s">
        <v>8317</v>
      </c>
      <c r="R2786" s="15">
        <f t="shared" si="130"/>
        <v>41920.454201388886</v>
      </c>
      <c r="S2786" s="15">
        <f t="shared" si="131"/>
        <v>41941.454201388886</v>
      </c>
    </row>
    <row r="2787" spans="1:19" ht="43.5" x14ac:dyDescent="0.3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2">
        <f t="shared" si="129"/>
        <v>1.0468</v>
      </c>
      <c r="P2787" s="6" t="s">
        <v>8316</v>
      </c>
      <c r="Q2787" s="6" t="s">
        <v>8317</v>
      </c>
      <c r="R2787" s="15">
        <f t="shared" si="130"/>
        <v>42557.856099537035</v>
      </c>
      <c r="S2787" s="15">
        <f t="shared" si="131"/>
        <v>42587.541666666664</v>
      </c>
    </row>
    <row r="2788" spans="1:19" ht="29" x14ac:dyDescent="0.3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2">
        <f t="shared" si="129"/>
        <v>1.1783999999999999</v>
      </c>
      <c r="P2788" s="6" t="s">
        <v>8316</v>
      </c>
      <c r="Q2788" s="6" t="s">
        <v>8317</v>
      </c>
      <c r="R2788" s="15">
        <f t="shared" si="130"/>
        <v>41815.235879629625</v>
      </c>
      <c r="S2788" s="15">
        <f t="shared" si="131"/>
        <v>41829.235879629625</v>
      </c>
    </row>
    <row r="2789" spans="1:19" ht="43.5" x14ac:dyDescent="0.3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2">
        <f t="shared" si="129"/>
        <v>1.1970000000000001</v>
      </c>
      <c r="P2789" s="6" t="s">
        <v>8316</v>
      </c>
      <c r="Q2789" s="6" t="s">
        <v>8317</v>
      </c>
      <c r="R2789" s="15">
        <f t="shared" si="130"/>
        <v>41807.865185185183</v>
      </c>
      <c r="S2789" s="15">
        <f t="shared" si="131"/>
        <v>41837.865185185183</v>
      </c>
    </row>
    <row r="2790" spans="1:19" ht="43.5" x14ac:dyDescent="0.3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2">
        <f t="shared" si="129"/>
        <v>1.0249999999999999</v>
      </c>
      <c r="P2790" s="6" t="s">
        <v>8316</v>
      </c>
      <c r="Q2790" s="6" t="s">
        <v>8317</v>
      </c>
      <c r="R2790" s="15">
        <f t="shared" si="130"/>
        <v>42550.36855324074</v>
      </c>
      <c r="S2790" s="15">
        <f t="shared" si="131"/>
        <v>42580.36855324074</v>
      </c>
    </row>
    <row r="2791" spans="1:19" ht="29" x14ac:dyDescent="0.3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2">
        <f t="shared" si="129"/>
        <v>1.0116666666666667</v>
      </c>
      <c r="P2791" s="6" t="s">
        <v>8316</v>
      </c>
      <c r="Q2791" s="6" t="s">
        <v>8317</v>
      </c>
      <c r="R2791" s="15">
        <f t="shared" si="130"/>
        <v>42055.679791666662</v>
      </c>
      <c r="S2791" s="15">
        <f t="shared" si="131"/>
        <v>42074.833333333336</v>
      </c>
    </row>
    <row r="2792" spans="1:19" ht="43.5" x14ac:dyDescent="0.3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2">
        <f t="shared" si="129"/>
        <v>1.0533333333333332</v>
      </c>
      <c r="P2792" s="6" t="s">
        <v>8316</v>
      </c>
      <c r="Q2792" s="6" t="s">
        <v>8317</v>
      </c>
      <c r="R2792" s="15">
        <f t="shared" si="130"/>
        <v>42016.605358796289</v>
      </c>
      <c r="S2792" s="15">
        <f t="shared" si="131"/>
        <v>42046.605358796289</v>
      </c>
    </row>
    <row r="2793" spans="1:19" ht="58" x14ac:dyDescent="0.3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2">
        <f t="shared" si="129"/>
        <v>1.0249999999999999</v>
      </c>
      <c r="P2793" s="6" t="s">
        <v>8316</v>
      </c>
      <c r="Q2793" s="6" t="s">
        <v>8317</v>
      </c>
      <c r="R2793" s="15">
        <f t="shared" si="130"/>
        <v>42591.566655092589</v>
      </c>
      <c r="S2793" s="15">
        <f t="shared" si="131"/>
        <v>42621.833333333336</v>
      </c>
    </row>
    <row r="2794" spans="1:19" ht="43.5" x14ac:dyDescent="0.3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2">
        <f t="shared" si="129"/>
        <v>1.0760000000000001</v>
      </c>
      <c r="P2794" s="6" t="s">
        <v>8316</v>
      </c>
      <c r="Q2794" s="6" t="s">
        <v>8317</v>
      </c>
      <c r="R2794" s="15">
        <f t="shared" si="130"/>
        <v>42182.897673611107</v>
      </c>
      <c r="S2794" s="15">
        <f t="shared" si="131"/>
        <v>42227.897673611107</v>
      </c>
    </row>
    <row r="2795" spans="1:19" ht="58" x14ac:dyDescent="0.3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2">
        <f t="shared" si="129"/>
        <v>1.105675</v>
      </c>
      <c r="P2795" s="6" t="s">
        <v>8316</v>
      </c>
      <c r="Q2795" s="6" t="s">
        <v>8317</v>
      </c>
      <c r="R2795" s="15">
        <f t="shared" si="130"/>
        <v>42176.085706018515</v>
      </c>
      <c r="S2795" s="15">
        <f t="shared" si="131"/>
        <v>42206.085706018515</v>
      </c>
    </row>
    <row r="2796" spans="1:19" ht="58" x14ac:dyDescent="0.3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2">
        <f t="shared" si="129"/>
        <v>1.5</v>
      </c>
      <c r="P2796" s="6" t="s">
        <v>8316</v>
      </c>
      <c r="Q2796" s="6" t="s">
        <v>8317</v>
      </c>
      <c r="R2796" s="15">
        <f t="shared" si="130"/>
        <v>42416.35832175926</v>
      </c>
      <c r="S2796" s="15">
        <f t="shared" si="131"/>
        <v>42432.458333333336</v>
      </c>
    </row>
    <row r="2797" spans="1:19" ht="43.5" x14ac:dyDescent="0.3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2">
        <f t="shared" si="129"/>
        <v>1.0428571428571429</v>
      </c>
      <c r="P2797" s="6" t="s">
        <v>8316</v>
      </c>
      <c r="Q2797" s="6" t="s">
        <v>8317</v>
      </c>
      <c r="R2797" s="15">
        <f t="shared" si="130"/>
        <v>41780.192604166667</v>
      </c>
      <c r="S2797" s="15">
        <f t="shared" si="131"/>
        <v>41796.625</v>
      </c>
    </row>
    <row r="2798" spans="1:19" ht="43.5" x14ac:dyDescent="0.3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2">
        <f t="shared" si="129"/>
        <v>1.155</v>
      </c>
      <c r="P2798" s="6" t="s">
        <v>8316</v>
      </c>
      <c r="Q2798" s="6" t="s">
        <v>8317</v>
      </c>
      <c r="R2798" s="15">
        <f t="shared" si="130"/>
        <v>41795.194768518515</v>
      </c>
      <c r="S2798" s="15">
        <f t="shared" si="131"/>
        <v>41825.194768518515</v>
      </c>
    </row>
    <row r="2799" spans="1:19" ht="43.5" x14ac:dyDescent="0.3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2">
        <f t="shared" si="129"/>
        <v>1.02645125</v>
      </c>
      <c r="P2799" s="6" t="s">
        <v>8316</v>
      </c>
      <c r="Q2799" s="6" t="s">
        <v>8317</v>
      </c>
      <c r="R2799" s="15">
        <f t="shared" si="130"/>
        <v>41798.606944444444</v>
      </c>
      <c r="S2799" s="15">
        <f t="shared" si="131"/>
        <v>41828.606944444444</v>
      </c>
    </row>
    <row r="2800" spans="1:19" ht="58" x14ac:dyDescent="0.3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2">
        <f t="shared" si="129"/>
        <v>1.014</v>
      </c>
      <c r="P2800" s="6" t="s">
        <v>8316</v>
      </c>
      <c r="Q2800" s="6" t="s">
        <v>8317</v>
      </c>
      <c r="R2800" s="15">
        <f t="shared" si="130"/>
        <v>42201.341678240737</v>
      </c>
      <c r="S2800" s="15">
        <f t="shared" si="131"/>
        <v>42216.333333333336</v>
      </c>
    </row>
    <row r="2801" spans="1:19" ht="58" x14ac:dyDescent="0.3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2">
        <f t="shared" si="129"/>
        <v>1.1663479999999999</v>
      </c>
      <c r="P2801" s="6" t="s">
        <v>8316</v>
      </c>
      <c r="Q2801" s="6" t="s">
        <v>8317</v>
      </c>
      <c r="R2801" s="15">
        <f t="shared" si="130"/>
        <v>42506.93136574074</v>
      </c>
      <c r="S2801" s="15">
        <f t="shared" si="131"/>
        <v>42538.333333333336</v>
      </c>
    </row>
    <row r="2802" spans="1:19" ht="43.5" x14ac:dyDescent="0.3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2">
        <f t="shared" si="129"/>
        <v>1.33</v>
      </c>
      <c r="P2802" s="6" t="s">
        <v>8316</v>
      </c>
      <c r="Q2802" s="6" t="s">
        <v>8317</v>
      </c>
      <c r="R2802" s="15">
        <f t="shared" si="130"/>
        <v>41948.219513888886</v>
      </c>
      <c r="S2802" s="15">
        <f t="shared" si="131"/>
        <v>42008.219513888886</v>
      </c>
    </row>
    <row r="2803" spans="1:19" ht="43.5" x14ac:dyDescent="0.3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2">
        <f t="shared" si="129"/>
        <v>1.3320000000000001</v>
      </c>
      <c r="P2803" s="6" t="s">
        <v>8316</v>
      </c>
      <c r="Q2803" s="6" t="s">
        <v>8317</v>
      </c>
      <c r="R2803" s="15">
        <f t="shared" si="130"/>
        <v>41899.909826388888</v>
      </c>
      <c r="S2803" s="15">
        <f t="shared" si="131"/>
        <v>41922.125</v>
      </c>
    </row>
    <row r="2804" spans="1:19" ht="58" x14ac:dyDescent="0.3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2">
        <f t="shared" si="129"/>
        <v>1.0183333333333333</v>
      </c>
      <c r="P2804" s="6" t="s">
        <v>8316</v>
      </c>
      <c r="Q2804" s="6" t="s">
        <v>8317</v>
      </c>
      <c r="R2804" s="15">
        <f t="shared" si="130"/>
        <v>42192.313738425924</v>
      </c>
      <c r="S2804" s="15">
        <f t="shared" si="131"/>
        <v>42222.313738425924</v>
      </c>
    </row>
    <row r="2805" spans="1:19" ht="43.5" x14ac:dyDescent="0.3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2">
        <f t="shared" si="129"/>
        <v>1.2795000000000001</v>
      </c>
      <c r="P2805" s="6" t="s">
        <v>8316</v>
      </c>
      <c r="Q2805" s="6" t="s">
        <v>8317</v>
      </c>
      <c r="R2805" s="15">
        <f t="shared" si="130"/>
        <v>42157.732361111113</v>
      </c>
      <c r="S2805" s="15">
        <f t="shared" si="131"/>
        <v>42200.666666666664</v>
      </c>
    </row>
    <row r="2806" spans="1:19" ht="43.5" x14ac:dyDescent="0.3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2">
        <f t="shared" si="129"/>
        <v>1.1499999999999999</v>
      </c>
      <c r="P2806" s="6" t="s">
        <v>8316</v>
      </c>
      <c r="Q2806" s="6" t="s">
        <v>8317</v>
      </c>
      <c r="R2806" s="15">
        <f t="shared" si="130"/>
        <v>41881.120254629626</v>
      </c>
      <c r="S2806" s="15">
        <f t="shared" si="131"/>
        <v>41911.120254629626</v>
      </c>
    </row>
    <row r="2807" spans="1:19" ht="58" x14ac:dyDescent="0.3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2">
        <f t="shared" si="129"/>
        <v>1.1000000000000001</v>
      </c>
      <c r="P2807" s="6" t="s">
        <v>8316</v>
      </c>
      <c r="Q2807" s="6" t="s">
        <v>8317</v>
      </c>
      <c r="R2807" s="15">
        <f t="shared" si="130"/>
        <v>42213.1721412037</v>
      </c>
      <c r="S2807" s="15">
        <f t="shared" si="131"/>
        <v>42238.1721412037</v>
      </c>
    </row>
    <row r="2808" spans="1:19" ht="43.5" x14ac:dyDescent="0.3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2">
        <f t="shared" si="129"/>
        <v>1.121</v>
      </c>
      <c r="P2808" s="6" t="s">
        <v>8316</v>
      </c>
      <c r="Q2808" s="6" t="s">
        <v>8317</v>
      </c>
      <c r="R2808" s="15">
        <f t="shared" si="130"/>
        <v>42184.933912037035</v>
      </c>
      <c r="S2808" s="15">
        <f t="shared" si="131"/>
        <v>42221.124999999993</v>
      </c>
    </row>
    <row r="2809" spans="1:19" x14ac:dyDescent="0.3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2">
        <f t="shared" si="129"/>
        <v>1.26</v>
      </c>
      <c r="P2809" s="6" t="s">
        <v>8316</v>
      </c>
      <c r="Q2809" s="6" t="s">
        <v>8317</v>
      </c>
      <c r="R2809" s="15">
        <f t="shared" si="130"/>
        <v>42154.539791666662</v>
      </c>
      <c r="S2809" s="15">
        <f t="shared" si="131"/>
        <v>42184.539791666662</v>
      </c>
    </row>
    <row r="2810" spans="1:19" ht="58" x14ac:dyDescent="0.3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2">
        <f t="shared" si="129"/>
        <v>1.0024444444444445</v>
      </c>
      <c r="P2810" s="6" t="s">
        <v>8316</v>
      </c>
      <c r="Q2810" s="6" t="s">
        <v>8317</v>
      </c>
      <c r="R2810" s="15">
        <f t="shared" si="130"/>
        <v>42208.513136574074</v>
      </c>
      <c r="S2810" s="15">
        <f t="shared" si="131"/>
        <v>42238.513136574074</v>
      </c>
    </row>
    <row r="2811" spans="1:19" ht="43.5" x14ac:dyDescent="0.3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2">
        <f t="shared" si="129"/>
        <v>1.024</v>
      </c>
      <c r="P2811" s="6" t="s">
        <v>8316</v>
      </c>
      <c r="Q2811" s="6" t="s">
        <v>8317</v>
      </c>
      <c r="R2811" s="15">
        <f t="shared" si="130"/>
        <v>42451.163483796299</v>
      </c>
      <c r="S2811" s="15">
        <f t="shared" si="131"/>
        <v>42459.277083333327</v>
      </c>
    </row>
    <row r="2812" spans="1:19" ht="43.5" x14ac:dyDescent="0.3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2">
        <f t="shared" si="129"/>
        <v>1.0820000000000001</v>
      </c>
      <c r="P2812" s="6" t="s">
        <v>8316</v>
      </c>
      <c r="Q2812" s="6" t="s">
        <v>8317</v>
      </c>
      <c r="R2812" s="15">
        <f t="shared" si="130"/>
        <v>41758.806296296294</v>
      </c>
      <c r="S2812" s="15">
        <f t="shared" si="131"/>
        <v>41790.832638888889</v>
      </c>
    </row>
    <row r="2813" spans="1:19" ht="43.5" x14ac:dyDescent="0.3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2">
        <f t="shared" si="129"/>
        <v>1.0026999999999999</v>
      </c>
      <c r="P2813" s="6" t="s">
        <v>8316</v>
      </c>
      <c r="Q2813" s="6" t="s">
        <v>8317</v>
      </c>
      <c r="R2813" s="15">
        <f t="shared" si="130"/>
        <v>42028.163229166668</v>
      </c>
      <c r="S2813" s="15">
        <f t="shared" si="131"/>
        <v>42058.163229166668</v>
      </c>
    </row>
    <row r="2814" spans="1:19" ht="43.5" x14ac:dyDescent="0.3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2">
        <f t="shared" si="129"/>
        <v>1.133</v>
      </c>
      <c r="P2814" s="6" t="s">
        <v>8316</v>
      </c>
      <c r="Q2814" s="6" t="s">
        <v>8317</v>
      </c>
      <c r="R2814" s="15">
        <f t="shared" si="130"/>
        <v>42054.410856481474</v>
      </c>
      <c r="S2814" s="15">
        <f t="shared" si="131"/>
        <v>42099.833333333336</v>
      </c>
    </row>
    <row r="2815" spans="1:19" ht="43.5" x14ac:dyDescent="0.3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2">
        <f t="shared" si="129"/>
        <v>1.2757571428571428</v>
      </c>
      <c r="P2815" s="6" t="s">
        <v>8316</v>
      </c>
      <c r="Q2815" s="6" t="s">
        <v>8317</v>
      </c>
      <c r="R2815" s="15">
        <f t="shared" si="130"/>
        <v>42693.409270833326</v>
      </c>
      <c r="S2815" s="15">
        <f t="shared" si="131"/>
        <v>42718.409270833326</v>
      </c>
    </row>
    <row r="2816" spans="1:19" ht="43.5" x14ac:dyDescent="0.3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2">
        <f t="shared" si="129"/>
        <v>1.0773333333333333</v>
      </c>
      <c r="P2816" s="6" t="s">
        <v>8316</v>
      </c>
      <c r="Q2816" s="6" t="s">
        <v>8317</v>
      </c>
      <c r="R2816" s="15">
        <f t="shared" si="130"/>
        <v>42103.066145833327</v>
      </c>
      <c r="S2816" s="15">
        <f t="shared" si="131"/>
        <v>42133.066145833327</v>
      </c>
    </row>
    <row r="2817" spans="1:19" ht="43.5" x14ac:dyDescent="0.3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2">
        <f t="shared" si="129"/>
        <v>2.42</v>
      </c>
      <c r="P2817" s="6" t="s">
        <v>8316</v>
      </c>
      <c r="Q2817" s="6" t="s">
        <v>8317</v>
      </c>
      <c r="R2817" s="15">
        <f t="shared" si="130"/>
        <v>42559.443391203698</v>
      </c>
      <c r="S2817" s="15">
        <f t="shared" si="131"/>
        <v>42589.443391203698</v>
      </c>
    </row>
    <row r="2818" spans="1:19" ht="43.5" x14ac:dyDescent="0.3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2">
        <f t="shared" si="129"/>
        <v>1.4156666666666666</v>
      </c>
      <c r="P2818" s="6" t="s">
        <v>8316</v>
      </c>
      <c r="Q2818" s="6" t="s">
        <v>8317</v>
      </c>
      <c r="R2818" s="15">
        <f t="shared" si="130"/>
        <v>42188.134166666663</v>
      </c>
      <c r="S2818" s="15">
        <f t="shared" si="131"/>
        <v>42218.333333333336</v>
      </c>
    </row>
    <row r="2819" spans="1:19" ht="58" x14ac:dyDescent="0.3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2">
        <f t="shared" ref="O2819:O2882" si="132">(E2819/D2819)</f>
        <v>1.3</v>
      </c>
      <c r="P2819" s="6" t="s">
        <v>8316</v>
      </c>
      <c r="Q2819" s="6" t="s">
        <v>8317</v>
      </c>
      <c r="R2819" s="15">
        <f t="shared" ref="R2819:R2882" si="133">(J2819/86400)+25569+(-8/24)</f>
        <v>42023.30164351852</v>
      </c>
      <c r="S2819" s="15">
        <f t="shared" ref="S2819:S2882" si="134">(I2819/86400)+25569+(-8/24)</f>
        <v>42063.30164351852</v>
      </c>
    </row>
    <row r="2820" spans="1:19" ht="43.5" x14ac:dyDescent="0.3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2">
        <f t="shared" si="132"/>
        <v>1.0603</v>
      </c>
      <c r="P2820" s="6" t="s">
        <v>8316</v>
      </c>
      <c r="Q2820" s="6" t="s">
        <v>8317</v>
      </c>
      <c r="R2820" s="15">
        <f t="shared" si="133"/>
        <v>42250.264884259253</v>
      </c>
      <c r="S2820" s="15">
        <f t="shared" si="134"/>
        <v>42270.264884259253</v>
      </c>
    </row>
    <row r="2821" spans="1:19" ht="43.5" x14ac:dyDescent="0.3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2">
        <f t="shared" si="132"/>
        <v>1.048</v>
      </c>
      <c r="P2821" s="6" t="s">
        <v>8316</v>
      </c>
      <c r="Q2821" s="6" t="s">
        <v>8317</v>
      </c>
      <c r="R2821" s="15">
        <f t="shared" si="133"/>
        <v>42139.192233796297</v>
      </c>
      <c r="S2821" s="15">
        <f t="shared" si="134"/>
        <v>42169.192233796297</v>
      </c>
    </row>
    <row r="2822" spans="1:19" ht="43.5" x14ac:dyDescent="0.3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2">
        <f t="shared" si="132"/>
        <v>1.36</v>
      </c>
      <c r="P2822" s="6" t="s">
        <v>8316</v>
      </c>
      <c r="Q2822" s="6" t="s">
        <v>8317</v>
      </c>
      <c r="R2822" s="15">
        <f t="shared" si="133"/>
        <v>42401.277650462966</v>
      </c>
      <c r="S2822" s="15">
        <f t="shared" si="134"/>
        <v>42425.666666666664</v>
      </c>
    </row>
    <row r="2823" spans="1:19" ht="58" x14ac:dyDescent="0.3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2">
        <f t="shared" si="132"/>
        <v>1</v>
      </c>
      <c r="P2823" s="6" t="s">
        <v>8316</v>
      </c>
      <c r="Q2823" s="6" t="s">
        <v>8317</v>
      </c>
      <c r="R2823" s="15">
        <f t="shared" si="133"/>
        <v>41875.589525462965</v>
      </c>
      <c r="S2823" s="15">
        <f t="shared" si="134"/>
        <v>41905.589525462965</v>
      </c>
    </row>
    <row r="2824" spans="1:19" ht="58" x14ac:dyDescent="0.3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2">
        <f t="shared" si="132"/>
        <v>1</v>
      </c>
      <c r="P2824" s="6" t="s">
        <v>8316</v>
      </c>
      <c r="Q2824" s="6" t="s">
        <v>8317</v>
      </c>
      <c r="R2824" s="15">
        <f t="shared" si="133"/>
        <v>42060.350601851846</v>
      </c>
      <c r="S2824" s="15">
        <f t="shared" si="134"/>
        <v>42090.308935185181</v>
      </c>
    </row>
    <row r="2825" spans="1:19" ht="58" x14ac:dyDescent="0.3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2">
        <f t="shared" si="132"/>
        <v>1.24</v>
      </c>
      <c r="P2825" s="6" t="s">
        <v>8316</v>
      </c>
      <c r="Q2825" s="6" t="s">
        <v>8317</v>
      </c>
      <c r="R2825" s="15">
        <f t="shared" si="133"/>
        <v>42066.678310185183</v>
      </c>
      <c r="S2825" s="15">
        <f t="shared" si="134"/>
        <v>42094.624305555553</v>
      </c>
    </row>
    <row r="2826" spans="1:19" ht="43.5" x14ac:dyDescent="0.3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2">
        <f t="shared" si="132"/>
        <v>1.1692307692307693</v>
      </c>
      <c r="P2826" s="6" t="s">
        <v>8316</v>
      </c>
      <c r="Q2826" s="6" t="s">
        <v>8317</v>
      </c>
      <c r="R2826" s="15">
        <f t="shared" si="133"/>
        <v>42135.9374537037</v>
      </c>
      <c r="S2826" s="15">
        <f t="shared" si="134"/>
        <v>42167.738194444442</v>
      </c>
    </row>
    <row r="2827" spans="1:19" ht="58" x14ac:dyDescent="0.3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2">
        <f t="shared" si="132"/>
        <v>1.0333333333333334</v>
      </c>
      <c r="P2827" s="6" t="s">
        <v>8316</v>
      </c>
      <c r="Q2827" s="6" t="s">
        <v>8317</v>
      </c>
      <c r="R2827" s="15">
        <f t="shared" si="133"/>
        <v>42312.459328703706</v>
      </c>
      <c r="S2827" s="15">
        <f t="shared" si="134"/>
        <v>42342.459328703706</v>
      </c>
    </row>
    <row r="2828" spans="1:19" ht="58" x14ac:dyDescent="0.3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2">
        <f t="shared" si="132"/>
        <v>1.0774999999999999</v>
      </c>
      <c r="P2828" s="6" t="s">
        <v>8316</v>
      </c>
      <c r="Q2828" s="6" t="s">
        <v>8317</v>
      </c>
      <c r="R2828" s="15">
        <f t="shared" si="133"/>
        <v>42170.701527777775</v>
      </c>
      <c r="S2828" s="15">
        <f t="shared" si="134"/>
        <v>42194.958333333336</v>
      </c>
    </row>
    <row r="2829" spans="1:19" ht="58" x14ac:dyDescent="0.3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2">
        <f t="shared" si="132"/>
        <v>1.2024999999999999</v>
      </c>
      <c r="P2829" s="6" t="s">
        <v>8316</v>
      </c>
      <c r="Q2829" s="6" t="s">
        <v>8317</v>
      </c>
      <c r="R2829" s="15">
        <f t="shared" si="133"/>
        <v>42494.350300925922</v>
      </c>
      <c r="S2829" s="15">
        <f t="shared" si="134"/>
        <v>42524.354166666664</v>
      </c>
    </row>
    <row r="2830" spans="1:19" ht="43.5" x14ac:dyDescent="0.3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2">
        <f t="shared" si="132"/>
        <v>1.0037894736842106</v>
      </c>
      <c r="P2830" s="6" t="s">
        <v>8316</v>
      </c>
      <c r="Q2830" s="6" t="s">
        <v>8317</v>
      </c>
      <c r="R2830" s="15">
        <f t="shared" si="133"/>
        <v>42253.931354166663</v>
      </c>
      <c r="S2830" s="15">
        <f t="shared" si="134"/>
        <v>42279.624999999993</v>
      </c>
    </row>
    <row r="2831" spans="1:19" ht="43.5" x14ac:dyDescent="0.3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2">
        <f t="shared" si="132"/>
        <v>1.0651999999999999</v>
      </c>
      <c r="P2831" s="6" t="s">
        <v>8316</v>
      </c>
      <c r="Q2831" s="6" t="s">
        <v>8317</v>
      </c>
      <c r="R2831" s="15">
        <f t="shared" si="133"/>
        <v>42495.100902777776</v>
      </c>
      <c r="S2831" s="15">
        <f t="shared" si="134"/>
        <v>42523.100902777776</v>
      </c>
    </row>
    <row r="2832" spans="1:19" ht="29" x14ac:dyDescent="0.3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2">
        <f t="shared" si="132"/>
        <v>1</v>
      </c>
      <c r="P2832" s="6" t="s">
        <v>8316</v>
      </c>
      <c r="Q2832" s="6" t="s">
        <v>8317</v>
      </c>
      <c r="R2832" s="15">
        <f t="shared" si="133"/>
        <v>41758.506342592591</v>
      </c>
      <c r="S2832" s="15">
        <f t="shared" si="134"/>
        <v>41770.832638888889</v>
      </c>
    </row>
    <row r="2833" spans="1:19" ht="43.5" x14ac:dyDescent="0.3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2">
        <f t="shared" si="132"/>
        <v>1.1066666666666667</v>
      </c>
      <c r="P2833" s="6" t="s">
        <v>8316</v>
      </c>
      <c r="Q2833" s="6" t="s">
        <v>8317</v>
      </c>
      <c r="R2833" s="15">
        <f t="shared" si="133"/>
        <v>42171.491550925923</v>
      </c>
      <c r="S2833" s="15">
        <f t="shared" si="134"/>
        <v>42201.491550925923</v>
      </c>
    </row>
    <row r="2834" spans="1:19" ht="58" x14ac:dyDescent="0.3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2">
        <f t="shared" si="132"/>
        <v>1.1471959999999999</v>
      </c>
      <c r="P2834" s="6" t="s">
        <v>8316</v>
      </c>
      <c r="Q2834" s="6" t="s">
        <v>8317</v>
      </c>
      <c r="R2834" s="15">
        <f t="shared" si="133"/>
        <v>41938.376087962963</v>
      </c>
      <c r="S2834" s="15">
        <f t="shared" si="134"/>
        <v>41966.583333333336</v>
      </c>
    </row>
    <row r="2835" spans="1:19" x14ac:dyDescent="0.3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2">
        <f t="shared" si="132"/>
        <v>1.0825925925925926</v>
      </c>
      <c r="P2835" s="6" t="s">
        <v>8316</v>
      </c>
      <c r="Q2835" s="6" t="s">
        <v>8317</v>
      </c>
      <c r="R2835" s="15">
        <f t="shared" si="133"/>
        <v>42267.794363425921</v>
      </c>
      <c r="S2835" s="15">
        <f t="shared" si="134"/>
        <v>42287.749999999993</v>
      </c>
    </row>
    <row r="2836" spans="1:19" ht="43.5" x14ac:dyDescent="0.3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2">
        <f t="shared" si="132"/>
        <v>1.7</v>
      </c>
      <c r="P2836" s="6" t="s">
        <v>8316</v>
      </c>
      <c r="Q2836" s="6" t="s">
        <v>8317</v>
      </c>
      <c r="R2836" s="15">
        <f t="shared" si="133"/>
        <v>42019.626504629625</v>
      </c>
      <c r="S2836" s="15">
        <f t="shared" si="134"/>
        <v>42034.626504629625</v>
      </c>
    </row>
    <row r="2837" spans="1:19" ht="43.5" x14ac:dyDescent="0.3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2">
        <f t="shared" si="132"/>
        <v>1.8709899999999999</v>
      </c>
      <c r="P2837" s="6" t="s">
        <v>8316</v>
      </c>
      <c r="Q2837" s="6" t="s">
        <v>8317</v>
      </c>
      <c r="R2837" s="15">
        <f t="shared" si="133"/>
        <v>42313.370567129627</v>
      </c>
      <c r="S2837" s="15">
        <f t="shared" si="134"/>
        <v>42342.666666666664</v>
      </c>
    </row>
    <row r="2838" spans="1:19" ht="58" x14ac:dyDescent="0.3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2">
        <f t="shared" si="132"/>
        <v>1.0777777777777777</v>
      </c>
      <c r="P2838" s="6" t="s">
        <v>8316</v>
      </c>
      <c r="Q2838" s="6" t="s">
        <v>8317</v>
      </c>
      <c r="R2838" s="15">
        <f t="shared" si="133"/>
        <v>42745.928449074076</v>
      </c>
      <c r="S2838" s="15">
        <f t="shared" si="134"/>
        <v>42783.874305555553</v>
      </c>
    </row>
    <row r="2839" spans="1:19" ht="58" x14ac:dyDescent="0.3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2">
        <f t="shared" si="132"/>
        <v>1</v>
      </c>
      <c r="P2839" s="6" t="s">
        <v>8316</v>
      </c>
      <c r="Q2839" s="6" t="s">
        <v>8317</v>
      </c>
      <c r="R2839" s="15">
        <f t="shared" si="133"/>
        <v>42307.575046296297</v>
      </c>
      <c r="S2839" s="15">
        <f t="shared" si="134"/>
        <v>42347.616712962961</v>
      </c>
    </row>
    <row r="2840" spans="1:19" ht="43.5" x14ac:dyDescent="0.3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2">
        <f t="shared" si="132"/>
        <v>1.2024999999999999</v>
      </c>
      <c r="P2840" s="6" t="s">
        <v>8316</v>
      </c>
      <c r="Q2840" s="6" t="s">
        <v>8317</v>
      </c>
      <c r="R2840" s="15">
        <f t="shared" si="133"/>
        <v>41842.274259259255</v>
      </c>
      <c r="S2840" s="15">
        <f t="shared" si="134"/>
        <v>41864.583333333328</v>
      </c>
    </row>
    <row r="2841" spans="1:19" ht="43.5" x14ac:dyDescent="0.3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2">
        <f t="shared" si="132"/>
        <v>1.1142857142857143</v>
      </c>
      <c r="P2841" s="6" t="s">
        <v>8316</v>
      </c>
      <c r="Q2841" s="6" t="s">
        <v>8317</v>
      </c>
      <c r="R2841" s="15">
        <f t="shared" si="133"/>
        <v>41852.906874999993</v>
      </c>
      <c r="S2841" s="15">
        <f t="shared" si="134"/>
        <v>41875.874305555553</v>
      </c>
    </row>
    <row r="2842" spans="1:19" ht="58" x14ac:dyDescent="0.3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2">
        <f t="shared" si="132"/>
        <v>1.04</v>
      </c>
      <c r="P2842" s="6" t="s">
        <v>8316</v>
      </c>
      <c r="Q2842" s="6" t="s">
        <v>8317</v>
      </c>
      <c r="R2842" s="15">
        <f t="shared" si="133"/>
        <v>42059.702303240738</v>
      </c>
      <c r="S2842" s="15">
        <f t="shared" si="134"/>
        <v>42081.374999999993</v>
      </c>
    </row>
    <row r="2843" spans="1:19" ht="58" x14ac:dyDescent="0.3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2">
        <f t="shared" si="132"/>
        <v>0.01</v>
      </c>
      <c r="P2843" s="6" t="s">
        <v>8316</v>
      </c>
      <c r="Q2843" s="6" t="s">
        <v>8317</v>
      </c>
      <c r="R2843" s="15">
        <f t="shared" si="133"/>
        <v>42291.406215277777</v>
      </c>
      <c r="S2843" s="15">
        <f t="shared" si="134"/>
        <v>42351.447881944441</v>
      </c>
    </row>
    <row r="2844" spans="1:19" ht="43.5" x14ac:dyDescent="0.3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2">
        <f t="shared" si="132"/>
        <v>0</v>
      </c>
      <c r="P2844" s="6" t="s">
        <v>8316</v>
      </c>
      <c r="Q2844" s="6" t="s">
        <v>8317</v>
      </c>
      <c r="R2844" s="15">
        <f t="shared" si="133"/>
        <v>41784.619155092594</v>
      </c>
      <c r="S2844" s="15">
        <f t="shared" si="134"/>
        <v>41811.125</v>
      </c>
    </row>
    <row r="2845" spans="1:19" ht="43.5" x14ac:dyDescent="0.3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2">
        <f t="shared" si="132"/>
        <v>0</v>
      </c>
      <c r="P2845" s="6" t="s">
        <v>8316</v>
      </c>
      <c r="Q2845" s="6" t="s">
        <v>8317</v>
      </c>
      <c r="R2845" s="15">
        <f t="shared" si="133"/>
        <v>42492.404513888883</v>
      </c>
      <c r="S2845" s="15">
        <f t="shared" si="134"/>
        <v>42533.833333333336</v>
      </c>
    </row>
    <row r="2846" spans="1:19" ht="43.5" x14ac:dyDescent="0.3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2">
        <f t="shared" si="132"/>
        <v>5.4545454545454543E-2</v>
      </c>
      <c r="P2846" s="6" t="s">
        <v>8316</v>
      </c>
      <c r="Q2846" s="6" t="s">
        <v>8317</v>
      </c>
      <c r="R2846" s="15">
        <f t="shared" si="133"/>
        <v>42709.212731481479</v>
      </c>
      <c r="S2846" s="15">
        <f t="shared" si="134"/>
        <v>42739.212731481479</v>
      </c>
    </row>
    <row r="2847" spans="1:19" ht="43.5" x14ac:dyDescent="0.3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2">
        <f t="shared" si="132"/>
        <v>0.31546666666666667</v>
      </c>
      <c r="P2847" s="6" t="s">
        <v>8316</v>
      </c>
      <c r="Q2847" s="6" t="s">
        <v>8317</v>
      </c>
      <c r="R2847" s="15">
        <f t="shared" si="133"/>
        <v>42102.683252314811</v>
      </c>
      <c r="S2847" s="15">
        <f t="shared" si="134"/>
        <v>42162.683252314811</v>
      </c>
    </row>
    <row r="2848" spans="1:19" ht="58" x14ac:dyDescent="0.3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2">
        <f t="shared" si="132"/>
        <v>0</v>
      </c>
      <c r="P2848" s="6" t="s">
        <v>8316</v>
      </c>
      <c r="Q2848" s="6" t="s">
        <v>8317</v>
      </c>
      <c r="R2848" s="15">
        <f t="shared" si="133"/>
        <v>42108.358726851853</v>
      </c>
      <c r="S2848" s="15">
        <f t="shared" si="134"/>
        <v>42153.358726851853</v>
      </c>
    </row>
    <row r="2849" spans="1:19" ht="43.5" x14ac:dyDescent="0.3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2">
        <f t="shared" si="132"/>
        <v>0</v>
      </c>
      <c r="P2849" s="6" t="s">
        <v>8316</v>
      </c>
      <c r="Q2849" s="6" t="s">
        <v>8317</v>
      </c>
      <c r="R2849" s="15">
        <f t="shared" si="133"/>
        <v>42453.472974537035</v>
      </c>
      <c r="S2849" s="15">
        <f t="shared" si="134"/>
        <v>42513.472974537035</v>
      </c>
    </row>
    <row r="2850" spans="1:19" ht="58" x14ac:dyDescent="0.3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2">
        <f t="shared" si="132"/>
        <v>2E-3</v>
      </c>
      <c r="P2850" s="6" t="s">
        <v>8316</v>
      </c>
      <c r="Q2850" s="6" t="s">
        <v>8317</v>
      </c>
      <c r="R2850" s="15">
        <f t="shared" si="133"/>
        <v>42123.315497685187</v>
      </c>
      <c r="S2850" s="15">
        <f t="shared" si="134"/>
        <v>42153.315497685187</v>
      </c>
    </row>
    <row r="2851" spans="1:19" ht="43.5" x14ac:dyDescent="0.3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2">
        <f t="shared" si="132"/>
        <v>0.01</v>
      </c>
      <c r="P2851" s="6" t="s">
        <v>8316</v>
      </c>
      <c r="Q2851" s="6" t="s">
        <v>8317</v>
      </c>
      <c r="R2851" s="15">
        <f t="shared" si="133"/>
        <v>42453.094907407409</v>
      </c>
      <c r="S2851" s="15">
        <f t="shared" si="134"/>
        <v>42483.094907407409</v>
      </c>
    </row>
    <row r="2852" spans="1:19" ht="43.5" x14ac:dyDescent="0.3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2">
        <f t="shared" si="132"/>
        <v>3.8875E-2</v>
      </c>
      <c r="P2852" s="6" t="s">
        <v>8316</v>
      </c>
      <c r="Q2852" s="6" t="s">
        <v>8317</v>
      </c>
      <c r="R2852" s="15">
        <f t="shared" si="133"/>
        <v>41857.673738425925</v>
      </c>
      <c r="S2852" s="15">
        <f t="shared" si="134"/>
        <v>41887.673738425925</v>
      </c>
    </row>
    <row r="2853" spans="1:19" ht="43.5" x14ac:dyDescent="0.3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2">
        <f t="shared" si="132"/>
        <v>0</v>
      </c>
      <c r="P2853" s="6" t="s">
        <v>8316</v>
      </c>
      <c r="Q2853" s="6" t="s">
        <v>8317</v>
      </c>
      <c r="R2853" s="15">
        <f t="shared" si="133"/>
        <v>42389.669317129628</v>
      </c>
      <c r="S2853" s="15">
        <f t="shared" si="134"/>
        <v>42398.636805555558</v>
      </c>
    </row>
    <row r="2854" spans="1:19" ht="43.5" x14ac:dyDescent="0.3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2">
        <f t="shared" si="132"/>
        <v>1.9E-2</v>
      </c>
      <c r="P2854" s="6" t="s">
        <v>8316</v>
      </c>
      <c r="Q2854" s="6" t="s">
        <v>8317</v>
      </c>
      <c r="R2854" s="15">
        <f t="shared" si="133"/>
        <v>41780.711840277778</v>
      </c>
      <c r="S2854" s="15">
        <f t="shared" si="134"/>
        <v>41810.711840277778</v>
      </c>
    </row>
    <row r="2855" spans="1:19" ht="43.5" x14ac:dyDescent="0.3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2">
        <f t="shared" si="132"/>
        <v>0</v>
      </c>
      <c r="P2855" s="6" t="s">
        <v>8316</v>
      </c>
      <c r="Q2855" s="6" t="s">
        <v>8317</v>
      </c>
      <c r="R2855" s="15">
        <f t="shared" si="133"/>
        <v>41835.85760416666</v>
      </c>
      <c r="S2855" s="15">
        <f t="shared" si="134"/>
        <v>41895.85760416666</v>
      </c>
    </row>
    <row r="2856" spans="1:19" ht="43.5" x14ac:dyDescent="0.3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2">
        <f t="shared" si="132"/>
        <v>0.41699999999999998</v>
      </c>
      <c r="P2856" s="6" t="s">
        <v>8316</v>
      </c>
      <c r="Q2856" s="6" t="s">
        <v>8317</v>
      </c>
      <c r="R2856" s="15">
        <f t="shared" si="133"/>
        <v>42111.383321759255</v>
      </c>
      <c r="S2856" s="15">
        <f t="shared" si="134"/>
        <v>42131.383321759255</v>
      </c>
    </row>
    <row r="2857" spans="1:19" ht="58" x14ac:dyDescent="0.3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2">
        <f t="shared" si="132"/>
        <v>0.5</v>
      </c>
      <c r="P2857" s="6" t="s">
        <v>8316</v>
      </c>
      <c r="Q2857" s="6" t="s">
        <v>8317</v>
      </c>
      <c r="R2857" s="15">
        <f t="shared" si="133"/>
        <v>42369.674432870372</v>
      </c>
      <c r="S2857" s="15">
        <f t="shared" si="134"/>
        <v>42398.648611111108</v>
      </c>
    </row>
    <row r="2858" spans="1:19" ht="43.5" x14ac:dyDescent="0.3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2">
        <f t="shared" si="132"/>
        <v>4.8666666666666664E-2</v>
      </c>
      <c r="P2858" s="6" t="s">
        <v>8316</v>
      </c>
      <c r="Q2858" s="6" t="s">
        <v>8317</v>
      </c>
      <c r="R2858" s="15">
        <f t="shared" si="133"/>
        <v>42164.704247685186</v>
      </c>
      <c r="S2858" s="15">
        <f t="shared" si="134"/>
        <v>42224.56527777778</v>
      </c>
    </row>
    <row r="2859" spans="1:19" ht="58" x14ac:dyDescent="0.3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2">
        <f t="shared" si="132"/>
        <v>0.19736842105263158</v>
      </c>
      <c r="P2859" s="6" t="s">
        <v>8316</v>
      </c>
      <c r="Q2859" s="6" t="s">
        <v>8317</v>
      </c>
      <c r="R2859" s="15">
        <f t="shared" si="133"/>
        <v>42726.586747685178</v>
      </c>
      <c r="S2859" s="15">
        <f t="shared" si="134"/>
        <v>42786.416666666664</v>
      </c>
    </row>
    <row r="2860" spans="1:19" ht="43.5" x14ac:dyDescent="0.3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2">
        <f t="shared" si="132"/>
        <v>0</v>
      </c>
      <c r="P2860" s="6" t="s">
        <v>8316</v>
      </c>
      <c r="Q2860" s="6" t="s">
        <v>8317</v>
      </c>
      <c r="R2860" s="15">
        <f t="shared" si="133"/>
        <v>41954.211747685178</v>
      </c>
      <c r="S2860" s="15">
        <f t="shared" si="134"/>
        <v>41978.144444444442</v>
      </c>
    </row>
    <row r="2861" spans="1:19" ht="43.5" x14ac:dyDescent="0.3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2">
        <f t="shared" si="132"/>
        <v>1.7500000000000002E-2</v>
      </c>
      <c r="P2861" s="6" t="s">
        <v>8316</v>
      </c>
      <c r="Q2861" s="6" t="s">
        <v>8317</v>
      </c>
      <c r="R2861" s="15">
        <f t="shared" si="133"/>
        <v>42233.028981481482</v>
      </c>
      <c r="S2861" s="15">
        <f t="shared" si="134"/>
        <v>42293.028981481482</v>
      </c>
    </row>
    <row r="2862" spans="1:19" ht="58" x14ac:dyDescent="0.3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2">
        <f t="shared" si="132"/>
        <v>6.6500000000000004E-2</v>
      </c>
      <c r="P2862" s="6" t="s">
        <v>8316</v>
      </c>
      <c r="Q2862" s="6" t="s">
        <v>8317</v>
      </c>
      <c r="R2862" s="15">
        <f t="shared" si="133"/>
        <v>42480.467314814814</v>
      </c>
      <c r="S2862" s="15">
        <f t="shared" si="134"/>
        <v>42540.467314814814</v>
      </c>
    </row>
    <row r="2863" spans="1:19" ht="43.5" x14ac:dyDescent="0.3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2">
        <f t="shared" si="132"/>
        <v>0.32</v>
      </c>
      <c r="P2863" s="6" t="s">
        <v>8316</v>
      </c>
      <c r="Q2863" s="6" t="s">
        <v>8317</v>
      </c>
      <c r="R2863" s="15">
        <f t="shared" si="133"/>
        <v>42257.2575</v>
      </c>
      <c r="S2863" s="15">
        <f t="shared" si="134"/>
        <v>42271.2575</v>
      </c>
    </row>
    <row r="2864" spans="1:19" ht="43.5" x14ac:dyDescent="0.3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2">
        <f t="shared" si="132"/>
        <v>4.3307086614173228E-3</v>
      </c>
      <c r="P2864" s="6" t="s">
        <v>8316</v>
      </c>
      <c r="Q2864" s="6" t="s">
        <v>8317</v>
      </c>
      <c r="R2864" s="15">
        <f t="shared" si="133"/>
        <v>41784.456354166665</v>
      </c>
      <c r="S2864" s="15">
        <f t="shared" si="134"/>
        <v>41814.456354166665</v>
      </c>
    </row>
    <row r="2865" spans="1:19" ht="43.5" x14ac:dyDescent="0.3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2">
        <f t="shared" si="132"/>
        <v>4.0000000000000002E-4</v>
      </c>
      <c r="P2865" s="6" t="s">
        <v>8316</v>
      </c>
      <c r="Q2865" s="6" t="s">
        <v>8317</v>
      </c>
      <c r="R2865" s="15">
        <f t="shared" si="133"/>
        <v>41831.34170138889</v>
      </c>
      <c r="S2865" s="15">
        <f t="shared" si="134"/>
        <v>41891.34170138889</v>
      </c>
    </row>
    <row r="2866" spans="1:19" x14ac:dyDescent="0.3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2">
        <f t="shared" si="132"/>
        <v>1.6E-2</v>
      </c>
      <c r="P2866" s="6" t="s">
        <v>8316</v>
      </c>
      <c r="Q2866" s="6" t="s">
        <v>8317</v>
      </c>
      <c r="R2866" s="15">
        <f t="shared" si="133"/>
        <v>42172.280173611107</v>
      </c>
      <c r="S2866" s="15">
        <f t="shared" si="134"/>
        <v>42202.220833333333</v>
      </c>
    </row>
    <row r="2867" spans="1:19" ht="43.5" x14ac:dyDescent="0.3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2">
        <f t="shared" si="132"/>
        <v>0</v>
      </c>
      <c r="P2867" s="6" t="s">
        <v>8316</v>
      </c>
      <c r="Q2867" s="6" t="s">
        <v>8317</v>
      </c>
      <c r="R2867" s="15">
        <f t="shared" si="133"/>
        <v>41949.780775462961</v>
      </c>
      <c r="S2867" s="15">
        <f t="shared" si="134"/>
        <v>42009.780775462961</v>
      </c>
    </row>
    <row r="2868" spans="1:19" ht="43.5" x14ac:dyDescent="0.3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2">
        <f t="shared" si="132"/>
        <v>8.9999999999999993E-3</v>
      </c>
      <c r="P2868" s="6" t="s">
        <v>8316</v>
      </c>
      <c r="Q2868" s="6" t="s">
        <v>8317</v>
      </c>
      <c r="R2868" s="15">
        <f t="shared" si="133"/>
        <v>42627.621770833335</v>
      </c>
      <c r="S2868" s="15">
        <f t="shared" si="134"/>
        <v>42657.583333333336</v>
      </c>
    </row>
    <row r="2869" spans="1:19" ht="58" x14ac:dyDescent="0.3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2">
        <f t="shared" si="132"/>
        <v>0.2016</v>
      </c>
      <c r="P2869" s="6" t="s">
        <v>8316</v>
      </c>
      <c r="Q2869" s="6" t="s">
        <v>8317</v>
      </c>
      <c r="R2869" s="15">
        <f t="shared" si="133"/>
        <v>42530.861944444441</v>
      </c>
      <c r="S2869" s="15">
        <f t="shared" si="134"/>
        <v>42554.833333333336</v>
      </c>
    </row>
    <row r="2870" spans="1:19" ht="58" x14ac:dyDescent="0.3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2">
        <f t="shared" si="132"/>
        <v>0.42011733333333334</v>
      </c>
      <c r="P2870" s="6" t="s">
        <v>8316</v>
      </c>
      <c r="Q2870" s="6" t="s">
        <v>8317</v>
      </c>
      <c r="R2870" s="15">
        <f t="shared" si="133"/>
        <v>42618.493680555555</v>
      </c>
      <c r="S2870" s="15">
        <f t="shared" si="134"/>
        <v>42648.493680555555</v>
      </c>
    </row>
    <row r="2871" spans="1:19" ht="58" x14ac:dyDescent="0.3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2">
        <f t="shared" si="132"/>
        <v>8.8500000000000002E-3</v>
      </c>
      <c r="P2871" s="6" t="s">
        <v>8316</v>
      </c>
      <c r="Q2871" s="6" t="s">
        <v>8317</v>
      </c>
      <c r="R2871" s="15">
        <f t="shared" si="133"/>
        <v>42540.260196759256</v>
      </c>
      <c r="S2871" s="15">
        <f t="shared" si="134"/>
        <v>42570.260196759256</v>
      </c>
    </row>
    <row r="2872" spans="1:19" ht="58" x14ac:dyDescent="0.3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2">
        <f t="shared" si="132"/>
        <v>0.15</v>
      </c>
      <c r="P2872" s="6" t="s">
        <v>8316</v>
      </c>
      <c r="Q2872" s="6" t="s">
        <v>8317</v>
      </c>
      <c r="R2872" s="15">
        <f t="shared" si="133"/>
        <v>41745.856076388889</v>
      </c>
      <c r="S2872" s="15">
        <f t="shared" si="134"/>
        <v>41775.856076388889</v>
      </c>
    </row>
    <row r="2873" spans="1:19" ht="43.5" x14ac:dyDescent="0.3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2">
        <f t="shared" si="132"/>
        <v>4.6699999999999998E-2</v>
      </c>
      <c r="P2873" s="6" t="s">
        <v>8316</v>
      </c>
      <c r="Q2873" s="6" t="s">
        <v>8317</v>
      </c>
      <c r="R2873" s="15">
        <f t="shared" si="133"/>
        <v>41974.405243055553</v>
      </c>
      <c r="S2873" s="15">
        <f t="shared" si="134"/>
        <v>41994.405243055553</v>
      </c>
    </row>
    <row r="2874" spans="1:19" ht="43.5" x14ac:dyDescent="0.3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2">
        <f t="shared" si="132"/>
        <v>0</v>
      </c>
      <c r="P2874" s="6" t="s">
        <v>8316</v>
      </c>
      <c r="Q2874" s="6" t="s">
        <v>8317</v>
      </c>
      <c r="R2874" s="15">
        <f t="shared" si="133"/>
        <v>42114.782847222225</v>
      </c>
      <c r="S2874" s="15">
        <f t="shared" si="134"/>
        <v>42174.782847222225</v>
      </c>
    </row>
    <row r="2875" spans="1:19" ht="58" x14ac:dyDescent="0.3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2">
        <f t="shared" si="132"/>
        <v>0.38119999999999998</v>
      </c>
      <c r="P2875" s="6" t="s">
        <v>8316</v>
      </c>
      <c r="Q2875" s="6" t="s">
        <v>8317</v>
      </c>
      <c r="R2875" s="15">
        <f t="shared" si="133"/>
        <v>42002.484155092585</v>
      </c>
      <c r="S2875" s="15">
        <f t="shared" si="134"/>
        <v>42032.484155092585</v>
      </c>
    </row>
    <row r="2876" spans="1:19" ht="43.5" x14ac:dyDescent="0.3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2">
        <f t="shared" si="132"/>
        <v>5.4199999999999998E-2</v>
      </c>
      <c r="P2876" s="6" t="s">
        <v>8316</v>
      </c>
      <c r="Q2876" s="6" t="s">
        <v>8317</v>
      </c>
      <c r="R2876" s="15">
        <f t="shared" si="133"/>
        <v>42722.511412037034</v>
      </c>
      <c r="S2876" s="15">
        <f t="shared" si="134"/>
        <v>42752.511412037034</v>
      </c>
    </row>
    <row r="2877" spans="1:19" ht="43.5" x14ac:dyDescent="0.3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2">
        <f t="shared" si="132"/>
        <v>3.5E-4</v>
      </c>
      <c r="P2877" s="6" t="s">
        <v>8316</v>
      </c>
      <c r="Q2877" s="6" t="s">
        <v>8317</v>
      </c>
      <c r="R2877" s="15">
        <f t="shared" si="133"/>
        <v>42464.795057870368</v>
      </c>
      <c r="S2877" s="15">
        <f t="shared" si="134"/>
        <v>42494.795057870368</v>
      </c>
    </row>
    <row r="2878" spans="1:19" ht="43.5" x14ac:dyDescent="0.3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2">
        <f t="shared" si="132"/>
        <v>0</v>
      </c>
      <c r="P2878" s="6" t="s">
        <v>8316</v>
      </c>
      <c r="Q2878" s="6" t="s">
        <v>8317</v>
      </c>
      <c r="R2878" s="15">
        <f t="shared" si="133"/>
        <v>42171.410636574066</v>
      </c>
      <c r="S2878" s="15">
        <f t="shared" si="134"/>
        <v>42201.410636574066</v>
      </c>
    </row>
    <row r="2879" spans="1:19" ht="43.5" x14ac:dyDescent="0.3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2">
        <f t="shared" si="132"/>
        <v>0.10833333333333334</v>
      </c>
      <c r="P2879" s="6" t="s">
        <v>8316</v>
      </c>
      <c r="Q2879" s="6" t="s">
        <v>8317</v>
      </c>
      <c r="R2879" s="15">
        <f t="shared" si="133"/>
        <v>42672.621805555558</v>
      </c>
      <c r="S2879" s="15">
        <f t="shared" si="134"/>
        <v>42704.374999999993</v>
      </c>
    </row>
    <row r="2880" spans="1:19" ht="43.5" x14ac:dyDescent="0.3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2">
        <f t="shared" si="132"/>
        <v>2.1000000000000001E-2</v>
      </c>
      <c r="P2880" s="6" t="s">
        <v>8316</v>
      </c>
      <c r="Q2880" s="6" t="s">
        <v>8317</v>
      </c>
      <c r="R2880" s="15">
        <f t="shared" si="133"/>
        <v>42128.282349537032</v>
      </c>
      <c r="S2880" s="15">
        <f t="shared" si="134"/>
        <v>42188.282349537032</v>
      </c>
    </row>
    <row r="2881" spans="1:19" ht="43.5" x14ac:dyDescent="0.3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2">
        <f t="shared" si="132"/>
        <v>2.5892857142857141E-3</v>
      </c>
      <c r="P2881" s="6" t="s">
        <v>8316</v>
      </c>
      <c r="Q2881" s="6" t="s">
        <v>8317</v>
      </c>
      <c r="R2881" s="15">
        <f t="shared" si="133"/>
        <v>42359.391909722217</v>
      </c>
      <c r="S2881" s="15">
        <f t="shared" si="134"/>
        <v>42389.391909722217</v>
      </c>
    </row>
    <row r="2882" spans="1:19" ht="43.5" x14ac:dyDescent="0.3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2">
        <f t="shared" si="132"/>
        <v>0.23333333333333334</v>
      </c>
      <c r="P2882" s="6" t="s">
        <v>8316</v>
      </c>
      <c r="Q2882" s="6" t="s">
        <v>8317</v>
      </c>
      <c r="R2882" s="15">
        <f t="shared" si="133"/>
        <v>42192.57236111111</v>
      </c>
      <c r="S2882" s="15">
        <f t="shared" si="134"/>
        <v>42236.378472222219</v>
      </c>
    </row>
    <row r="2883" spans="1:19" ht="43.5" x14ac:dyDescent="0.3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2">
        <f t="shared" ref="O2883:O2946" si="135">(E2883/D2883)</f>
        <v>0</v>
      </c>
      <c r="P2883" s="6" t="s">
        <v>8316</v>
      </c>
      <c r="Q2883" s="6" t="s">
        <v>8317</v>
      </c>
      <c r="R2883" s="15">
        <f t="shared" ref="R2883:R2946" si="136">(J2883/86400)+25569+(-8/24)</f>
        <v>41916.264305555553</v>
      </c>
      <c r="S2883" s="15">
        <f t="shared" ref="S2883:S2946" si="137">(I2883/86400)+25569+(-8/24)</f>
        <v>41976.305972222217</v>
      </c>
    </row>
    <row r="2884" spans="1:19" ht="58" x14ac:dyDescent="0.3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2">
        <f t="shared" si="135"/>
        <v>0.33600000000000002</v>
      </c>
      <c r="P2884" s="6" t="s">
        <v>8316</v>
      </c>
      <c r="Q2884" s="6" t="s">
        <v>8317</v>
      </c>
      <c r="R2884" s="15">
        <f t="shared" si="136"/>
        <v>42461.262939814813</v>
      </c>
      <c r="S2884" s="15">
        <f t="shared" si="137"/>
        <v>42491.262939814813</v>
      </c>
    </row>
    <row r="2885" spans="1:19" ht="58" x14ac:dyDescent="0.3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2">
        <f t="shared" si="135"/>
        <v>0.1908</v>
      </c>
      <c r="P2885" s="6" t="s">
        <v>8316</v>
      </c>
      <c r="Q2885" s="6" t="s">
        <v>8317</v>
      </c>
      <c r="R2885" s="15">
        <f t="shared" si="136"/>
        <v>42370.569872685184</v>
      </c>
      <c r="S2885" s="15">
        <f t="shared" si="137"/>
        <v>42405.874305555553</v>
      </c>
    </row>
    <row r="2886" spans="1:19" ht="29" x14ac:dyDescent="0.3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2">
        <f t="shared" si="135"/>
        <v>4.1111111111111114E-3</v>
      </c>
      <c r="P2886" s="6" t="s">
        <v>8316</v>
      </c>
      <c r="Q2886" s="6" t="s">
        <v>8317</v>
      </c>
      <c r="R2886" s="15">
        <f t="shared" si="136"/>
        <v>41948.393923611111</v>
      </c>
      <c r="S2886" s="15">
        <f t="shared" si="137"/>
        <v>41978.393923611111</v>
      </c>
    </row>
    <row r="2887" spans="1:19" ht="29" x14ac:dyDescent="0.3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2">
        <f t="shared" si="135"/>
        <v>0.32500000000000001</v>
      </c>
      <c r="P2887" s="6" t="s">
        <v>8316</v>
      </c>
      <c r="Q2887" s="6" t="s">
        <v>8317</v>
      </c>
      <c r="R2887" s="15">
        <f t="shared" si="136"/>
        <v>42046.743067129624</v>
      </c>
      <c r="S2887" s="15">
        <f t="shared" si="137"/>
        <v>42076.70140046296</v>
      </c>
    </row>
    <row r="2888" spans="1:19" ht="43.5" x14ac:dyDescent="0.3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2">
        <f t="shared" si="135"/>
        <v>0.05</v>
      </c>
      <c r="P2888" s="6" t="s">
        <v>8316</v>
      </c>
      <c r="Q2888" s="6" t="s">
        <v>8317</v>
      </c>
      <c r="R2888" s="15">
        <f t="shared" si="136"/>
        <v>42261.299583333333</v>
      </c>
      <c r="S2888" s="15">
        <f t="shared" si="137"/>
        <v>42265.832638888889</v>
      </c>
    </row>
    <row r="2889" spans="1:19" ht="43.5" x14ac:dyDescent="0.3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2">
        <f t="shared" si="135"/>
        <v>1.6666666666666668E-3</v>
      </c>
      <c r="P2889" s="6" t="s">
        <v>8316</v>
      </c>
      <c r="Q2889" s="6" t="s">
        <v>8317</v>
      </c>
      <c r="R2889" s="15">
        <f t="shared" si="136"/>
        <v>41985.094027777777</v>
      </c>
      <c r="S2889" s="15">
        <f t="shared" si="137"/>
        <v>42015.094027777777</v>
      </c>
    </row>
    <row r="2890" spans="1:19" ht="43.5" x14ac:dyDescent="0.3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2">
        <f t="shared" si="135"/>
        <v>0</v>
      </c>
      <c r="P2890" s="6" t="s">
        <v>8316</v>
      </c>
      <c r="Q2890" s="6" t="s">
        <v>8317</v>
      </c>
      <c r="R2890" s="15">
        <f t="shared" si="136"/>
        <v>41922.201851851853</v>
      </c>
      <c r="S2890" s="15">
        <f t="shared" si="137"/>
        <v>41929.874305555553</v>
      </c>
    </row>
    <row r="2891" spans="1:19" ht="43.5" x14ac:dyDescent="0.3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2">
        <f t="shared" si="135"/>
        <v>0.38066666666666665</v>
      </c>
      <c r="P2891" s="6" t="s">
        <v>8316</v>
      </c>
      <c r="Q2891" s="6" t="s">
        <v>8317</v>
      </c>
      <c r="R2891" s="15">
        <f t="shared" si="136"/>
        <v>41850.529918981476</v>
      </c>
      <c r="S2891" s="15">
        <f t="shared" si="137"/>
        <v>41880.529918981476</v>
      </c>
    </row>
    <row r="2892" spans="1:19" ht="43.5" x14ac:dyDescent="0.3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2">
        <f t="shared" si="135"/>
        <v>1.0500000000000001E-2</v>
      </c>
      <c r="P2892" s="6" t="s">
        <v>8316</v>
      </c>
      <c r="Q2892" s="6" t="s">
        <v>8317</v>
      </c>
      <c r="R2892" s="15">
        <f t="shared" si="136"/>
        <v>41831.409629629627</v>
      </c>
      <c r="S2892" s="15">
        <f t="shared" si="137"/>
        <v>41859.791666666664</v>
      </c>
    </row>
    <row r="2893" spans="1:19" ht="43.5" x14ac:dyDescent="0.3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2">
        <f t="shared" si="135"/>
        <v>2.7300000000000001E-2</v>
      </c>
      <c r="P2893" s="6" t="s">
        <v>8316</v>
      </c>
      <c r="Q2893" s="6" t="s">
        <v>8317</v>
      </c>
      <c r="R2893" s="15">
        <f t="shared" si="136"/>
        <v>42415.550092592595</v>
      </c>
      <c r="S2893" s="15">
        <f t="shared" si="137"/>
        <v>42475.508425925924</v>
      </c>
    </row>
    <row r="2894" spans="1:19" ht="43.5" x14ac:dyDescent="0.3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2">
        <f t="shared" si="135"/>
        <v>9.0909090909090912E-2</v>
      </c>
      <c r="P2894" s="6" t="s">
        <v>8316</v>
      </c>
      <c r="Q2894" s="6" t="s">
        <v>8317</v>
      </c>
      <c r="R2894" s="15">
        <f t="shared" si="136"/>
        <v>41869.380833333329</v>
      </c>
      <c r="S2894" s="15">
        <f t="shared" si="137"/>
        <v>41876.541666666664</v>
      </c>
    </row>
    <row r="2895" spans="1:19" x14ac:dyDescent="0.3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2">
        <f t="shared" si="135"/>
        <v>5.0000000000000001E-3</v>
      </c>
      <c r="P2895" s="6" t="s">
        <v>8316</v>
      </c>
      <c r="Q2895" s="6" t="s">
        <v>8317</v>
      </c>
      <c r="R2895" s="15">
        <f t="shared" si="136"/>
        <v>41953.439756944441</v>
      </c>
      <c r="S2895" s="15">
        <f t="shared" si="137"/>
        <v>42012.749999999993</v>
      </c>
    </row>
    <row r="2896" spans="1:19" ht="29" x14ac:dyDescent="0.3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2">
        <f t="shared" si="135"/>
        <v>0</v>
      </c>
      <c r="P2896" s="6" t="s">
        <v>8316</v>
      </c>
      <c r="Q2896" s="6" t="s">
        <v>8317</v>
      </c>
      <c r="R2896" s="15">
        <f t="shared" si="136"/>
        <v>42037.652951388889</v>
      </c>
      <c r="S2896" s="15">
        <f t="shared" si="137"/>
        <v>42097.611284722218</v>
      </c>
    </row>
    <row r="2897" spans="1:19" ht="43.5" x14ac:dyDescent="0.3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2">
        <f t="shared" si="135"/>
        <v>4.5999999999999999E-2</v>
      </c>
      <c r="P2897" s="6" t="s">
        <v>8316</v>
      </c>
      <c r="Q2897" s="6" t="s">
        <v>8317</v>
      </c>
      <c r="R2897" s="15">
        <f t="shared" si="136"/>
        <v>41811.222129629627</v>
      </c>
      <c r="S2897" s="15">
        <f t="shared" si="137"/>
        <v>41812.541666666664</v>
      </c>
    </row>
    <row r="2898" spans="1:19" ht="43.5" x14ac:dyDescent="0.3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2">
        <f t="shared" si="135"/>
        <v>0.20833333333333334</v>
      </c>
      <c r="P2898" s="6" t="s">
        <v>8316</v>
      </c>
      <c r="Q2898" s="6" t="s">
        <v>8317</v>
      </c>
      <c r="R2898" s="15">
        <f t="shared" si="136"/>
        <v>42701.575474537036</v>
      </c>
      <c r="S2898" s="15">
        <f t="shared" si="137"/>
        <v>42715.916666666664</v>
      </c>
    </row>
    <row r="2899" spans="1:19" ht="43.5" x14ac:dyDescent="0.3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2">
        <f t="shared" si="135"/>
        <v>4.583333333333333E-2</v>
      </c>
      <c r="P2899" s="6" t="s">
        <v>8316</v>
      </c>
      <c r="Q2899" s="6" t="s">
        <v>8317</v>
      </c>
      <c r="R2899" s="15">
        <f t="shared" si="136"/>
        <v>42258.313171296293</v>
      </c>
      <c r="S2899" s="15">
        <f t="shared" si="137"/>
        <v>42288.311863425923</v>
      </c>
    </row>
    <row r="2900" spans="1:19" ht="43.5" x14ac:dyDescent="0.3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2">
        <f t="shared" si="135"/>
        <v>4.2133333333333335E-2</v>
      </c>
      <c r="P2900" s="6" t="s">
        <v>8316</v>
      </c>
      <c r="Q2900" s="6" t="s">
        <v>8317</v>
      </c>
      <c r="R2900" s="15">
        <f t="shared" si="136"/>
        <v>42278.331631944442</v>
      </c>
      <c r="S2900" s="15">
        <f t="shared" si="137"/>
        <v>42308.331631944442</v>
      </c>
    </row>
    <row r="2901" spans="1:19" ht="43.5" x14ac:dyDescent="0.3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2">
        <f t="shared" si="135"/>
        <v>0</v>
      </c>
      <c r="P2901" s="6" t="s">
        <v>8316</v>
      </c>
      <c r="Q2901" s="6" t="s">
        <v>8317</v>
      </c>
      <c r="R2901" s="15">
        <f t="shared" si="136"/>
        <v>42514.744884259257</v>
      </c>
      <c r="S2901" s="15">
        <f t="shared" si="137"/>
        <v>42574.744884259257</v>
      </c>
    </row>
    <row r="2902" spans="1:19" ht="58" x14ac:dyDescent="0.3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2">
        <f t="shared" si="135"/>
        <v>0.61909090909090914</v>
      </c>
      <c r="P2902" s="6" t="s">
        <v>8316</v>
      </c>
      <c r="Q2902" s="6" t="s">
        <v>8317</v>
      </c>
      <c r="R2902" s="15">
        <f t="shared" si="136"/>
        <v>41829.900833333333</v>
      </c>
      <c r="S2902" s="15">
        <f t="shared" si="137"/>
        <v>41859.900833333333</v>
      </c>
    </row>
    <row r="2903" spans="1:19" ht="43.5" x14ac:dyDescent="0.3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2">
        <f t="shared" si="135"/>
        <v>8.0000000000000002E-3</v>
      </c>
      <c r="P2903" s="6" t="s">
        <v>8316</v>
      </c>
      <c r="Q2903" s="6" t="s">
        <v>8317</v>
      </c>
      <c r="R2903" s="15">
        <f t="shared" si="136"/>
        <v>41982.571053240739</v>
      </c>
      <c r="S2903" s="15">
        <f t="shared" si="137"/>
        <v>42042.571053240739</v>
      </c>
    </row>
    <row r="2904" spans="1:19" ht="43.5" x14ac:dyDescent="0.3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2">
        <f t="shared" si="135"/>
        <v>1.6666666666666666E-4</v>
      </c>
      <c r="P2904" s="6" t="s">
        <v>8316</v>
      </c>
      <c r="Q2904" s="6" t="s">
        <v>8317</v>
      </c>
      <c r="R2904" s="15">
        <f t="shared" si="136"/>
        <v>42210.106435185182</v>
      </c>
      <c r="S2904" s="15">
        <f t="shared" si="137"/>
        <v>42240.106435185182</v>
      </c>
    </row>
    <row r="2905" spans="1:19" ht="43.5" x14ac:dyDescent="0.3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2">
        <f t="shared" si="135"/>
        <v>7.7999999999999996E-3</v>
      </c>
      <c r="P2905" s="6" t="s">
        <v>8316</v>
      </c>
      <c r="Q2905" s="6" t="s">
        <v>8317</v>
      </c>
      <c r="R2905" s="15">
        <f t="shared" si="136"/>
        <v>42195.83354166666</v>
      </c>
      <c r="S2905" s="15">
        <f t="shared" si="137"/>
        <v>42255.83354166666</v>
      </c>
    </row>
    <row r="2906" spans="1:19" ht="43.5" x14ac:dyDescent="0.3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2">
        <f t="shared" si="135"/>
        <v>0.05</v>
      </c>
      <c r="P2906" s="6" t="s">
        <v>8316</v>
      </c>
      <c r="Q2906" s="6" t="s">
        <v>8317</v>
      </c>
      <c r="R2906" s="15">
        <f t="shared" si="136"/>
        <v>41940.634618055556</v>
      </c>
      <c r="S2906" s="15">
        <f t="shared" si="137"/>
        <v>41952.166666666664</v>
      </c>
    </row>
    <row r="2907" spans="1:19" ht="43.5" x14ac:dyDescent="0.3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2">
        <f t="shared" si="135"/>
        <v>0.17771428571428571</v>
      </c>
      <c r="P2907" s="6" t="s">
        <v>8316</v>
      </c>
      <c r="Q2907" s="6" t="s">
        <v>8317</v>
      </c>
      <c r="R2907" s="15">
        <f t="shared" si="136"/>
        <v>42605.723530092589</v>
      </c>
      <c r="S2907" s="15">
        <f t="shared" si="137"/>
        <v>42619.723530092589</v>
      </c>
    </row>
    <row r="2908" spans="1:19" ht="58" x14ac:dyDescent="0.3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2">
        <f t="shared" si="135"/>
        <v>9.4166666666666662E-2</v>
      </c>
      <c r="P2908" s="6" t="s">
        <v>8316</v>
      </c>
      <c r="Q2908" s="6" t="s">
        <v>8317</v>
      </c>
      <c r="R2908" s="15">
        <f t="shared" si="136"/>
        <v>42199.315578703703</v>
      </c>
      <c r="S2908" s="15">
        <f t="shared" si="137"/>
        <v>42216.708333333336</v>
      </c>
    </row>
    <row r="2909" spans="1:19" ht="43.5" x14ac:dyDescent="0.3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2">
        <f t="shared" si="135"/>
        <v>8.0000000000000004E-4</v>
      </c>
      <c r="P2909" s="6" t="s">
        <v>8316</v>
      </c>
      <c r="Q2909" s="6" t="s">
        <v>8317</v>
      </c>
      <c r="R2909" s="15">
        <f t="shared" si="136"/>
        <v>42444.544409722221</v>
      </c>
      <c r="S2909" s="15">
        <f t="shared" si="137"/>
        <v>42504.544409722221</v>
      </c>
    </row>
    <row r="2910" spans="1:19" ht="58" x14ac:dyDescent="0.3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2">
        <f t="shared" si="135"/>
        <v>2.75E-2</v>
      </c>
      <c r="P2910" s="6" t="s">
        <v>8316</v>
      </c>
      <c r="Q2910" s="6" t="s">
        <v>8317</v>
      </c>
      <c r="R2910" s="15">
        <f t="shared" si="136"/>
        <v>42499.398368055554</v>
      </c>
      <c r="S2910" s="15">
        <f t="shared" si="137"/>
        <v>42529.398368055554</v>
      </c>
    </row>
    <row r="2911" spans="1:19" ht="58" x14ac:dyDescent="0.3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2">
        <f t="shared" si="135"/>
        <v>1.1111111111111112E-4</v>
      </c>
      <c r="P2911" s="6" t="s">
        <v>8316</v>
      </c>
      <c r="Q2911" s="6" t="s">
        <v>8317</v>
      </c>
      <c r="R2911" s="15">
        <f t="shared" si="136"/>
        <v>41928.932881944442</v>
      </c>
      <c r="S2911" s="15">
        <f t="shared" si="137"/>
        <v>41968.490277777775</v>
      </c>
    </row>
    <row r="2912" spans="1:19" ht="43.5" x14ac:dyDescent="0.3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2">
        <f t="shared" si="135"/>
        <v>3.3333333333333335E-5</v>
      </c>
      <c r="P2912" s="6" t="s">
        <v>8316</v>
      </c>
      <c r="Q2912" s="6" t="s">
        <v>8317</v>
      </c>
      <c r="R2912" s="15">
        <f t="shared" si="136"/>
        <v>42107.507951388885</v>
      </c>
      <c r="S2912" s="15">
        <f t="shared" si="137"/>
        <v>42167.507951388885</v>
      </c>
    </row>
    <row r="2913" spans="1:19" ht="58" x14ac:dyDescent="0.3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2">
        <f t="shared" si="135"/>
        <v>0.36499999999999999</v>
      </c>
      <c r="P2913" s="6" t="s">
        <v>8316</v>
      </c>
      <c r="Q2913" s="6" t="s">
        <v>8317</v>
      </c>
      <c r="R2913" s="15">
        <f t="shared" si="136"/>
        <v>42142.435486111113</v>
      </c>
      <c r="S2913" s="15">
        <f t="shared" si="137"/>
        <v>42182.435486111113</v>
      </c>
    </row>
    <row r="2914" spans="1:19" ht="43.5" x14ac:dyDescent="0.3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2">
        <f t="shared" si="135"/>
        <v>0.14058171745152354</v>
      </c>
      <c r="P2914" s="6" t="s">
        <v>8316</v>
      </c>
      <c r="Q2914" s="6" t="s">
        <v>8317</v>
      </c>
      <c r="R2914" s="15">
        <f t="shared" si="136"/>
        <v>42353.798310185179</v>
      </c>
      <c r="S2914" s="15">
        <f t="shared" si="137"/>
        <v>42383.798310185179</v>
      </c>
    </row>
    <row r="2915" spans="1:19" ht="43.5" x14ac:dyDescent="0.3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2">
        <f t="shared" si="135"/>
        <v>2.0000000000000001E-4</v>
      </c>
      <c r="P2915" s="6" t="s">
        <v>8316</v>
      </c>
      <c r="Q2915" s="6" t="s">
        <v>8317</v>
      </c>
      <c r="R2915" s="15">
        <f t="shared" si="136"/>
        <v>41828.589571759258</v>
      </c>
      <c r="S2915" s="15">
        <f t="shared" si="137"/>
        <v>41888.589571759258</v>
      </c>
    </row>
    <row r="2916" spans="1:19" ht="29" x14ac:dyDescent="0.3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2">
        <f t="shared" si="135"/>
        <v>4.0000000000000003E-5</v>
      </c>
      <c r="P2916" s="6" t="s">
        <v>8316</v>
      </c>
      <c r="Q2916" s="6" t="s">
        <v>8317</v>
      </c>
      <c r="R2916" s="15">
        <f t="shared" si="136"/>
        <v>42017.574004629627</v>
      </c>
      <c r="S2916" s="15">
        <f t="shared" si="137"/>
        <v>42077.532337962963</v>
      </c>
    </row>
    <row r="2917" spans="1:19" ht="43.5" x14ac:dyDescent="0.3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2">
        <f t="shared" si="135"/>
        <v>0.61099999999999999</v>
      </c>
      <c r="P2917" s="6" t="s">
        <v>8316</v>
      </c>
      <c r="Q2917" s="6" t="s">
        <v>8317</v>
      </c>
      <c r="R2917" s="15">
        <f t="shared" si="136"/>
        <v>42415.064699074072</v>
      </c>
      <c r="S2917" s="15">
        <f t="shared" si="137"/>
        <v>42445.0230324074</v>
      </c>
    </row>
    <row r="2918" spans="1:19" ht="43.5" x14ac:dyDescent="0.3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2">
        <f t="shared" si="135"/>
        <v>7.8378378378378383E-2</v>
      </c>
      <c r="P2918" s="6" t="s">
        <v>8316</v>
      </c>
      <c r="Q2918" s="6" t="s">
        <v>8317</v>
      </c>
      <c r="R2918" s="15">
        <f t="shared" si="136"/>
        <v>41755.143391203703</v>
      </c>
      <c r="S2918" s="15">
        <f t="shared" si="137"/>
        <v>41778.143391203703</v>
      </c>
    </row>
    <row r="2919" spans="1:19" ht="43.5" x14ac:dyDescent="0.3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2">
        <f t="shared" si="135"/>
        <v>0.2185</v>
      </c>
      <c r="P2919" s="6" t="s">
        <v>8316</v>
      </c>
      <c r="Q2919" s="6" t="s">
        <v>8317</v>
      </c>
      <c r="R2919" s="15">
        <f t="shared" si="136"/>
        <v>42244.901006944441</v>
      </c>
      <c r="S2919" s="15">
        <f t="shared" si="137"/>
        <v>42262.901006944441</v>
      </c>
    </row>
    <row r="2920" spans="1:19" ht="43.5" x14ac:dyDescent="0.3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2">
        <f t="shared" si="135"/>
        <v>0.27239999999999998</v>
      </c>
      <c r="P2920" s="6" t="s">
        <v>8316</v>
      </c>
      <c r="Q2920" s="6" t="s">
        <v>8317</v>
      </c>
      <c r="R2920" s="15">
        <f t="shared" si="136"/>
        <v>42278.296377314815</v>
      </c>
      <c r="S2920" s="15">
        <f t="shared" si="137"/>
        <v>42306.296377314815</v>
      </c>
    </row>
    <row r="2921" spans="1:19" ht="43.5" x14ac:dyDescent="0.3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2">
        <f t="shared" si="135"/>
        <v>8.5000000000000006E-2</v>
      </c>
      <c r="P2921" s="6" t="s">
        <v>8316</v>
      </c>
      <c r="Q2921" s="6" t="s">
        <v>8317</v>
      </c>
      <c r="R2921" s="15">
        <f t="shared" si="136"/>
        <v>41826.286215277774</v>
      </c>
      <c r="S2921" s="15">
        <f t="shared" si="137"/>
        <v>41856.286215277774</v>
      </c>
    </row>
    <row r="2922" spans="1:19" ht="43.5" x14ac:dyDescent="0.3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2">
        <f t="shared" si="135"/>
        <v>0.26840000000000003</v>
      </c>
      <c r="P2922" s="6" t="s">
        <v>8316</v>
      </c>
      <c r="Q2922" s="6" t="s">
        <v>8317</v>
      </c>
      <c r="R2922" s="15">
        <f t="shared" si="136"/>
        <v>42058.459143518521</v>
      </c>
      <c r="S2922" s="15">
        <f t="shared" si="137"/>
        <v>42088.41747685185</v>
      </c>
    </row>
    <row r="2923" spans="1:19" ht="43.5" x14ac:dyDescent="0.3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2">
        <f t="shared" si="135"/>
        <v>1.29</v>
      </c>
      <c r="P2923" s="6" t="s">
        <v>8316</v>
      </c>
      <c r="Q2923" s="6" t="s">
        <v>8358</v>
      </c>
      <c r="R2923" s="15">
        <f t="shared" si="136"/>
        <v>41877.553287037037</v>
      </c>
      <c r="S2923" s="15">
        <f t="shared" si="137"/>
        <v>41907.553287037037</v>
      </c>
    </row>
    <row r="2924" spans="1:19" ht="58" x14ac:dyDescent="0.3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2">
        <f t="shared" si="135"/>
        <v>1</v>
      </c>
      <c r="P2924" s="6" t="s">
        <v>8316</v>
      </c>
      <c r="Q2924" s="6" t="s">
        <v>8358</v>
      </c>
      <c r="R2924" s="15">
        <f t="shared" si="136"/>
        <v>42097.540821759256</v>
      </c>
      <c r="S2924" s="15">
        <f t="shared" si="137"/>
        <v>42142.540821759256</v>
      </c>
    </row>
    <row r="2925" spans="1:19" ht="43.5" x14ac:dyDescent="0.3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2">
        <f t="shared" si="135"/>
        <v>1</v>
      </c>
      <c r="P2925" s="6" t="s">
        <v>8316</v>
      </c>
      <c r="Q2925" s="6" t="s">
        <v>8358</v>
      </c>
      <c r="R2925" s="15">
        <f t="shared" si="136"/>
        <v>42012.819201388884</v>
      </c>
      <c r="S2925" s="15">
        <f t="shared" si="137"/>
        <v>42027.791666666664</v>
      </c>
    </row>
    <row r="2926" spans="1:19" ht="43.5" x14ac:dyDescent="0.3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2">
        <f t="shared" si="135"/>
        <v>1.032</v>
      </c>
      <c r="P2926" s="6" t="s">
        <v>8316</v>
      </c>
      <c r="Q2926" s="6" t="s">
        <v>8358</v>
      </c>
      <c r="R2926" s="15">
        <f t="shared" si="136"/>
        <v>42103.223495370366</v>
      </c>
      <c r="S2926" s="15">
        <f t="shared" si="137"/>
        <v>42132.832638888889</v>
      </c>
    </row>
    <row r="2927" spans="1:19" ht="43.5" x14ac:dyDescent="0.3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2">
        <f t="shared" si="135"/>
        <v>1.0244597777777777</v>
      </c>
      <c r="P2927" s="6" t="s">
        <v>8316</v>
      </c>
      <c r="Q2927" s="6" t="s">
        <v>8358</v>
      </c>
      <c r="R2927" s="15">
        <f t="shared" si="136"/>
        <v>41863.250787037039</v>
      </c>
      <c r="S2927" s="15">
        <f t="shared" si="137"/>
        <v>41893.250787037039</v>
      </c>
    </row>
    <row r="2928" spans="1:19" ht="43.5" x14ac:dyDescent="0.3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2">
        <f t="shared" si="135"/>
        <v>1.25</v>
      </c>
      <c r="P2928" s="6" t="s">
        <v>8316</v>
      </c>
      <c r="Q2928" s="6" t="s">
        <v>8358</v>
      </c>
      <c r="R2928" s="15">
        <f t="shared" si="136"/>
        <v>42044.432627314811</v>
      </c>
      <c r="S2928" s="15">
        <f t="shared" si="137"/>
        <v>42058.432627314811</v>
      </c>
    </row>
    <row r="2929" spans="1:19" ht="43.5" x14ac:dyDescent="0.3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2">
        <f t="shared" si="135"/>
        <v>1.3083333333333333</v>
      </c>
      <c r="P2929" s="6" t="s">
        <v>8316</v>
      </c>
      <c r="Q2929" s="6" t="s">
        <v>8358</v>
      </c>
      <c r="R2929" s="15">
        <f t="shared" si="136"/>
        <v>41806.335983796293</v>
      </c>
      <c r="S2929" s="15">
        <f t="shared" si="137"/>
        <v>41834.875</v>
      </c>
    </row>
    <row r="2930" spans="1:19" ht="29" x14ac:dyDescent="0.3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2">
        <f t="shared" si="135"/>
        <v>1</v>
      </c>
      <c r="P2930" s="6" t="s">
        <v>8316</v>
      </c>
      <c r="Q2930" s="6" t="s">
        <v>8358</v>
      </c>
      <c r="R2930" s="15">
        <f t="shared" si="136"/>
        <v>42403.664884259262</v>
      </c>
      <c r="S2930" s="15">
        <f t="shared" si="137"/>
        <v>42433.664884259262</v>
      </c>
    </row>
    <row r="2931" spans="1:19" ht="43.5" x14ac:dyDescent="0.3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2">
        <f t="shared" si="135"/>
        <v>1.02069375</v>
      </c>
      <c r="P2931" s="6" t="s">
        <v>8316</v>
      </c>
      <c r="Q2931" s="6" t="s">
        <v>8358</v>
      </c>
      <c r="R2931" s="15">
        <f t="shared" si="136"/>
        <v>41754.230995370366</v>
      </c>
      <c r="S2931" s="15">
        <f t="shared" si="137"/>
        <v>41784.230995370366</v>
      </c>
    </row>
    <row r="2932" spans="1:19" ht="43.5" x14ac:dyDescent="0.3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2">
        <f t="shared" si="135"/>
        <v>1.0092000000000001</v>
      </c>
      <c r="P2932" s="6" t="s">
        <v>8316</v>
      </c>
      <c r="Q2932" s="6" t="s">
        <v>8358</v>
      </c>
      <c r="R2932" s="15">
        <f t="shared" si="136"/>
        <v>42101.250740740739</v>
      </c>
      <c r="S2932" s="15">
        <f t="shared" si="137"/>
        <v>42131.250740740739</v>
      </c>
    </row>
    <row r="2933" spans="1:19" ht="58" x14ac:dyDescent="0.3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2">
        <f t="shared" si="135"/>
        <v>1.06</v>
      </c>
      <c r="P2933" s="6" t="s">
        <v>8316</v>
      </c>
      <c r="Q2933" s="6" t="s">
        <v>8358</v>
      </c>
      <c r="R2933" s="15">
        <f t="shared" si="136"/>
        <v>41871.957905092589</v>
      </c>
      <c r="S2933" s="15">
        <f t="shared" si="137"/>
        <v>41896.922222222223</v>
      </c>
    </row>
    <row r="2934" spans="1:19" ht="43.5" x14ac:dyDescent="0.3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2">
        <f t="shared" si="135"/>
        <v>1.0509677419354839</v>
      </c>
      <c r="P2934" s="6" t="s">
        <v>8316</v>
      </c>
      <c r="Q2934" s="6" t="s">
        <v>8358</v>
      </c>
      <c r="R2934" s="15">
        <f t="shared" si="136"/>
        <v>42024.831446759257</v>
      </c>
      <c r="S2934" s="15">
        <f t="shared" si="137"/>
        <v>42056.124999999993</v>
      </c>
    </row>
    <row r="2935" spans="1:19" ht="58" x14ac:dyDescent="0.3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2">
        <f t="shared" si="135"/>
        <v>1.0276000000000001</v>
      </c>
      <c r="P2935" s="6" t="s">
        <v>8316</v>
      </c>
      <c r="Q2935" s="6" t="s">
        <v>8358</v>
      </c>
      <c r="R2935" s="15">
        <f t="shared" si="136"/>
        <v>42495.623298611106</v>
      </c>
      <c r="S2935" s="15">
        <f t="shared" si="137"/>
        <v>42525.623298611106</v>
      </c>
    </row>
    <row r="2936" spans="1:19" ht="43.5" x14ac:dyDescent="0.3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2">
        <f t="shared" si="135"/>
        <v>1.08</v>
      </c>
      <c r="P2936" s="6" t="s">
        <v>8316</v>
      </c>
      <c r="Q2936" s="6" t="s">
        <v>8358</v>
      </c>
      <c r="R2936" s="15">
        <f t="shared" si="136"/>
        <v>41775.302824074075</v>
      </c>
      <c r="S2936" s="15">
        <f t="shared" si="137"/>
        <v>41805.302824074075</v>
      </c>
    </row>
    <row r="2937" spans="1:19" ht="43.5" x14ac:dyDescent="0.3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2">
        <f t="shared" si="135"/>
        <v>1.0088571428571429</v>
      </c>
      <c r="P2937" s="6" t="s">
        <v>8316</v>
      </c>
      <c r="Q2937" s="6" t="s">
        <v>8358</v>
      </c>
      <c r="R2937" s="15">
        <f t="shared" si="136"/>
        <v>42553.250092592592</v>
      </c>
      <c r="S2937" s="15">
        <f t="shared" si="137"/>
        <v>42611.374999999993</v>
      </c>
    </row>
    <row r="2938" spans="1:19" ht="43.5" x14ac:dyDescent="0.3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2">
        <f t="shared" si="135"/>
        <v>1.28</v>
      </c>
      <c r="P2938" s="6" t="s">
        <v>8316</v>
      </c>
      <c r="Q2938" s="6" t="s">
        <v>8358</v>
      </c>
      <c r="R2938" s="15">
        <f t="shared" si="136"/>
        <v>41912.317395833328</v>
      </c>
      <c r="S2938" s="15">
        <f t="shared" si="137"/>
        <v>41924.874305555553</v>
      </c>
    </row>
    <row r="2939" spans="1:19" ht="29" x14ac:dyDescent="0.3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2">
        <f t="shared" si="135"/>
        <v>1.3333333333333333</v>
      </c>
      <c r="P2939" s="6" t="s">
        <v>8316</v>
      </c>
      <c r="Q2939" s="6" t="s">
        <v>8358</v>
      </c>
      <c r="R2939" s="15">
        <f t="shared" si="136"/>
        <v>41803.123993055553</v>
      </c>
      <c r="S2939" s="15">
        <f t="shared" si="137"/>
        <v>41833.123993055553</v>
      </c>
    </row>
    <row r="2940" spans="1:19" ht="43.5" x14ac:dyDescent="0.3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2">
        <f t="shared" si="135"/>
        <v>1.0137499999999999</v>
      </c>
      <c r="P2940" s="6" t="s">
        <v>8316</v>
      </c>
      <c r="Q2940" s="6" t="s">
        <v>8358</v>
      </c>
      <c r="R2940" s="15">
        <f t="shared" si="136"/>
        <v>42004.370532407404</v>
      </c>
      <c r="S2940" s="15">
        <f t="shared" si="137"/>
        <v>42034.370532407404</v>
      </c>
    </row>
    <row r="2941" spans="1:19" ht="43.5" x14ac:dyDescent="0.3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2">
        <f t="shared" si="135"/>
        <v>1.0287500000000001</v>
      </c>
      <c r="P2941" s="6" t="s">
        <v>8316</v>
      </c>
      <c r="Q2941" s="6" t="s">
        <v>8358</v>
      </c>
      <c r="R2941" s="15">
        <f t="shared" si="136"/>
        <v>41845.47583333333</v>
      </c>
      <c r="S2941" s="15">
        <f t="shared" si="137"/>
        <v>41878.708333333328</v>
      </c>
    </row>
    <row r="2942" spans="1:19" ht="43.5" x14ac:dyDescent="0.3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2">
        <f t="shared" si="135"/>
        <v>1.0724</v>
      </c>
      <c r="P2942" s="6" t="s">
        <v>8316</v>
      </c>
      <c r="Q2942" s="6" t="s">
        <v>8358</v>
      </c>
      <c r="R2942" s="15">
        <f t="shared" si="136"/>
        <v>41982.440023148149</v>
      </c>
      <c r="S2942" s="15">
        <f t="shared" si="137"/>
        <v>42022.440023148149</v>
      </c>
    </row>
    <row r="2943" spans="1:19" ht="43.5" x14ac:dyDescent="0.3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2">
        <f t="shared" si="135"/>
        <v>4.0000000000000003E-5</v>
      </c>
      <c r="P2943" s="6" t="s">
        <v>8316</v>
      </c>
      <c r="Q2943" s="6" t="s">
        <v>8356</v>
      </c>
      <c r="R2943" s="15">
        <f t="shared" si="136"/>
        <v>42034.626793981479</v>
      </c>
      <c r="S2943" s="15">
        <f t="shared" si="137"/>
        <v>42064.626793981479</v>
      </c>
    </row>
    <row r="2944" spans="1:19" ht="43.5" x14ac:dyDescent="0.3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2">
        <f t="shared" si="135"/>
        <v>0.20424999999999999</v>
      </c>
      <c r="P2944" s="6" t="s">
        <v>8316</v>
      </c>
      <c r="Q2944" s="6" t="s">
        <v>8356</v>
      </c>
      <c r="R2944" s="15">
        <f t="shared" si="136"/>
        <v>42334.470590277771</v>
      </c>
      <c r="S2944" s="15">
        <f t="shared" si="137"/>
        <v>42354.512499999997</v>
      </c>
    </row>
    <row r="2945" spans="1:19" ht="43.5" x14ac:dyDescent="0.3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2">
        <f t="shared" si="135"/>
        <v>0</v>
      </c>
      <c r="P2945" s="6" t="s">
        <v>8316</v>
      </c>
      <c r="Q2945" s="6" t="s">
        <v>8356</v>
      </c>
      <c r="R2945" s="15">
        <f t="shared" si="136"/>
        <v>42076.796064814807</v>
      </c>
      <c r="S2945" s="15">
        <f t="shared" si="137"/>
        <v>42106.796064814807</v>
      </c>
    </row>
    <row r="2946" spans="1:19" ht="43.5" x14ac:dyDescent="0.3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2">
        <f t="shared" si="135"/>
        <v>0.01</v>
      </c>
      <c r="P2946" s="6" t="s">
        <v>8316</v>
      </c>
      <c r="Q2946" s="6" t="s">
        <v>8356</v>
      </c>
      <c r="R2946" s="15">
        <f t="shared" si="136"/>
        <v>42132.580995370365</v>
      </c>
      <c r="S2946" s="15">
        <f t="shared" si="137"/>
        <v>42162.580995370365</v>
      </c>
    </row>
    <row r="2947" spans="1:19" ht="58" x14ac:dyDescent="0.3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2">
        <f t="shared" ref="O2947:O3010" si="138">(E2947/D2947)</f>
        <v>0</v>
      </c>
      <c r="P2947" s="6" t="s">
        <v>8316</v>
      </c>
      <c r="Q2947" s="6" t="s">
        <v>8356</v>
      </c>
      <c r="R2947" s="15">
        <f t="shared" ref="R2947:R3010" si="139">(J2947/86400)+25569+(-8/24)</f>
        <v>42117.806250000001</v>
      </c>
      <c r="S2947" s="15">
        <f t="shared" ref="S2947:S3010" si="140">(I2947/86400)+25569+(-8/24)</f>
        <v>42147.806250000001</v>
      </c>
    </row>
    <row r="2948" spans="1:19" ht="43.5" x14ac:dyDescent="0.3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2">
        <f t="shared" si="138"/>
        <v>1E-3</v>
      </c>
      <c r="P2948" s="6" t="s">
        <v>8316</v>
      </c>
      <c r="Q2948" s="6" t="s">
        <v>8356</v>
      </c>
      <c r="R2948" s="15">
        <f t="shared" si="139"/>
        <v>42567.197824074072</v>
      </c>
      <c r="S2948" s="15">
        <f t="shared" si="140"/>
        <v>42597.197824074072</v>
      </c>
    </row>
    <row r="2949" spans="1:19" ht="58" x14ac:dyDescent="0.3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2">
        <f t="shared" si="138"/>
        <v>4.2880000000000001E-2</v>
      </c>
      <c r="P2949" s="6" t="s">
        <v>8316</v>
      </c>
      <c r="Q2949" s="6" t="s">
        <v>8356</v>
      </c>
      <c r="R2949" s="15">
        <f t="shared" si="139"/>
        <v>42649.228784722225</v>
      </c>
      <c r="S2949" s="15">
        <f t="shared" si="140"/>
        <v>42698.382638888885</v>
      </c>
    </row>
    <row r="2950" spans="1:19" ht="58" x14ac:dyDescent="0.3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2">
        <f t="shared" si="138"/>
        <v>4.8000000000000001E-5</v>
      </c>
      <c r="P2950" s="6" t="s">
        <v>8316</v>
      </c>
      <c r="Q2950" s="6" t="s">
        <v>8356</v>
      </c>
      <c r="R2950" s="15">
        <f t="shared" si="139"/>
        <v>42097.315891203696</v>
      </c>
      <c r="S2950" s="15">
        <f t="shared" si="140"/>
        <v>42157.315891203696</v>
      </c>
    </row>
    <row r="2951" spans="1:19" ht="43.5" x14ac:dyDescent="0.3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2">
        <f t="shared" si="138"/>
        <v>2.5000000000000001E-2</v>
      </c>
      <c r="P2951" s="6" t="s">
        <v>8316</v>
      </c>
      <c r="Q2951" s="6" t="s">
        <v>8356</v>
      </c>
      <c r="R2951" s="15">
        <f t="shared" si="139"/>
        <v>42297.48978009259</v>
      </c>
      <c r="S2951" s="15">
        <f t="shared" si="140"/>
        <v>42327.531446759262</v>
      </c>
    </row>
    <row r="2952" spans="1:19" ht="43.5" x14ac:dyDescent="0.3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2">
        <f t="shared" si="138"/>
        <v>0</v>
      </c>
      <c r="P2952" s="6" t="s">
        <v>8316</v>
      </c>
      <c r="Q2952" s="6" t="s">
        <v>8356</v>
      </c>
      <c r="R2952" s="15">
        <f t="shared" si="139"/>
        <v>42362.031851851854</v>
      </c>
      <c r="S2952" s="15">
        <f t="shared" si="140"/>
        <v>42392.031851851854</v>
      </c>
    </row>
    <row r="2953" spans="1:19" ht="58" x14ac:dyDescent="0.3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2">
        <f t="shared" si="138"/>
        <v>2.1919999999999999E-2</v>
      </c>
      <c r="P2953" s="6" t="s">
        <v>8316</v>
      </c>
      <c r="Q2953" s="6" t="s">
        <v>8356</v>
      </c>
      <c r="R2953" s="15">
        <f t="shared" si="139"/>
        <v>41872.469594907401</v>
      </c>
      <c r="S2953" s="15">
        <f t="shared" si="140"/>
        <v>41917.469594907401</v>
      </c>
    </row>
    <row r="2954" spans="1:19" ht="43.5" x14ac:dyDescent="0.3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2">
        <f t="shared" si="138"/>
        <v>8.0250000000000002E-2</v>
      </c>
      <c r="P2954" s="6" t="s">
        <v>8316</v>
      </c>
      <c r="Q2954" s="6" t="s">
        <v>8356</v>
      </c>
      <c r="R2954" s="15">
        <f t="shared" si="139"/>
        <v>42628.356932870367</v>
      </c>
      <c r="S2954" s="15">
        <f t="shared" si="140"/>
        <v>42659.833333333336</v>
      </c>
    </row>
    <row r="2955" spans="1:19" ht="43.5" x14ac:dyDescent="0.3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2">
        <f t="shared" si="138"/>
        <v>1.5125E-3</v>
      </c>
      <c r="P2955" s="6" t="s">
        <v>8316</v>
      </c>
      <c r="Q2955" s="6" t="s">
        <v>8356</v>
      </c>
      <c r="R2955" s="15">
        <f t="shared" si="139"/>
        <v>42255.458576388883</v>
      </c>
      <c r="S2955" s="15">
        <f t="shared" si="140"/>
        <v>42285.458576388883</v>
      </c>
    </row>
    <row r="2956" spans="1:19" ht="43.5" x14ac:dyDescent="0.3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2">
        <f t="shared" si="138"/>
        <v>0</v>
      </c>
      <c r="P2956" s="6" t="s">
        <v>8316</v>
      </c>
      <c r="Q2956" s="6" t="s">
        <v>8356</v>
      </c>
      <c r="R2956" s="15">
        <f t="shared" si="139"/>
        <v>42790.250034722216</v>
      </c>
      <c r="S2956" s="15">
        <f t="shared" si="140"/>
        <v>42810.208368055552</v>
      </c>
    </row>
    <row r="2957" spans="1:19" ht="29" x14ac:dyDescent="0.3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2">
        <f t="shared" si="138"/>
        <v>0.59583333333333333</v>
      </c>
      <c r="P2957" s="6" t="s">
        <v>8316</v>
      </c>
      <c r="Q2957" s="6" t="s">
        <v>8356</v>
      </c>
      <c r="R2957" s="15">
        <f t="shared" si="139"/>
        <v>42141.407974537033</v>
      </c>
      <c r="S2957" s="15">
        <f t="shared" si="140"/>
        <v>42171.407974537033</v>
      </c>
    </row>
    <row r="2958" spans="1:19" ht="43.5" x14ac:dyDescent="0.3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2">
        <f t="shared" si="138"/>
        <v>0.16734177215189874</v>
      </c>
      <c r="P2958" s="6" t="s">
        <v>8316</v>
      </c>
      <c r="Q2958" s="6" t="s">
        <v>8356</v>
      </c>
      <c r="R2958" s="15">
        <f t="shared" si="139"/>
        <v>42464.625578703701</v>
      </c>
      <c r="S2958" s="15">
        <f t="shared" si="140"/>
        <v>42494.625578703701</v>
      </c>
    </row>
    <row r="2959" spans="1:19" ht="43.5" x14ac:dyDescent="0.3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2">
        <f t="shared" si="138"/>
        <v>1.8666666666666668E-2</v>
      </c>
      <c r="P2959" s="6" t="s">
        <v>8316</v>
      </c>
      <c r="Q2959" s="6" t="s">
        <v>8356</v>
      </c>
      <c r="R2959" s="15">
        <f t="shared" si="139"/>
        <v>42030.67791666666</v>
      </c>
      <c r="S2959" s="15">
        <f t="shared" si="140"/>
        <v>42090.636249999996</v>
      </c>
    </row>
    <row r="2960" spans="1:19" ht="43.5" x14ac:dyDescent="0.3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2">
        <f t="shared" si="138"/>
        <v>0</v>
      </c>
      <c r="P2960" s="6" t="s">
        <v>8316</v>
      </c>
      <c r="Q2960" s="6" t="s">
        <v>8356</v>
      </c>
      <c r="R2960" s="15">
        <f t="shared" si="139"/>
        <v>42438.445798611108</v>
      </c>
      <c r="S2960" s="15">
        <f t="shared" si="140"/>
        <v>42498.404131944444</v>
      </c>
    </row>
    <row r="2961" spans="1:19" ht="43.5" x14ac:dyDescent="0.3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2">
        <f t="shared" si="138"/>
        <v>0</v>
      </c>
      <c r="P2961" s="6" t="s">
        <v>8316</v>
      </c>
      <c r="Q2961" s="6" t="s">
        <v>8356</v>
      </c>
      <c r="R2961" s="15">
        <f t="shared" si="139"/>
        <v>42497.675057870372</v>
      </c>
      <c r="S2961" s="15">
        <f t="shared" si="140"/>
        <v>42527.675057870372</v>
      </c>
    </row>
    <row r="2962" spans="1:19" ht="43.5" x14ac:dyDescent="0.3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2">
        <f t="shared" si="138"/>
        <v>0</v>
      </c>
      <c r="P2962" s="6" t="s">
        <v>8316</v>
      </c>
      <c r="Q2962" s="6" t="s">
        <v>8356</v>
      </c>
      <c r="R2962" s="15">
        <f t="shared" si="139"/>
        <v>41863.42387731481</v>
      </c>
      <c r="S2962" s="15">
        <f t="shared" si="140"/>
        <v>41893.42387731481</v>
      </c>
    </row>
    <row r="2963" spans="1:19" ht="58" x14ac:dyDescent="0.3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2">
        <f t="shared" si="138"/>
        <v>1.0962000000000001</v>
      </c>
      <c r="P2963" s="6" t="s">
        <v>8316</v>
      </c>
      <c r="Q2963" s="6" t="s">
        <v>8317</v>
      </c>
      <c r="R2963" s="15">
        <f t="shared" si="139"/>
        <v>42060.879155092589</v>
      </c>
      <c r="S2963" s="15">
        <f t="shared" si="140"/>
        <v>42088.833333333336</v>
      </c>
    </row>
    <row r="2964" spans="1:19" ht="43.5" x14ac:dyDescent="0.3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2">
        <f t="shared" si="138"/>
        <v>1.218</v>
      </c>
      <c r="P2964" s="6" t="s">
        <v>8316</v>
      </c>
      <c r="Q2964" s="6" t="s">
        <v>8317</v>
      </c>
      <c r="R2964" s="15">
        <f t="shared" si="139"/>
        <v>42035.910949074074</v>
      </c>
      <c r="S2964" s="15">
        <f t="shared" si="140"/>
        <v>42063.957638888889</v>
      </c>
    </row>
    <row r="2965" spans="1:19" ht="58" x14ac:dyDescent="0.3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2">
        <f t="shared" si="138"/>
        <v>1.0685</v>
      </c>
      <c r="P2965" s="6" t="s">
        <v>8316</v>
      </c>
      <c r="Q2965" s="6" t="s">
        <v>8317</v>
      </c>
      <c r="R2965" s="15">
        <f t="shared" si="139"/>
        <v>42157.13685185185</v>
      </c>
      <c r="S2965" s="15">
        <f t="shared" si="140"/>
        <v>42187.13685185185</v>
      </c>
    </row>
    <row r="2966" spans="1:19" ht="43.5" x14ac:dyDescent="0.3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2">
        <f t="shared" si="138"/>
        <v>1.0071379999999999</v>
      </c>
      <c r="P2966" s="6" t="s">
        <v>8316</v>
      </c>
      <c r="Q2966" s="6" t="s">
        <v>8317</v>
      </c>
      <c r="R2966" s="15">
        <f t="shared" si="139"/>
        <v>41827.576608796291</v>
      </c>
      <c r="S2966" s="15">
        <f t="shared" si="140"/>
        <v>41857.563888888886</v>
      </c>
    </row>
    <row r="2967" spans="1:19" ht="58" x14ac:dyDescent="0.3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2">
        <f t="shared" si="138"/>
        <v>1.0900000000000001</v>
      </c>
      <c r="P2967" s="6" t="s">
        <v>8316</v>
      </c>
      <c r="Q2967" s="6" t="s">
        <v>8317</v>
      </c>
      <c r="R2967" s="15">
        <f t="shared" si="139"/>
        <v>42162.396215277775</v>
      </c>
      <c r="S2967" s="15">
        <f t="shared" si="140"/>
        <v>42192.396215277775</v>
      </c>
    </row>
    <row r="2968" spans="1:19" ht="43.5" x14ac:dyDescent="0.3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2">
        <f t="shared" si="138"/>
        <v>1.1363000000000001</v>
      </c>
      <c r="P2968" s="6" t="s">
        <v>8316</v>
      </c>
      <c r="Q2968" s="6" t="s">
        <v>8317</v>
      </c>
      <c r="R2968" s="15">
        <f t="shared" si="139"/>
        <v>42233.405231481483</v>
      </c>
      <c r="S2968" s="15">
        <f t="shared" si="140"/>
        <v>42263.405231481483</v>
      </c>
    </row>
    <row r="2969" spans="1:19" ht="43.5" x14ac:dyDescent="0.3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2">
        <f t="shared" si="138"/>
        <v>1.1392</v>
      </c>
      <c r="P2969" s="6" t="s">
        <v>8316</v>
      </c>
      <c r="Q2969" s="6" t="s">
        <v>8317</v>
      </c>
      <c r="R2969" s="15">
        <f t="shared" si="139"/>
        <v>42041.864490740736</v>
      </c>
      <c r="S2969" s="15">
        <f t="shared" si="140"/>
        <v>42071.822824074072</v>
      </c>
    </row>
    <row r="2970" spans="1:19" ht="29" x14ac:dyDescent="0.3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2">
        <f t="shared" si="138"/>
        <v>1.06</v>
      </c>
      <c r="P2970" s="6" t="s">
        <v>8316</v>
      </c>
      <c r="Q2970" s="6" t="s">
        <v>8317</v>
      </c>
      <c r="R2970" s="15">
        <f t="shared" si="139"/>
        <v>42585.190509259257</v>
      </c>
      <c r="S2970" s="15">
        <f t="shared" si="140"/>
        <v>42598.832638888889</v>
      </c>
    </row>
    <row r="2971" spans="1:19" ht="43.5" x14ac:dyDescent="0.3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2">
        <f t="shared" si="138"/>
        <v>1.625</v>
      </c>
      <c r="P2971" s="6" t="s">
        <v>8316</v>
      </c>
      <c r="Q2971" s="6" t="s">
        <v>8317</v>
      </c>
      <c r="R2971" s="15">
        <f t="shared" si="139"/>
        <v>42097.453159722216</v>
      </c>
      <c r="S2971" s="15">
        <f t="shared" si="140"/>
        <v>42127.618750000001</v>
      </c>
    </row>
    <row r="2972" spans="1:19" ht="43.5" x14ac:dyDescent="0.3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2">
        <f t="shared" si="138"/>
        <v>1.06</v>
      </c>
      <c r="P2972" s="6" t="s">
        <v>8316</v>
      </c>
      <c r="Q2972" s="6" t="s">
        <v>8317</v>
      </c>
      <c r="R2972" s="15">
        <f t="shared" si="139"/>
        <v>41808.336238425924</v>
      </c>
      <c r="S2972" s="15">
        <f t="shared" si="140"/>
        <v>41838.336238425924</v>
      </c>
    </row>
    <row r="2973" spans="1:19" ht="43.5" x14ac:dyDescent="0.3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2">
        <f t="shared" si="138"/>
        <v>1.0015624999999999</v>
      </c>
      <c r="P2973" s="6" t="s">
        <v>8316</v>
      </c>
      <c r="Q2973" s="6" t="s">
        <v>8317</v>
      </c>
      <c r="R2973" s="15">
        <f t="shared" si="139"/>
        <v>41852.324976851851</v>
      </c>
      <c r="S2973" s="15">
        <f t="shared" si="140"/>
        <v>41882.324976851851</v>
      </c>
    </row>
    <row r="2974" spans="1:19" ht="29" x14ac:dyDescent="0.3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2">
        <f t="shared" si="138"/>
        <v>1.0535000000000001</v>
      </c>
      <c r="P2974" s="6" t="s">
        <v>8316</v>
      </c>
      <c r="Q2974" s="6" t="s">
        <v>8317</v>
      </c>
      <c r="R2974" s="15">
        <f t="shared" si="139"/>
        <v>42693.77685185185</v>
      </c>
      <c r="S2974" s="15">
        <f t="shared" si="140"/>
        <v>42708.708333333336</v>
      </c>
    </row>
    <row r="2975" spans="1:19" ht="43.5" x14ac:dyDescent="0.3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2">
        <f t="shared" si="138"/>
        <v>1.748</v>
      </c>
      <c r="P2975" s="6" t="s">
        <v>8316</v>
      </c>
      <c r="Q2975" s="6" t="s">
        <v>8317</v>
      </c>
      <c r="R2975" s="15">
        <f t="shared" si="139"/>
        <v>42341.485046296293</v>
      </c>
      <c r="S2975" s="15">
        <f t="shared" si="140"/>
        <v>42369.833333333336</v>
      </c>
    </row>
    <row r="2976" spans="1:19" ht="58" x14ac:dyDescent="0.3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2">
        <f t="shared" si="138"/>
        <v>1.02</v>
      </c>
      <c r="P2976" s="6" t="s">
        <v>8316</v>
      </c>
      <c r="Q2976" s="6" t="s">
        <v>8317</v>
      </c>
      <c r="R2976" s="15">
        <f t="shared" si="139"/>
        <v>41879.727673611109</v>
      </c>
      <c r="S2976" s="15">
        <f t="shared" si="140"/>
        <v>41907.732638888883</v>
      </c>
    </row>
    <row r="2977" spans="1:19" ht="58" x14ac:dyDescent="0.3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2">
        <f t="shared" si="138"/>
        <v>1.00125</v>
      </c>
      <c r="P2977" s="6" t="s">
        <v>8316</v>
      </c>
      <c r="Q2977" s="6" t="s">
        <v>8317</v>
      </c>
      <c r="R2977" s="15">
        <f t="shared" si="139"/>
        <v>41941.350532407407</v>
      </c>
      <c r="S2977" s="15">
        <f t="shared" si="140"/>
        <v>41969.791666666664</v>
      </c>
    </row>
    <row r="2978" spans="1:19" ht="43.5" x14ac:dyDescent="0.3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2">
        <f t="shared" si="138"/>
        <v>1.7142857142857142</v>
      </c>
      <c r="P2978" s="6" t="s">
        <v>8316</v>
      </c>
      <c r="Q2978" s="6" t="s">
        <v>8317</v>
      </c>
      <c r="R2978" s="15">
        <f t="shared" si="139"/>
        <v>42425.397337962961</v>
      </c>
      <c r="S2978" s="15">
        <f t="shared" si="140"/>
        <v>42442.166666666664</v>
      </c>
    </row>
    <row r="2979" spans="1:19" ht="58" x14ac:dyDescent="0.3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2">
        <f t="shared" si="138"/>
        <v>1.1356666666666666</v>
      </c>
      <c r="P2979" s="6" t="s">
        <v>8316</v>
      </c>
      <c r="Q2979" s="6" t="s">
        <v>8317</v>
      </c>
      <c r="R2979" s="15">
        <f t="shared" si="139"/>
        <v>42026.547847222224</v>
      </c>
      <c r="S2979" s="15">
        <f t="shared" si="140"/>
        <v>42085.759722222218</v>
      </c>
    </row>
    <row r="2980" spans="1:19" ht="58" x14ac:dyDescent="0.3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2">
        <f t="shared" si="138"/>
        <v>1.2946666666666666</v>
      </c>
      <c r="P2980" s="6" t="s">
        <v>8316</v>
      </c>
      <c r="Q2980" s="6" t="s">
        <v>8317</v>
      </c>
      <c r="R2980" s="15">
        <f t="shared" si="139"/>
        <v>41922.307256944441</v>
      </c>
      <c r="S2980" s="15">
        <f t="shared" si="140"/>
        <v>41931.915972222218</v>
      </c>
    </row>
    <row r="2981" spans="1:19" ht="43.5" x14ac:dyDescent="0.3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2">
        <f t="shared" si="138"/>
        <v>1.014</v>
      </c>
      <c r="P2981" s="6" t="s">
        <v>8316</v>
      </c>
      <c r="Q2981" s="6" t="s">
        <v>8317</v>
      </c>
      <c r="R2981" s="15">
        <f t="shared" si="139"/>
        <v>41993.491006944438</v>
      </c>
      <c r="S2981" s="15">
        <f t="shared" si="140"/>
        <v>42009.916666666664</v>
      </c>
    </row>
    <row r="2982" spans="1:19" ht="43.5" x14ac:dyDescent="0.3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2">
        <f t="shared" si="138"/>
        <v>1.0916666666666666</v>
      </c>
      <c r="P2982" s="6" t="s">
        <v>8316</v>
      </c>
      <c r="Q2982" s="6" t="s">
        <v>8317</v>
      </c>
      <c r="R2982" s="15">
        <f t="shared" si="139"/>
        <v>42219.58252314815</v>
      </c>
      <c r="S2982" s="15">
        <f t="shared" si="140"/>
        <v>42239.749999999993</v>
      </c>
    </row>
    <row r="2983" spans="1:19" ht="58" x14ac:dyDescent="0.3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2">
        <f t="shared" si="138"/>
        <v>1.28925</v>
      </c>
      <c r="P2983" s="6" t="s">
        <v>8316</v>
      </c>
      <c r="Q2983" s="6" t="s">
        <v>8356</v>
      </c>
      <c r="R2983" s="15">
        <f t="shared" si="139"/>
        <v>42225.226342592585</v>
      </c>
      <c r="S2983" s="15">
        <f t="shared" si="140"/>
        <v>42270.226342592585</v>
      </c>
    </row>
    <row r="2984" spans="1:19" ht="43.5" x14ac:dyDescent="0.3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2">
        <f t="shared" si="138"/>
        <v>1.0206</v>
      </c>
      <c r="P2984" s="6" t="s">
        <v>8316</v>
      </c>
      <c r="Q2984" s="6" t="s">
        <v>8356</v>
      </c>
      <c r="R2984" s="15">
        <f t="shared" si="139"/>
        <v>42381.353506944441</v>
      </c>
      <c r="S2984" s="15">
        <f t="shared" si="140"/>
        <v>42411.353506944441</v>
      </c>
    </row>
    <row r="2985" spans="1:19" ht="43.5" x14ac:dyDescent="0.3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2">
        <f t="shared" si="138"/>
        <v>1.465395775862069</v>
      </c>
      <c r="P2985" s="6" t="s">
        <v>8316</v>
      </c>
      <c r="Q2985" s="6" t="s">
        <v>8356</v>
      </c>
      <c r="R2985" s="15">
        <f t="shared" si="139"/>
        <v>41894.299027777779</v>
      </c>
      <c r="S2985" s="15">
        <f t="shared" si="140"/>
        <v>41954.340694444443</v>
      </c>
    </row>
    <row r="2986" spans="1:19" ht="58" x14ac:dyDescent="0.3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2">
        <f t="shared" si="138"/>
        <v>1.00352</v>
      </c>
      <c r="P2986" s="6" t="s">
        <v>8316</v>
      </c>
      <c r="Q2986" s="6" t="s">
        <v>8356</v>
      </c>
      <c r="R2986" s="15">
        <f t="shared" si="139"/>
        <v>42575.945381944439</v>
      </c>
      <c r="S2986" s="15">
        <f t="shared" si="140"/>
        <v>42605.945381944439</v>
      </c>
    </row>
    <row r="2987" spans="1:19" ht="58" x14ac:dyDescent="0.3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2">
        <f t="shared" si="138"/>
        <v>1.2164999999999999</v>
      </c>
      <c r="P2987" s="6" t="s">
        <v>8316</v>
      </c>
      <c r="Q2987" s="6" t="s">
        <v>8356</v>
      </c>
      <c r="R2987" s="15">
        <f t="shared" si="139"/>
        <v>42654.640370370369</v>
      </c>
      <c r="S2987" s="15">
        <f t="shared" si="140"/>
        <v>42673.833333333336</v>
      </c>
    </row>
    <row r="2988" spans="1:19" ht="43.5" x14ac:dyDescent="0.3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2">
        <f t="shared" si="138"/>
        <v>1.0549999999999999</v>
      </c>
      <c r="P2988" s="6" t="s">
        <v>8316</v>
      </c>
      <c r="Q2988" s="6" t="s">
        <v>8356</v>
      </c>
      <c r="R2988" s="15">
        <f t="shared" si="139"/>
        <v>42431.16673611111</v>
      </c>
      <c r="S2988" s="15">
        <f t="shared" si="140"/>
        <v>42491.125069444439</v>
      </c>
    </row>
    <row r="2989" spans="1:19" ht="58" x14ac:dyDescent="0.3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2">
        <f t="shared" si="138"/>
        <v>1.1040080000000001</v>
      </c>
      <c r="P2989" s="6" t="s">
        <v>8316</v>
      </c>
      <c r="Q2989" s="6" t="s">
        <v>8356</v>
      </c>
      <c r="R2989" s="15">
        <f t="shared" si="139"/>
        <v>42626.973969907405</v>
      </c>
      <c r="S2989" s="15">
        <f t="shared" si="140"/>
        <v>42655.666666666664</v>
      </c>
    </row>
    <row r="2990" spans="1:19" ht="43.5" x14ac:dyDescent="0.3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2">
        <f t="shared" si="138"/>
        <v>1</v>
      </c>
      <c r="P2990" s="6" t="s">
        <v>8316</v>
      </c>
      <c r="Q2990" s="6" t="s">
        <v>8356</v>
      </c>
      <c r="R2990" s="15">
        <f t="shared" si="139"/>
        <v>42511.028715277775</v>
      </c>
      <c r="S2990" s="15">
        <f t="shared" si="140"/>
        <v>42541.028715277775</v>
      </c>
    </row>
    <row r="2991" spans="1:19" x14ac:dyDescent="0.3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2">
        <f t="shared" si="138"/>
        <v>1.76535</v>
      </c>
      <c r="P2991" s="6" t="s">
        <v>8316</v>
      </c>
      <c r="Q2991" s="6" t="s">
        <v>8356</v>
      </c>
      <c r="R2991" s="15">
        <f t="shared" si="139"/>
        <v>42336.687060185184</v>
      </c>
      <c r="S2991" s="15">
        <f t="shared" si="140"/>
        <v>42358.874305555553</v>
      </c>
    </row>
    <row r="2992" spans="1:19" ht="43.5" x14ac:dyDescent="0.3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2">
        <f t="shared" si="138"/>
        <v>1</v>
      </c>
      <c r="P2992" s="6" t="s">
        <v>8316</v>
      </c>
      <c r="Q2992" s="6" t="s">
        <v>8356</v>
      </c>
      <c r="R2992" s="15">
        <f t="shared" si="139"/>
        <v>42341.240972222215</v>
      </c>
      <c r="S2992" s="15">
        <f t="shared" si="140"/>
        <v>42376.240972222215</v>
      </c>
    </row>
    <row r="2993" spans="1:19" ht="43.5" x14ac:dyDescent="0.3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2">
        <f t="shared" si="138"/>
        <v>1.0329411764705883</v>
      </c>
      <c r="P2993" s="6" t="s">
        <v>8316</v>
      </c>
      <c r="Q2993" s="6" t="s">
        <v>8356</v>
      </c>
      <c r="R2993" s="15">
        <f t="shared" si="139"/>
        <v>42740.503819444442</v>
      </c>
      <c r="S2993" s="15">
        <f t="shared" si="140"/>
        <v>42762.503819444442</v>
      </c>
    </row>
    <row r="2994" spans="1:19" ht="43.5" x14ac:dyDescent="0.3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2">
        <f t="shared" si="138"/>
        <v>1.0449999999999999</v>
      </c>
      <c r="P2994" s="6" t="s">
        <v>8316</v>
      </c>
      <c r="Q2994" s="6" t="s">
        <v>8356</v>
      </c>
      <c r="R2994" s="15">
        <f t="shared" si="139"/>
        <v>42622.434143518512</v>
      </c>
      <c r="S2994" s="15">
        <f t="shared" si="140"/>
        <v>42652.434143518512</v>
      </c>
    </row>
    <row r="2995" spans="1:19" x14ac:dyDescent="0.3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2">
        <f t="shared" si="138"/>
        <v>1.0029999999999999</v>
      </c>
      <c r="P2995" s="6" t="s">
        <v>8316</v>
      </c>
      <c r="Q2995" s="6" t="s">
        <v>8356</v>
      </c>
      <c r="R2995" s="15">
        <f t="shared" si="139"/>
        <v>42390.50540509259</v>
      </c>
      <c r="S2995" s="15">
        <f t="shared" si="140"/>
        <v>42420.50540509259</v>
      </c>
    </row>
    <row r="2996" spans="1:19" ht="43.5" x14ac:dyDescent="0.3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2">
        <f t="shared" si="138"/>
        <v>4.577466666666667</v>
      </c>
      <c r="P2996" s="6" t="s">
        <v>8316</v>
      </c>
      <c r="Q2996" s="6" t="s">
        <v>8356</v>
      </c>
      <c r="R2996" s="15">
        <f t="shared" si="139"/>
        <v>41885.145509259259</v>
      </c>
      <c r="S2996" s="15">
        <f t="shared" si="140"/>
        <v>41915.145509259259</v>
      </c>
    </row>
    <row r="2997" spans="1:19" ht="43.5" x14ac:dyDescent="0.3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2">
        <f t="shared" si="138"/>
        <v>1.0496000000000001</v>
      </c>
      <c r="P2997" s="6" t="s">
        <v>8316</v>
      </c>
      <c r="Q2997" s="6" t="s">
        <v>8356</v>
      </c>
      <c r="R2997" s="15">
        <f t="shared" si="139"/>
        <v>42724.331840277773</v>
      </c>
      <c r="S2997" s="15">
        <f t="shared" si="140"/>
        <v>42754.331840277773</v>
      </c>
    </row>
    <row r="2998" spans="1:19" ht="29" x14ac:dyDescent="0.3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2">
        <f t="shared" si="138"/>
        <v>1.7194285714285715</v>
      </c>
      <c r="P2998" s="6" t="s">
        <v>8316</v>
      </c>
      <c r="Q2998" s="6" t="s">
        <v>8356</v>
      </c>
      <c r="R2998" s="15">
        <f t="shared" si="139"/>
        <v>42090.579166666663</v>
      </c>
      <c r="S2998" s="15">
        <f t="shared" si="140"/>
        <v>42150.579166666663</v>
      </c>
    </row>
    <row r="2999" spans="1:19" ht="43.5" x14ac:dyDescent="0.3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2">
        <f t="shared" si="138"/>
        <v>1.0373000000000001</v>
      </c>
      <c r="P2999" s="6" t="s">
        <v>8316</v>
      </c>
      <c r="Q2999" s="6" t="s">
        <v>8356</v>
      </c>
      <c r="R2999" s="15">
        <f t="shared" si="139"/>
        <v>42775.400381944441</v>
      </c>
      <c r="S2999" s="15">
        <f t="shared" si="140"/>
        <v>42792.874305555553</v>
      </c>
    </row>
    <row r="3000" spans="1:19" ht="43.5" x14ac:dyDescent="0.3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2">
        <f t="shared" si="138"/>
        <v>1.0302899999999999</v>
      </c>
      <c r="P3000" s="6" t="s">
        <v>8316</v>
      </c>
      <c r="Q3000" s="6" t="s">
        <v>8356</v>
      </c>
      <c r="R3000" s="15">
        <f t="shared" si="139"/>
        <v>41777.860289351847</v>
      </c>
      <c r="S3000" s="15">
        <f t="shared" si="140"/>
        <v>41805.850694444445</v>
      </c>
    </row>
    <row r="3001" spans="1:19" ht="43.5" x14ac:dyDescent="0.3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2">
        <f t="shared" si="138"/>
        <v>1.1888888888888889</v>
      </c>
      <c r="P3001" s="6" t="s">
        <v>8316</v>
      </c>
      <c r="Q3001" s="6" t="s">
        <v>8356</v>
      </c>
      <c r="R3001" s="15">
        <f t="shared" si="139"/>
        <v>42780.406944444439</v>
      </c>
      <c r="S3001" s="15">
        <f t="shared" si="140"/>
        <v>42794.749999999993</v>
      </c>
    </row>
    <row r="3002" spans="1:19" ht="43.5" x14ac:dyDescent="0.3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2">
        <f t="shared" si="138"/>
        <v>1</v>
      </c>
      <c r="P3002" s="6" t="s">
        <v>8316</v>
      </c>
      <c r="Q3002" s="6" t="s">
        <v>8356</v>
      </c>
      <c r="R3002" s="15">
        <f t="shared" si="139"/>
        <v>42752.49386574074</v>
      </c>
      <c r="S3002" s="15">
        <f t="shared" si="140"/>
        <v>42766.416666666664</v>
      </c>
    </row>
    <row r="3003" spans="1:19" ht="43.5" x14ac:dyDescent="0.3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2">
        <f t="shared" si="138"/>
        <v>3.1869988910451896</v>
      </c>
      <c r="P3003" s="6" t="s">
        <v>8316</v>
      </c>
      <c r="Q3003" s="6" t="s">
        <v>8356</v>
      </c>
      <c r="R3003" s="15">
        <f t="shared" si="139"/>
        <v>42534.562291666669</v>
      </c>
      <c r="S3003" s="15">
        <f t="shared" si="140"/>
        <v>42564.562291666669</v>
      </c>
    </row>
    <row r="3004" spans="1:19" ht="29" x14ac:dyDescent="0.3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2">
        <f t="shared" si="138"/>
        <v>1.0850614285714286</v>
      </c>
      <c r="P3004" s="6" t="s">
        <v>8316</v>
      </c>
      <c r="Q3004" s="6" t="s">
        <v>8356</v>
      </c>
      <c r="R3004" s="15">
        <f t="shared" si="139"/>
        <v>41239.502916666665</v>
      </c>
      <c r="S3004" s="15">
        <f t="shared" si="140"/>
        <v>41269.502916666665</v>
      </c>
    </row>
    <row r="3005" spans="1:19" ht="43.5" x14ac:dyDescent="0.3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2">
        <f t="shared" si="138"/>
        <v>1.0116666666666667</v>
      </c>
      <c r="P3005" s="6" t="s">
        <v>8316</v>
      </c>
      <c r="Q3005" s="6" t="s">
        <v>8356</v>
      </c>
      <c r="R3005" s="15">
        <f t="shared" si="139"/>
        <v>42398.515925925924</v>
      </c>
      <c r="S3005" s="15">
        <f t="shared" si="140"/>
        <v>42429.915972222218</v>
      </c>
    </row>
    <row r="3006" spans="1:19" ht="58" x14ac:dyDescent="0.3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2">
        <f t="shared" si="138"/>
        <v>1.12815</v>
      </c>
      <c r="P3006" s="6" t="s">
        <v>8316</v>
      </c>
      <c r="Q3006" s="6" t="s">
        <v>8356</v>
      </c>
      <c r="R3006" s="15">
        <f t="shared" si="139"/>
        <v>41928.547731481478</v>
      </c>
      <c r="S3006" s="15">
        <f t="shared" si="140"/>
        <v>41958.589398148142</v>
      </c>
    </row>
    <row r="3007" spans="1:19" ht="58" x14ac:dyDescent="0.3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2">
        <f t="shared" si="138"/>
        <v>1.2049622641509434</v>
      </c>
      <c r="P3007" s="6" t="s">
        <v>8316</v>
      </c>
      <c r="Q3007" s="6" t="s">
        <v>8356</v>
      </c>
      <c r="R3007" s="15">
        <f t="shared" si="139"/>
        <v>41888.341493055552</v>
      </c>
      <c r="S3007" s="15">
        <f t="shared" si="140"/>
        <v>41918.341493055552</v>
      </c>
    </row>
    <row r="3008" spans="1:19" ht="29" x14ac:dyDescent="0.3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2">
        <f t="shared" si="138"/>
        <v>1.0774999999999999</v>
      </c>
      <c r="P3008" s="6" t="s">
        <v>8316</v>
      </c>
      <c r="Q3008" s="6" t="s">
        <v>8356</v>
      </c>
      <c r="R3008" s="15">
        <f t="shared" si="139"/>
        <v>41957.42350694444</v>
      </c>
      <c r="S3008" s="15">
        <f t="shared" si="140"/>
        <v>41987.42350694444</v>
      </c>
    </row>
    <row r="3009" spans="1:19" ht="29" x14ac:dyDescent="0.3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2">
        <f t="shared" si="138"/>
        <v>1.8</v>
      </c>
      <c r="P3009" s="6" t="s">
        <v>8316</v>
      </c>
      <c r="Q3009" s="6" t="s">
        <v>8356</v>
      </c>
      <c r="R3009" s="15">
        <f t="shared" si="139"/>
        <v>42097.882905092592</v>
      </c>
      <c r="S3009" s="15">
        <f t="shared" si="140"/>
        <v>42118.882905092592</v>
      </c>
    </row>
    <row r="3010" spans="1:19" ht="43.5" x14ac:dyDescent="0.3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2">
        <f t="shared" si="138"/>
        <v>1.0116666666666667</v>
      </c>
      <c r="P3010" s="6" t="s">
        <v>8316</v>
      </c>
      <c r="Q3010" s="6" t="s">
        <v>8356</v>
      </c>
      <c r="R3010" s="15">
        <f t="shared" si="139"/>
        <v>42359.878692129627</v>
      </c>
      <c r="S3010" s="15">
        <f t="shared" si="140"/>
        <v>42389.878692129627</v>
      </c>
    </row>
    <row r="3011" spans="1:19" ht="43.5" x14ac:dyDescent="0.3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2">
        <f t="shared" ref="O3011:O3074" si="141">(E3011/D3011)</f>
        <v>1.19756</v>
      </c>
      <c r="P3011" s="6" t="s">
        <v>8316</v>
      </c>
      <c r="Q3011" s="6" t="s">
        <v>8356</v>
      </c>
      <c r="R3011" s="15">
        <f t="shared" ref="R3011:R3074" si="142">(J3011/86400)+25569+(-8/24)</f>
        <v>41939.236574074072</v>
      </c>
      <c r="S3011" s="15">
        <f t="shared" ref="S3011:S3074" si="143">(I3011/86400)+25569+(-8/24)</f>
        <v>41969.278240740743</v>
      </c>
    </row>
    <row r="3012" spans="1:19" ht="43.5" x14ac:dyDescent="0.3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2">
        <f t="shared" si="141"/>
        <v>1.58</v>
      </c>
      <c r="P3012" s="6" t="s">
        <v>8316</v>
      </c>
      <c r="Q3012" s="6" t="s">
        <v>8356</v>
      </c>
      <c r="R3012" s="15">
        <f t="shared" si="142"/>
        <v>41996.499062499999</v>
      </c>
      <c r="S3012" s="15">
        <f t="shared" si="143"/>
        <v>42056.499062499999</v>
      </c>
    </row>
    <row r="3013" spans="1:19" ht="43.5" x14ac:dyDescent="0.3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2">
        <f t="shared" si="141"/>
        <v>1.2366666666666666</v>
      </c>
      <c r="P3013" s="6" t="s">
        <v>8316</v>
      </c>
      <c r="Q3013" s="6" t="s">
        <v>8356</v>
      </c>
      <c r="R3013" s="15">
        <f t="shared" si="142"/>
        <v>42334.135601851849</v>
      </c>
      <c r="S3013" s="15">
        <f t="shared" si="143"/>
        <v>42361.624305555553</v>
      </c>
    </row>
    <row r="3014" spans="1:19" ht="43.5" x14ac:dyDescent="0.3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2">
        <f t="shared" si="141"/>
        <v>1.1712499999999999</v>
      </c>
      <c r="P3014" s="6" t="s">
        <v>8316</v>
      </c>
      <c r="Q3014" s="6" t="s">
        <v>8356</v>
      </c>
      <c r="R3014" s="15">
        <f t="shared" si="142"/>
        <v>42024.369560185187</v>
      </c>
      <c r="S3014" s="15">
        <f t="shared" si="143"/>
        <v>42045.369560185187</v>
      </c>
    </row>
    <row r="3015" spans="1:19" ht="43.5" x14ac:dyDescent="0.3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2">
        <f t="shared" si="141"/>
        <v>1.5696000000000001</v>
      </c>
      <c r="P3015" s="6" t="s">
        <v>8316</v>
      </c>
      <c r="Q3015" s="6" t="s">
        <v>8356</v>
      </c>
      <c r="R3015" s="15">
        <f t="shared" si="142"/>
        <v>42146.502881944441</v>
      </c>
      <c r="S3015" s="15">
        <f t="shared" si="143"/>
        <v>42176.502881944441</v>
      </c>
    </row>
    <row r="3016" spans="1:19" ht="43.5" x14ac:dyDescent="0.3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2">
        <f t="shared" si="141"/>
        <v>1.13104</v>
      </c>
      <c r="P3016" s="6" t="s">
        <v>8316</v>
      </c>
      <c r="Q3016" s="6" t="s">
        <v>8356</v>
      </c>
      <c r="R3016" s="15">
        <f t="shared" si="142"/>
        <v>41919.790277777771</v>
      </c>
      <c r="S3016" s="15">
        <f t="shared" si="143"/>
        <v>41947.875</v>
      </c>
    </row>
    <row r="3017" spans="1:19" ht="43.5" x14ac:dyDescent="0.3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2">
        <f t="shared" si="141"/>
        <v>1.0317647058823529</v>
      </c>
      <c r="P3017" s="6" t="s">
        <v>8316</v>
      </c>
      <c r="Q3017" s="6" t="s">
        <v>8356</v>
      </c>
      <c r="R3017" s="15">
        <f t="shared" si="142"/>
        <v>41785.393958333334</v>
      </c>
      <c r="S3017" s="15">
        <f t="shared" si="143"/>
        <v>41800.833333333328</v>
      </c>
    </row>
    <row r="3018" spans="1:19" ht="58" x14ac:dyDescent="0.3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2">
        <f t="shared" si="141"/>
        <v>1.0261176470588236</v>
      </c>
      <c r="P3018" s="6" t="s">
        <v>8316</v>
      </c>
      <c r="Q3018" s="6" t="s">
        <v>8356</v>
      </c>
      <c r="R3018" s="15">
        <f t="shared" si="142"/>
        <v>41778.214722222219</v>
      </c>
      <c r="S3018" s="15">
        <f t="shared" si="143"/>
        <v>41838.214722222219</v>
      </c>
    </row>
    <row r="3019" spans="1:19" ht="43.5" x14ac:dyDescent="0.3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2">
        <f t="shared" si="141"/>
        <v>1.0584090909090909</v>
      </c>
      <c r="P3019" s="6" t="s">
        <v>8316</v>
      </c>
      <c r="Q3019" s="6" t="s">
        <v>8356</v>
      </c>
      <c r="R3019" s="15">
        <f t="shared" si="142"/>
        <v>41841.516701388886</v>
      </c>
      <c r="S3019" s="15">
        <f t="shared" si="143"/>
        <v>41871.516701388886</v>
      </c>
    </row>
    <row r="3020" spans="1:19" ht="43.5" x14ac:dyDescent="0.3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2">
        <f t="shared" si="141"/>
        <v>1.0071428571428571</v>
      </c>
      <c r="P3020" s="6" t="s">
        <v>8316</v>
      </c>
      <c r="Q3020" s="6" t="s">
        <v>8356</v>
      </c>
      <c r="R3020" s="15">
        <f t="shared" si="142"/>
        <v>42162.964999999997</v>
      </c>
      <c r="S3020" s="15">
        <f t="shared" si="143"/>
        <v>42205.583333333336</v>
      </c>
    </row>
    <row r="3021" spans="1:19" ht="43.5" x14ac:dyDescent="0.3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2">
        <f t="shared" si="141"/>
        <v>1.2123333333333333</v>
      </c>
      <c r="P3021" s="6" t="s">
        <v>8316</v>
      </c>
      <c r="Q3021" s="6" t="s">
        <v>8356</v>
      </c>
      <c r="R3021" s="15">
        <f t="shared" si="142"/>
        <v>41758.500231481477</v>
      </c>
      <c r="S3021" s="15">
        <f t="shared" si="143"/>
        <v>41785.791666666664</v>
      </c>
    </row>
    <row r="3022" spans="1:19" ht="58" x14ac:dyDescent="0.3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2">
        <f t="shared" si="141"/>
        <v>1.0057142857142858</v>
      </c>
      <c r="P3022" s="6" t="s">
        <v>8316</v>
      </c>
      <c r="Q3022" s="6" t="s">
        <v>8356</v>
      </c>
      <c r="R3022" s="15">
        <f t="shared" si="142"/>
        <v>42170.513113425921</v>
      </c>
      <c r="S3022" s="15">
        <f t="shared" si="143"/>
        <v>42230.513113425921</v>
      </c>
    </row>
    <row r="3023" spans="1:19" ht="43.5" x14ac:dyDescent="0.3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2">
        <f t="shared" si="141"/>
        <v>1.1602222222222223</v>
      </c>
      <c r="P3023" s="6" t="s">
        <v>8316</v>
      </c>
      <c r="Q3023" s="6" t="s">
        <v>8356</v>
      </c>
      <c r="R3023" s="15">
        <f t="shared" si="142"/>
        <v>42660.285520833328</v>
      </c>
      <c r="S3023" s="15">
        <f t="shared" si="143"/>
        <v>42695.915972222218</v>
      </c>
    </row>
    <row r="3024" spans="1:19" ht="43.5" x14ac:dyDescent="0.3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2">
        <f t="shared" si="141"/>
        <v>1.0087999999999999</v>
      </c>
      <c r="P3024" s="6" t="s">
        <v>8316</v>
      </c>
      <c r="Q3024" s="6" t="s">
        <v>8356</v>
      </c>
      <c r="R3024" s="15">
        <f t="shared" si="142"/>
        <v>42564.620474537034</v>
      </c>
      <c r="S3024" s="15">
        <f t="shared" si="143"/>
        <v>42609.620474537034</v>
      </c>
    </row>
    <row r="3025" spans="1:19" ht="58" x14ac:dyDescent="0.3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2">
        <f t="shared" si="141"/>
        <v>1.03</v>
      </c>
      <c r="P3025" s="6" t="s">
        <v>8316</v>
      </c>
      <c r="Q3025" s="6" t="s">
        <v>8356</v>
      </c>
      <c r="R3025" s="15">
        <f t="shared" si="142"/>
        <v>42121.342430555553</v>
      </c>
      <c r="S3025" s="15">
        <f t="shared" si="143"/>
        <v>42166.342430555553</v>
      </c>
    </row>
    <row r="3026" spans="1:19" ht="43.5" x14ac:dyDescent="0.3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2">
        <f t="shared" si="141"/>
        <v>2.4641999999999999</v>
      </c>
      <c r="P3026" s="6" t="s">
        <v>8316</v>
      </c>
      <c r="Q3026" s="6" t="s">
        <v>8356</v>
      </c>
      <c r="R3026" s="15">
        <f t="shared" si="142"/>
        <v>41158.660590277774</v>
      </c>
      <c r="S3026" s="15">
        <f t="shared" si="143"/>
        <v>41188.660590277774</v>
      </c>
    </row>
    <row r="3027" spans="1:19" ht="43.5" x14ac:dyDescent="0.3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2">
        <f t="shared" si="141"/>
        <v>3.0219999999999998</v>
      </c>
      <c r="P3027" s="6" t="s">
        <v>8316</v>
      </c>
      <c r="Q3027" s="6" t="s">
        <v>8356</v>
      </c>
      <c r="R3027" s="15">
        <f t="shared" si="142"/>
        <v>41761.176076388889</v>
      </c>
      <c r="S3027" s="15">
        <f t="shared" si="143"/>
        <v>41789.333333333328</v>
      </c>
    </row>
    <row r="3028" spans="1:19" ht="58" x14ac:dyDescent="0.3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2">
        <f t="shared" si="141"/>
        <v>1.4333333333333333</v>
      </c>
      <c r="P3028" s="6" t="s">
        <v>8316</v>
      </c>
      <c r="Q3028" s="6" t="s">
        <v>8356</v>
      </c>
      <c r="R3028" s="15">
        <f t="shared" si="142"/>
        <v>42783.126064814809</v>
      </c>
      <c r="S3028" s="15">
        <f t="shared" si="143"/>
        <v>42797.126064814809</v>
      </c>
    </row>
    <row r="3029" spans="1:19" ht="43.5" x14ac:dyDescent="0.3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2">
        <f t="shared" si="141"/>
        <v>1.3144</v>
      </c>
      <c r="P3029" s="6" t="s">
        <v>8316</v>
      </c>
      <c r="Q3029" s="6" t="s">
        <v>8356</v>
      </c>
      <c r="R3029" s="15">
        <f t="shared" si="142"/>
        <v>42053.37096064815</v>
      </c>
      <c r="S3029" s="15">
        <f t="shared" si="143"/>
        <v>42083.329293981478</v>
      </c>
    </row>
    <row r="3030" spans="1:19" ht="29" x14ac:dyDescent="0.3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2">
        <f t="shared" si="141"/>
        <v>1.6801999999999999</v>
      </c>
      <c r="P3030" s="6" t="s">
        <v>8316</v>
      </c>
      <c r="Q3030" s="6" t="s">
        <v>8356</v>
      </c>
      <c r="R3030" s="15">
        <f t="shared" si="142"/>
        <v>42566.930844907409</v>
      </c>
      <c r="S3030" s="15">
        <f t="shared" si="143"/>
        <v>42596.930844907409</v>
      </c>
    </row>
    <row r="3031" spans="1:19" ht="43.5" x14ac:dyDescent="0.3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2">
        <f t="shared" si="141"/>
        <v>1.0967666666666667</v>
      </c>
      <c r="P3031" s="6" t="s">
        <v>8316</v>
      </c>
      <c r="Q3031" s="6" t="s">
        <v>8356</v>
      </c>
      <c r="R3031" s="15">
        <f t="shared" si="142"/>
        <v>41932.375543981478</v>
      </c>
      <c r="S3031" s="15">
        <f t="shared" si="143"/>
        <v>41960.857638888883</v>
      </c>
    </row>
    <row r="3032" spans="1:19" ht="43.5" x14ac:dyDescent="0.3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2">
        <f t="shared" si="141"/>
        <v>1.0668571428571429</v>
      </c>
      <c r="P3032" s="6" t="s">
        <v>8316</v>
      </c>
      <c r="Q3032" s="6" t="s">
        <v>8356</v>
      </c>
      <c r="R3032" s="15">
        <f t="shared" si="142"/>
        <v>42233.4140162037</v>
      </c>
      <c r="S3032" s="15">
        <f t="shared" si="143"/>
        <v>42263.4140162037</v>
      </c>
    </row>
    <row r="3033" spans="1:19" ht="72.5" x14ac:dyDescent="0.3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2">
        <f t="shared" si="141"/>
        <v>1</v>
      </c>
      <c r="P3033" s="6" t="s">
        <v>8316</v>
      </c>
      <c r="Q3033" s="6" t="s">
        <v>8356</v>
      </c>
      <c r="R3033" s="15">
        <f t="shared" si="142"/>
        <v>42597.549155092587</v>
      </c>
      <c r="S3033" s="15">
        <f t="shared" si="143"/>
        <v>42657.549155092587</v>
      </c>
    </row>
    <row r="3034" spans="1:19" ht="43.5" x14ac:dyDescent="0.3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2">
        <f t="shared" si="141"/>
        <v>1.272</v>
      </c>
      <c r="P3034" s="6" t="s">
        <v>8316</v>
      </c>
      <c r="Q3034" s="6" t="s">
        <v>8356</v>
      </c>
      <c r="R3034" s="15">
        <f t="shared" si="142"/>
        <v>42227.711331018516</v>
      </c>
      <c r="S3034" s="15">
        <f t="shared" si="143"/>
        <v>42257.711331018516</v>
      </c>
    </row>
    <row r="3035" spans="1:19" ht="43.5" x14ac:dyDescent="0.3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2">
        <f t="shared" si="141"/>
        <v>1.4653333333333334</v>
      </c>
      <c r="P3035" s="6" t="s">
        <v>8316</v>
      </c>
      <c r="Q3035" s="6" t="s">
        <v>8356</v>
      </c>
      <c r="R3035" s="15">
        <f t="shared" si="142"/>
        <v>42569.776909722219</v>
      </c>
      <c r="S3035" s="15">
        <f t="shared" si="143"/>
        <v>42599.776909722219</v>
      </c>
    </row>
    <row r="3036" spans="1:19" ht="72.5" x14ac:dyDescent="0.3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2">
        <f t="shared" si="141"/>
        <v>1.1253599999999999</v>
      </c>
      <c r="P3036" s="6" t="s">
        <v>8316</v>
      </c>
      <c r="Q3036" s="6" t="s">
        <v>8356</v>
      </c>
      <c r="R3036" s="15">
        <f t="shared" si="142"/>
        <v>42644.202025462961</v>
      </c>
      <c r="S3036" s="15">
        <f t="shared" si="143"/>
        <v>42674.832638888889</v>
      </c>
    </row>
    <row r="3037" spans="1:19" ht="29" x14ac:dyDescent="0.3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2">
        <f t="shared" si="141"/>
        <v>1.0878684000000001</v>
      </c>
      <c r="P3037" s="6" t="s">
        <v>8316</v>
      </c>
      <c r="Q3037" s="6" t="s">
        <v>8356</v>
      </c>
      <c r="R3037" s="15">
        <f t="shared" si="142"/>
        <v>41368.226956018516</v>
      </c>
      <c r="S3037" s="15">
        <f t="shared" si="143"/>
        <v>41398.226956018516</v>
      </c>
    </row>
    <row r="3038" spans="1:19" ht="43.5" x14ac:dyDescent="0.3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2">
        <f t="shared" si="141"/>
        <v>1.26732</v>
      </c>
      <c r="P3038" s="6" t="s">
        <v>8316</v>
      </c>
      <c r="Q3038" s="6" t="s">
        <v>8356</v>
      </c>
      <c r="R3038" s="15">
        <f t="shared" si="142"/>
        <v>41466.451898148145</v>
      </c>
      <c r="S3038" s="15">
        <f t="shared" si="143"/>
        <v>41502.165972222218</v>
      </c>
    </row>
    <row r="3039" spans="1:19" ht="58" x14ac:dyDescent="0.3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2">
        <f t="shared" si="141"/>
        <v>2.1320000000000001</v>
      </c>
      <c r="P3039" s="6" t="s">
        <v>8316</v>
      </c>
      <c r="Q3039" s="6" t="s">
        <v>8356</v>
      </c>
      <c r="R3039" s="15">
        <f t="shared" si="142"/>
        <v>40378.559872685182</v>
      </c>
      <c r="S3039" s="15">
        <f t="shared" si="143"/>
        <v>40452.874305555553</v>
      </c>
    </row>
    <row r="3040" spans="1:19" ht="43.5" x14ac:dyDescent="0.3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2">
        <f t="shared" si="141"/>
        <v>1.0049999999999999</v>
      </c>
      <c r="P3040" s="6" t="s">
        <v>8316</v>
      </c>
      <c r="Q3040" s="6" t="s">
        <v>8356</v>
      </c>
      <c r="R3040" s="15">
        <f t="shared" si="142"/>
        <v>42372.918946759259</v>
      </c>
      <c r="S3040" s="15">
        <f t="shared" si="143"/>
        <v>42432.918946759259</v>
      </c>
    </row>
    <row r="3041" spans="1:19" ht="43.5" x14ac:dyDescent="0.3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2">
        <f t="shared" si="141"/>
        <v>1.0871389999999999</v>
      </c>
      <c r="P3041" s="6" t="s">
        <v>8316</v>
      </c>
      <c r="Q3041" s="6" t="s">
        <v>8356</v>
      </c>
      <c r="R3041" s="15">
        <f t="shared" si="142"/>
        <v>41610.461087962962</v>
      </c>
      <c r="S3041" s="15">
        <f t="shared" si="143"/>
        <v>41636.999305555553</v>
      </c>
    </row>
    <row r="3042" spans="1:19" ht="43.5" x14ac:dyDescent="0.3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2">
        <f t="shared" si="141"/>
        <v>1.075</v>
      </c>
      <c r="P3042" s="6" t="s">
        <v>8316</v>
      </c>
      <c r="Q3042" s="6" t="s">
        <v>8356</v>
      </c>
      <c r="R3042" s="15">
        <f t="shared" si="142"/>
        <v>42177.458576388883</v>
      </c>
      <c r="S3042" s="15">
        <f t="shared" si="143"/>
        <v>42181.624999999993</v>
      </c>
    </row>
    <row r="3043" spans="1:19" ht="29" x14ac:dyDescent="0.3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2">
        <f t="shared" si="141"/>
        <v>1.1048192771084338</v>
      </c>
      <c r="P3043" s="6" t="s">
        <v>8316</v>
      </c>
      <c r="Q3043" s="6" t="s">
        <v>8356</v>
      </c>
      <c r="R3043" s="15">
        <f t="shared" si="142"/>
        <v>42359.535277777781</v>
      </c>
      <c r="S3043" s="15">
        <f t="shared" si="143"/>
        <v>42389.535277777781</v>
      </c>
    </row>
    <row r="3044" spans="1:19" ht="58" x14ac:dyDescent="0.3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2">
        <f t="shared" si="141"/>
        <v>1.28</v>
      </c>
      <c r="P3044" s="6" t="s">
        <v>8316</v>
      </c>
      <c r="Q3044" s="6" t="s">
        <v>8356</v>
      </c>
      <c r="R3044" s="15">
        <f t="shared" si="142"/>
        <v>42253.354710648149</v>
      </c>
      <c r="S3044" s="15">
        <f t="shared" si="143"/>
        <v>42283.354710648149</v>
      </c>
    </row>
    <row r="3045" spans="1:19" ht="43.5" x14ac:dyDescent="0.3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2">
        <f t="shared" si="141"/>
        <v>1.1000666666666667</v>
      </c>
      <c r="P3045" s="6" t="s">
        <v>8316</v>
      </c>
      <c r="Q3045" s="6" t="s">
        <v>8356</v>
      </c>
      <c r="R3045" s="15">
        <f t="shared" si="142"/>
        <v>42082.737256944441</v>
      </c>
      <c r="S3045" s="15">
        <f t="shared" si="143"/>
        <v>42109.784722222219</v>
      </c>
    </row>
    <row r="3046" spans="1:19" ht="43.5" x14ac:dyDescent="0.3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2">
        <f t="shared" si="141"/>
        <v>1.0934166666666667</v>
      </c>
      <c r="P3046" s="6" t="s">
        <v>8316</v>
      </c>
      <c r="Q3046" s="6" t="s">
        <v>8356</v>
      </c>
      <c r="R3046" s="15">
        <f t="shared" si="142"/>
        <v>42387.393495370365</v>
      </c>
      <c r="S3046" s="15">
        <f t="shared" si="143"/>
        <v>42402.393495370365</v>
      </c>
    </row>
    <row r="3047" spans="1:19" ht="58" x14ac:dyDescent="0.3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2">
        <f t="shared" si="141"/>
        <v>1.3270650000000002</v>
      </c>
      <c r="P3047" s="6" t="s">
        <v>8316</v>
      </c>
      <c r="Q3047" s="6" t="s">
        <v>8356</v>
      </c>
      <c r="R3047" s="15">
        <f t="shared" si="142"/>
        <v>41842.822395833333</v>
      </c>
      <c r="S3047" s="15">
        <f t="shared" si="143"/>
        <v>41872.822395833333</v>
      </c>
    </row>
    <row r="3048" spans="1:19" ht="58" x14ac:dyDescent="0.3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2">
        <f t="shared" si="141"/>
        <v>1.9084810126582279</v>
      </c>
      <c r="P3048" s="6" t="s">
        <v>8316</v>
      </c>
      <c r="Q3048" s="6" t="s">
        <v>8356</v>
      </c>
      <c r="R3048" s="15">
        <f t="shared" si="142"/>
        <v>41862.46974537037</v>
      </c>
      <c r="S3048" s="15">
        <f t="shared" si="143"/>
        <v>41891.869444444441</v>
      </c>
    </row>
    <row r="3049" spans="1:19" ht="43.5" x14ac:dyDescent="0.3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2">
        <f t="shared" si="141"/>
        <v>1.49</v>
      </c>
      <c r="P3049" s="6" t="s">
        <v>8316</v>
      </c>
      <c r="Q3049" s="6" t="s">
        <v>8356</v>
      </c>
      <c r="R3049" s="15">
        <f t="shared" si="142"/>
        <v>42443.655717592592</v>
      </c>
      <c r="S3049" s="15">
        <f t="shared" si="143"/>
        <v>42487.219444444439</v>
      </c>
    </row>
    <row r="3050" spans="1:19" ht="58" x14ac:dyDescent="0.3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2">
        <f t="shared" si="141"/>
        <v>1.6639999999999999</v>
      </c>
      <c r="P3050" s="6" t="s">
        <v>8316</v>
      </c>
      <c r="Q3050" s="6" t="s">
        <v>8356</v>
      </c>
      <c r="R3050" s="15">
        <f t="shared" si="142"/>
        <v>41975.567847222221</v>
      </c>
      <c r="S3050" s="15">
        <f t="shared" si="143"/>
        <v>42004.556944444441</v>
      </c>
    </row>
    <row r="3051" spans="1:19" ht="58" x14ac:dyDescent="0.3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2">
        <f t="shared" si="141"/>
        <v>1.0666666666666667</v>
      </c>
      <c r="P3051" s="6" t="s">
        <v>8316</v>
      </c>
      <c r="Q3051" s="6" t="s">
        <v>8356</v>
      </c>
      <c r="R3051" s="15">
        <f t="shared" si="142"/>
        <v>42138.681192129625</v>
      </c>
      <c r="S3051" s="15">
        <f t="shared" si="143"/>
        <v>42168.681192129625</v>
      </c>
    </row>
    <row r="3052" spans="1:19" ht="29" x14ac:dyDescent="0.3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2">
        <f t="shared" si="141"/>
        <v>1.06</v>
      </c>
      <c r="P3052" s="6" t="s">
        <v>8316</v>
      </c>
      <c r="Q3052" s="6" t="s">
        <v>8356</v>
      </c>
      <c r="R3052" s="15">
        <f t="shared" si="142"/>
        <v>42464.835185185184</v>
      </c>
      <c r="S3052" s="15">
        <f t="shared" si="143"/>
        <v>42494.835185185184</v>
      </c>
    </row>
    <row r="3053" spans="1:19" ht="58" x14ac:dyDescent="0.3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2">
        <f t="shared" si="141"/>
        <v>0.23628571428571429</v>
      </c>
      <c r="P3053" s="6" t="s">
        <v>8316</v>
      </c>
      <c r="Q3053" s="6" t="s">
        <v>8356</v>
      </c>
      <c r="R3053" s="15">
        <f t="shared" si="142"/>
        <v>42744.082696759258</v>
      </c>
      <c r="S3053" s="15">
        <f t="shared" si="143"/>
        <v>42774.082696759258</v>
      </c>
    </row>
    <row r="3054" spans="1:19" ht="43.5" x14ac:dyDescent="0.3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2">
        <f t="shared" si="141"/>
        <v>1.5E-3</v>
      </c>
      <c r="P3054" s="6" t="s">
        <v>8316</v>
      </c>
      <c r="Q3054" s="6" t="s">
        <v>8356</v>
      </c>
      <c r="R3054" s="15">
        <f t="shared" si="142"/>
        <v>42122.336736111109</v>
      </c>
      <c r="S3054" s="15">
        <f t="shared" si="143"/>
        <v>42152.332638888889</v>
      </c>
    </row>
    <row r="3055" spans="1:19" ht="58" x14ac:dyDescent="0.3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2">
        <f t="shared" si="141"/>
        <v>4.0000000000000001E-3</v>
      </c>
      <c r="P3055" s="6" t="s">
        <v>8316</v>
      </c>
      <c r="Q3055" s="6" t="s">
        <v>8356</v>
      </c>
      <c r="R3055" s="15">
        <f t="shared" si="142"/>
        <v>41862.428391203699</v>
      </c>
      <c r="S3055" s="15">
        <f t="shared" si="143"/>
        <v>41913.832638888889</v>
      </c>
    </row>
    <row r="3056" spans="1:19" ht="58" x14ac:dyDescent="0.3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2">
        <f t="shared" si="141"/>
        <v>0</v>
      </c>
      <c r="P3056" s="6" t="s">
        <v>8316</v>
      </c>
      <c r="Q3056" s="6" t="s">
        <v>8356</v>
      </c>
      <c r="R3056" s="15">
        <f t="shared" si="142"/>
        <v>42027.499467592592</v>
      </c>
      <c r="S3056" s="15">
        <f t="shared" si="143"/>
        <v>42064.711111111108</v>
      </c>
    </row>
    <row r="3057" spans="1:19" ht="43.5" x14ac:dyDescent="0.3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2">
        <f t="shared" si="141"/>
        <v>5.0000000000000002E-5</v>
      </c>
      <c r="P3057" s="6" t="s">
        <v>8316</v>
      </c>
      <c r="Q3057" s="6" t="s">
        <v>8356</v>
      </c>
      <c r="R3057" s="15">
        <f t="shared" si="142"/>
        <v>41953.624884259254</v>
      </c>
      <c r="S3057" s="15">
        <f t="shared" si="143"/>
        <v>42013.624884259254</v>
      </c>
    </row>
    <row r="3058" spans="1:19" ht="58" x14ac:dyDescent="0.3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2">
        <f t="shared" si="141"/>
        <v>0</v>
      </c>
      <c r="P3058" s="6" t="s">
        <v>8316</v>
      </c>
      <c r="Q3058" s="6" t="s">
        <v>8356</v>
      </c>
      <c r="R3058" s="15">
        <f t="shared" si="142"/>
        <v>41851.303055555552</v>
      </c>
      <c r="S3058" s="15">
        <f t="shared" si="143"/>
        <v>41911.303055555552</v>
      </c>
    </row>
    <row r="3059" spans="1:19" ht="43.5" x14ac:dyDescent="0.3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2">
        <f t="shared" si="141"/>
        <v>0</v>
      </c>
      <c r="P3059" s="6" t="s">
        <v>8316</v>
      </c>
      <c r="Q3059" s="6" t="s">
        <v>8356</v>
      </c>
      <c r="R3059" s="15">
        <f t="shared" si="142"/>
        <v>42433.317256944443</v>
      </c>
      <c r="S3059" s="15">
        <f t="shared" si="143"/>
        <v>42463.275590277779</v>
      </c>
    </row>
    <row r="3060" spans="1:19" ht="58" x14ac:dyDescent="0.3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2">
        <f t="shared" si="141"/>
        <v>1.6666666666666666E-4</v>
      </c>
      <c r="P3060" s="6" t="s">
        <v>8316</v>
      </c>
      <c r="Q3060" s="6" t="s">
        <v>8356</v>
      </c>
      <c r="R3060" s="15">
        <f t="shared" si="142"/>
        <v>42460.040972222218</v>
      </c>
      <c r="S3060" s="15">
        <f t="shared" si="143"/>
        <v>42510.040972222218</v>
      </c>
    </row>
    <row r="3061" spans="1:19" ht="43.5" x14ac:dyDescent="0.3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2">
        <f t="shared" si="141"/>
        <v>3.0066666666666665E-2</v>
      </c>
      <c r="P3061" s="6" t="s">
        <v>8316</v>
      </c>
      <c r="Q3061" s="6" t="s">
        <v>8356</v>
      </c>
      <c r="R3061" s="15">
        <f t="shared" si="142"/>
        <v>41829.602384259255</v>
      </c>
      <c r="S3061" s="15">
        <f t="shared" si="143"/>
        <v>41859.602384259255</v>
      </c>
    </row>
    <row r="3062" spans="1:19" ht="29" x14ac:dyDescent="0.3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2">
        <f t="shared" si="141"/>
        <v>1.5227272727272728E-3</v>
      </c>
      <c r="P3062" s="6" t="s">
        <v>8316</v>
      </c>
      <c r="Q3062" s="6" t="s">
        <v>8356</v>
      </c>
      <c r="R3062" s="15">
        <f t="shared" si="142"/>
        <v>42244.941365740735</v>
      </c>
      <c r="S3062" s="15">
        <f t="shared" si="143"/>
        <v>42274.941365740735</v>
      </c>
    </row>
    <row r="3063" spans="1:19" x14ac:dyDescent="0.3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2">
        <f t="shared" si="141"/>
        <v>0</v>
      </c>
      <c r="P3063" s="6" t="s">
        <v>8316</v>
      </c>
      <c r="Q3063" s="6" t="s">
        <v>8356</v>
      </c>
      <c r="R3063" s="15">
        <f t="shared" si="142"/>
        <v>41834.450787037036</v>
      </c>
      <c r="S3063" s="15">
        <f t="shared" si="143"/>
        <v>41864.450787037036</v>
      </c>
    </row>
    <row r="3064" spans="1:19" ht="43.5" x14ac:dyDescent="0.3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2">
        <f t="shared" si="141"/>
        <v>0.66839999999999999</v>
      </c>
      <c r="P3064" s="6" t="s">
        <v>8316</v>
      </c>
      <c r="Q3064" s="6" t="s">
        <v>8356</v>
      </c>
      <c r="R3064" s="15">
        <f t="shared" si="142"/>
        <v>42248.2024537037</v>
      </c>
      <c r="S3064" s="15">
        <f t="shared" si="143"/>
        <v>42277.416666666664</v>
      </c>
    </row>
    <row r="3065" spans="1:19" ht="43.5" x14ac:dyDescent="0.3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2">
        <f t="shared" si="141"/>
        <v>0.19566666666666666</v>
      </c>
      <c r="P3065" s="6" t="s">
        <v>8316</v>
      </c>
      <c r="Q3065" s="6" t="s">
        <v>8356</v>
      </c>
      <c r="R3065" s="15">
        <f t="shared" si="142"/>
        <v>42630.589560185188</v>
      </c>
      <c r="S3065" s="15">
        <f t="shared" si="143"/>
        <v>42665.589560185188</v>
      </c>
    </row>
    <row r="3066" spans="1:19" ht="29" x14ac:dyDescent="0.3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2">
        <f t="shared" si="141"/>
        <v>0.11294666666666667</v>
      </c>
      <c r="P3066" s="6" t="s">
        <v>8316</v>
      </c>
      <c r="Q3066" s="6" t="s">
        <v>8356</v>
      </c>
      <c r="R3066" s="15">
        <f t="shared" si="142"/>
        <v>42298.7968287037</v>
      </c>
      <c r="S3066" s="15">
        <f t="shared" si="143"/>
        <v>42329.957638888889</v>
      </c>
    </row>
    <row r="3067" spans="1:19" ht="43.5" x14ac:dyDescent="0.3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2">
        <f t="shared" si="141"/>
        <v>4.0000000000000002E-4</v>
      </c>
      <c r="P3067" s="6" t="s">
        <v>8316</v>
      </c>
      <c r="Q3067" s="6" t="s">
        <v>8356</v>
      </c>
      <c r="R3067" s="15">
        <f t="shared" si="142"/>
        <v>41824.721898148149</v>
      </c>
      <c r="S3067" s="15">
        <f t="shared" si="143"/>
        <v>41849.721898148149</v>
      </c>
    </row>
    <row r="3068" spans="1:19" ht="43.5" x14ac:dyDescent="0.3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2">
        <f t="shared" si="141"/>
        <v>0.11985714285714286</v>
      </c>
      <c r="P3068" s="6" t="s">
        <v>8316</v>
      </c>
      <c r="Q3068" s="6" t="s">
        <v>8356</v>
      </c>
      <c r="R3068" s="15">
        <f t="shared" si="142"/>
        <v>42530.895104166666</v>
      </c>
      <c r="S3068" s="15">
        <f t="shared" si="143"/>
        <v>42560.895104166666</v>
      </c>
    </row>
    <row r="3069" spans="1:19" ht="43.5" x14ac:dyDescent="0.3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2">
        <f t="shared" si="141"/>
        <v>2.5000000000000001E-2</v>
      </c>
      <c r="P3069" s="6" t="s">
        <v>8316</v>
      </c>
      <c r="Q3069" s="6" t="s">
        <v>8356</v>
      </c>
      <c r="R3069" s="15">
        <f t="shared" si="142"/>
        <v>42226.605081018519</v>
      </c>
      <c r="S3069" s="15">
        <f t="shared" si="143"/>
        <v>42256.605081018519</v>
      </c>
    </row>
    <row r="3070" spans="1:19" ht="58" x14ac:dyDescent="0.3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2">
        <f t="shared" si="141"/>
        <v>6.9999999999999999E-4</v>
      </c>
      <c r="P3070" s="6" t="s">
        <v>8316</v>
      </c>
      <c r="Q3070" s="6" t="s">
        <v>8356</v>
      </c>
      <c r="R3070" s="15">
        <f t="shared" si="142"/>
        <v>42263.358240740738</v>
      </c>
      <c r="S3070" s="15">
        <f t="shared" si="143"/>
        <v>42293.358240740738</v>
      </c>
    </row>
    <row r="3071" spans="1:19" ht="43.5" x14ac:dyDescent="0.3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2">
        <f t="shared" si="141"/>
        <v>0.14099999999999999</v>
      </c>
      <c r="P3071" s="6" t="s">
        <v>8316</v>
      </c>
      <c r="Q3071" s="6" t="s">
        <v>8356</v>
      </c>
      <c r="R3071" s="15">
        <f t="shared" si="142"/>
        <v>41957.500393518516</v>
      </c>
      <c r="S3071" s="15">
        <f t="shared" si="143"/>
        <v>41987.500393518516</v>
      </c>
    </row>
    <row r="3072" spans="1:19" ht="43.5" x14ac:dyDescent="0.3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2">
        <f t="shared" si="141"/>
        <v>3.3399999999999999E-2</v>
      </c>
      <c r="P3072" s="6" t="s">
        <v>8316</v>
      </c>
      <c r="Q3072" s="6" t="s">
        <v>8356</v>
      </c>
      <c r="R3072" s="15">
        <f t="shared" si="142"/>
        <v>42690.400104166663</v>
      </c>
      <c r="S3072" s="15">
        <f t="shared" si="143"/>
        <v>42711.400104166663</v>
      </c>
    </row>
    <row r="3073" spans="1:19" ht="43.5" x14ac:dyDescent="0.3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2">
        <f t="shared" si="141"/>
        <v>0.59775</v>
      </c>
      <c r="P3073" s="6" t="s">
        <v>8316</v>
      </c>
      <c r="Q3073" s="6" t="s">
        <v>8356</v>
      </c>
      <c r="R3073" s="15">
        <f t="shared" si="142"/>
        <v>42097.399085648147</v>
      </c>
      <c r="S3073" s="15">
        <f t="shared" si="143"/>
        <v>42114.915972222218</v>
      </c>
    </row>
    <row r="3074" spans="1:19" ht="58" x14ac:dyDescent="0.3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2">
        <f t="shared" si="141"/>
        <v>1.6666666666666666E-4</v>
      </c>
      <c r="P3074" s="6" t="s">
        <v>8316</v>
      </c>
      <c r="Q3074" s="6" t="s">
        <v>8356</v>
      </c>
      <c r="R3074" s="15">
        <f t="shared" si="142"/>
        <v>42658.357199074067</v>
      </c>
      <c r="S3074" s="15">
        <f t="shared" si="143"/>
        <v>42672.740277777775</v>
      </c>
    </row>
    <row r="3075" spans="1:19" ht="43.5" x14ac:dyDescent="0.3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2">
        <f t="shared" ref="O3075:O3138" si="144">(E3075/D3075)</f>
        <v>2.3035714285714285E-4</v>
      </c>
      <c r="P3075" s="6" t="s">
        <v>8316</v>
      </c>
      <c r="Q3075" s="6" t="s">
        <v>8356</v>
      </c>
      <c r="R3075" s="15">
        <f t="shared" ref="R3075:R3138" si="145">(J3075/86400)+25569+(-8/24)</f>
        <v>42111.350694444445</v>
      </c>
      <c r="S3075" s="15">
        <f t="shared" ref="S3075:S3138" si="146">(I3075/86400)+25569+(-8/24)</f>
        <v>42169.47152777778</v>
      </c>
    </row>
    <row r="3076" spans="1:19" ht="58" x14ac:dyDescent="0.3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2">
        <f t="shared" si="144"/>
        <v>8.8000000000000003E-4</v>
      </c>
      <c r="P3076" s="6" t="s">
        <v>8316</v>
      </c>
      <c r="Q3076" s="6" t="s">
        <v>8356</v>
      </c>
      <c r="R3076" s="15">
        <f t="shared" si="145"/>
        <v>42409.237951388888</v>
      </c>
      <c r="S3076" s="15">
        <f t="shared" si="146"/>
        <v>42439.237951388888</v>
      </c>
    </row>
    <row r="3077" spans="1:19" ht="43.5" x14ac:dyDescent="0.3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2">
        <f t="shared" si="144"/>
        <v>8.6400000000000005E-2</v>
      </c>
      <c r="P3077" s="6" t="s">
        <v>8316</v>
      </c>
      <c r="Q3077" s="6" t="s">
        <v>8356</v>
      </c>
      <c r="R3077" s="15">
        <f t="shared" si="145"/>
        <v>42550.76898148148</v>
      </c>
      <c r="S3077" s="15">
        <f t="shared" si="146"/>
        <v>42600.76898148148</v>
      </c>
    </row>
    <row r="3078" spans="1:19" ht="29" x14ac:dyDescent="0.3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2">
        <f t="shared" si="144"/>
        <v>0.15060000000000001</v>
      </c>
      <c r="P3078" s="6" t="s">
        <v>8316</v>
      </c>
      <c r="Q3078" s="6" t="s">
        <v>8356</v>
      </c>
      <c r="R3078" s="15">
        <f t="shared" si="145"/>
        <v>42226.318553240737</v>
      </c>
      <c r="S3078" s="15">
        <f t="shared" si="146"/>
        <v>42286.318553240737</v>
      </c>
    </row>
    <row r="3079" spans="1:19" ht="43.5" x14ac:dyDescent="0.3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2">
        <f t="shared" si="144"/>
        <v>4.7727272727272731E-3</v>
      </c>
      <c r="P3079" s="6" t="s">
        <v>8316</v>
      </c>
      <c r="Q3079" s="6" t="s">
        <v>8356</v>
      </c>
      <c r="R3079" s="15">
        <f t="shared" si="145"/>
        <v>42766.62358796296</v>
      </c>
      <c r="S3079" s="15">
        <f t="shared" si="146"/>
        <v>42796.62358796296</v>
      </c>
    </row>
    <row r="3080" spans="1:19" ht="43.5" x14ac:dyDescent="0.3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2">
        <f t="shared" si="144"/>
        <v>1.1833333333333333E-3</v>
      </c>
      <c r="P3080" s="6" t="s">
        <v>8316</v>
      </c>
      <c r="Q3080" s="6" t="s">
        <v>8356</v>
      </c>
      <c r="R3080" s="15">
        <f t="shared" si="145"/>
        <v>42030.805497685178</v>
      </c>
      <c r="S3080" s="15">
        <f t="shared" si="146"/>
        <v>42060.805497685178</v>
      </c>
    </row>
    <row r="3081" spans="1:19" ht="43.5" x14ac:dyDescent="0.3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2">
        <f t="shared" si="144"/>
        <v>8.4173998587352451E-3</v>
      </c>
      <c r="P3081" s="6" t="s">
        <v>8316</v>
      </c>
      <c r="Q3081" s="6" t="s">
        <v>8356</v>
      </c>
      <c r="R3081" s="15">
        <f t="shared" si="145"/>
        <v>42055.38003472222</v>
      </c>
      <c r="S3081" s="15">
        <f t="shared" si="146"/>
        <v>42085.338368055549</v>
      </c>
    </row>
    <row r="3082" spans="1:19" ht="43.5" x14ac:dyDescent="0.3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2">
        <f t="shared" si="144"/>
        <v>1.8799999999999999E-4</v>
      </c>
      <c r="P3082" s="6" t="s">
        <v>8316</v>
      </c>
      <c r="Q3082" s="6" t="s">
        <v>8356</v>
      </c>
      <c r="R3082" s="15">
        <f t="shared" si="145"/>
        <v>41939.6949537037</v>
      </c>
      <c r="S3082" s="15">
        <f t="shared" si="146"/>
        <v>41999.736620370364</v>
      </c>
    </row>
    <row r="3083" spans="1:19" ht="43.5" x14ac:dyDescent="0.3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2">
        <f t="shared" si="144"/>
        <v>2.1029999999999998E-3</v>
      </c>
      <c r="P3083" s="6" t="s">
        <v>8316</v>
      </c>
      <c r="Q3083" s="6" t="s">
        <v>8356</v>
      </c>
      <c r="R3083" s="15">
        <f t="shared" si="145"/>
        <v>42236.848275462959</v>
      </c>
      <c r="S3083" s="15">
        <f t="shared" si="146"/>
        <v>42266.848275462959</v>
      </c>
    </row>
    <row r="3084" spans="1:19" ht="43.5" x14ac:dyDescent="0.3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2">
        <f t="shared" si="144"/>
        <v>0</v>
      </c>
      <c r="P3084" s="6" t="s">
        <v>8316</v>
      </c>
      <c r="Q3084" s="6" t="s">
        <v>8356</v>
      </c>
      <c r="R3084" s="15">
        <f t="shared" si="145"/>
        <v>42293.589652777773</v>
      </c>
      <c r="S3084" s="15">
        <f t="shared" si="146"/>
        <v>42323.631319444445</v>
      </c>
    </row>
    <row r="3085" spans="1:19" ht="58" x14ac:dyDescent="0.3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2">
        <f t="shared" si="144"/>
        <v>2.8E-3</v>
      </c>
      <c r="P3085" s="6" t="s">
        <v>8316</v>
      </c>
      <c r="Q3085" s="6" t="s">
        <v>8356</v>
      </c>
      <c r="R3085" s="15">
        <f t="shared" si="145"/>
        <v>41853.230069444442</v>
      </c>
      <c r="S3085" s="15">
        <f t="shared" si="146"/>
        <v>41882.875</v>
      </c>
    </row>
    <row r="3086" spans="1:19" ht="58" x14ac:dyDescent="0.3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2">
        <f t="shared" si="144"/>
        <v>0.11579206701157921</v>
      </c>
      <c r="P3086" s="6" t="s">
        <v>8316</v>
      </c>
      <c r="Q3086" s="6" t="s">
        <v>8356</v>
      </c>
      <c r="R3086" s="15">
        <f t="shared" si="145"/>
        <v>42100.390405092585</v>
      </c>
      <c r="S3086" s="15">
        <f t="shared" si="146"/>
        <v>42129.45</v>
      </c>
    </row>
    <row r="3087" spans="1:19" ht="43.5" x14ac:dyDescent="0.3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2">
        <f t="shared" si="144"/>
        <v>2.4400000000000002E-2</v>
      </c>
      <c r="P3087" s="6" t="s">
        <v>8316</v>
      </c>
      <c r="Q3087" s="6" t="s">
        <v>8356</v>
      </c>
      <c r="R3087" s="15">
        <f t="shared" si="145"/>
        <v>42246.550451388888</v>
      </c>
      <c r="S3087" s="15">
        <f t="shared" si="146"/>
        <v>42276.550451388888</v>
      </c>
    </row>
    <row r="3088" spans="1:19" ht="58" x14ac:dyDescent="0.3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2">
        <f t="shared" si="144"/>
        <v>2.5000000000000001E-3</v>
      </c>
      <c r="P3088" s="6" t="s">
        <v>8316</v>
      </c>
      <c r="Q3088" s="6" t="s">
        <v>8356</v>
      </c>
      <c r="R3088" s="15">
        <f t="shared" si="145"/>
        <v>42173.337488425925</v>
      </c>
      <c r="S3088" s="15">
        <f t="shared" si="146"/>
        <v>42233.337488425925</v>
      </c>
    </row>
    <row r="3089" spans="1:19" ht="43.5" x14ac:dyDescent="0.3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2">
        <f t="shared" si="144"/>
        <v>6.2500000000000003E-3</v>
      </c>
      <c r="P3089" s="6" t="s">
        <v>8316</v>
      </c>
      <c r="Q3089" s="6" t="s">
        <v>8356</v>
      </c>
      <c r="R3089" s="15">
        <f t="shared" si="145"/>
        <v>42664.817013888889</v>
      </c>
      <c r="S3089" s="15">
        <f t="shared" si="146"/>
        <v>42724.858680555553</v>
      </c>
    </row>
    <row r="3090" spans="1:19" ht="43.5" x14ac:dyDescent="0.3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2">
        <f t="shared" si="144"/>
        <v>1.9384615384615384E-3</v>
      </c>
      <c r="P3090" s="6" t="s">
        <v>8316</v>
      </c>
      <c r="Q3090" s="6" t="s">
        <v>8356</v>
      </c>
      <c r="R3090" s="15">
        <f t="shared" si="145"/>
        <v>41981.238969907405</v>
      </c>
      <c r="S3090" s="15">
        <f t="shared" si="146"/>
        <v>42012.236805555549</v>
      </c>
    </row>
    <row r="3091" spans="1:19" ht="43.5" x14ac:dyDescent="0.3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2">
        <f t="shared" si="144"/>
        <v>0.23416000000000001</v>
      </c>
      <c r="P3091" s="6" t="s">
        <v>8316</v>
      </c>
      <c r="Q3091" s="6" t="s">
        <v>8356</v>
      </c>
      <c r="R3091" s="15">
        <f t="shared" si="145"/>
        <v>42528.209293981483</v>
      </c>
      <c r="S3091" s="15">
        <f t="shared" si="146"/>
        <v>42559.749305555553</v>
      </c>
    </row>
    <row r="3092" spans="1:19" ht="43.5" x14ac:dyDescent="0.3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2">
        <f t="shared" si="144"/>
        <v>5.080888888888889E-2</v>
      </c>
      <c r="P3092" s="6" t="s">
        <v>8316</v>
      </c>
      <c r="Q3092" s="6" t="s">
        <v>8356</v>
      </c>
      <c r="R3092" s="15">
        <f t="shared" si="145"/>
        <v>42065.485474537032</v>
      </c>
      <c r="S3092" s="15">
        <f t="shared" si="146"/>
        <v>42125.443807870368</v>
      </c>
    </row>
    <row r="3093" spans="1:19" ht="58" x14ac:dyDescent="0.3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2">
        <f t="shared" si="144"/>
        <v>0.15920000000000001</v>
      </c>
      <c r="P3093" s="6" t="s">
        <v>8316</v>
      </c>
      <c r="Q3093" s="6" t="s">
        <v>8356</v>
      </c>
      <c r="R3093" s="15">
        <f t="shared" si="145"/>
        <v>42566.615081018514</v>
      </c>
      <c r="S3093" s="15">
        <f t="shared" si="146"/>
        <v>42596.615081018514</v>
      </c>
    </row>
    <row r="3094" spans="1:19" ht="43.5" x14ac:dyDescent="0.3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2">
        <f t="shared" si="144"/>
        <v>1.1831900000000001E-2</v>
      </c>
      <c r="P3094" s="6" t="s">
        <v>8316</v>
      </c>
      <c r="Q3094" s="6" t="s">
        <v>8356</v>
      </c>
      <c r="R3094" s="15">
        <f t="shared" si="145"/>
        <v>42255.28601851852</v>
      </c>
      <c r="S3094" s="15">
        <f t="shared" si="146"/>
        <v>42292.583333333336</v>
      </c>
    </row>
    <row r="3095" spans="1:19" ht="58" x14ac:dyDescent="0.3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2">
        <f t="shared" si="144"/>
        <v>0.22750000000000001</v>
      </c>
      <c r="P3095" s="6" t="s">
        <v>8316</v>
      </c>
      <c r="Q3095" s="6" t="s">
        <v>8356</v>
      </c>
      <c r="R3095" s="15">
        <f t="shared" si="145"/>
        <v>41760.575706018521</v>
      </c>
      <c r="S3095" s="15">
        <f t="shared" si="146"/>
        <v>41790.832638888889</v>
      </c>
    </row>
    <row r="3096" spans="1:19" ht="43.5" x14ac:dyDescent="0.3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2">
        <f t="shared" si="144"/>
        <v>2.5000000000000001E-4</v>
      </c>
      <c r="P3096" s="6" t="s">
        <v>8316</v>
      </c>
      <c r="Q3096" s="6" t="s">
        <v>8356</v>
      </c>
      <c r="R3096" s="15">
        <f t="shared" si="145"/>
        <v>42207.462453703702</v>
      </c>
      <c r="S3096" s="15">
        <f t="shared" si="146"/>
        <v>42267.462453703702</v>
      </c>
    </row>
    <row r="3097" spans="1:19" ht="43.5" x14ac:dyDescent="0.3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2">
        <f t="shared" si="144"/>
        <v>3.351206434316354E-3</v>
      </c>
      <c r="P3097" s="6" t="s">
        <v>8316</v>
      </c>
      <c r="Q3097" s="6" t="s">
        <v>8356</v>
      </c>
      <c r="R3097" s="15">
        <f t="shared" si="145"/>
        <v>42522.69189814815</v>
      </c>
      <c r="S3097" s="15">
        <f t="shared" si="146"/>
        <v>42582.69189814815</v>
      </c>
    </row>
    <row r="3098" spans="1:19" ht="43.5" x14ac:dyDescent="0.3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2">
        <f t="shared" si="144"/>
        <v>3.9750000000000001E-2</v>
      </c>
      <c r="P3098" s="6" t="s">
        <v>8316</v>
      </c>
      <c r="Q3098" s="6" t="s">
        <v>8356</v>
      </c>
      <c r="R3098" s="15">
        <f t="shared" si="145"/>
        <v>42114.492199074077</v>
      </c>
      <c r="S3098" s="15">
        <f t="shared" si="146"/>
        <v>42144.492199074077</v>
      </c>
    </row>
    <row r="3099" spans="1:19" ht="43.5" x14ac:dyDescent="0.3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2">
        <f t="shared" si="144"/>
        <v>0.17150000000000001</v>
      </c>
      <c r="P3099" s="6" t="s">
        <v>8316</v>
      </c>
      <c r="Q3099" s="6" t="s">
        <v>8356</v>
      </c>
      <c r="R3099" s="15">
        <f t="shared" si="145"/>
        <v>42629.17015046296</v>
      </c>
      <c r="S3099" s="15">
        <f t="shared" si="146"/>
        <v>42650.249999999993</v>
      </c>
    </row>
    <row r="3100" spans="1:19" ht="58" x14ac:dyDescent="0.3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2">
        <f t="shared" si="144"/>
        <v>3.608004104669061E-2</v>
      </c>
      <c r="P3100" s="6" t="s">
        <v>8316</v>
      </c>
      <c r="Q3100" s="6" t="s">
        <v>8356</v>
      </c>
      <c r="R3100" s="15">
        <f t="shared" si="145"/>
        <v>42359.45890046296</v>
      </c>
      <c r="S3100" s="15">
        <f t="shared" si="146"/>
        <v>42407.678472222215</v>
      </c>
    </row>
    <row r="3101" spans="1:19" ht="43.5" x14ac:dyDescent="0.3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2">
        <f t="shared" si="144"/>
        <v>0.13900000000000001</v>
      </c>
      <c r="P3101" s="6" t="s">
        <v>8316</v>
      </c>
      <c r="Q3101" s="6" t="s">
        <v>8356</v>
      </c>
      <c r="R3101" s="15">
        <f t="shared" si="145"/>
        <v>42381.856377314813</v>
      </c>
      <c r="S3101" s="15">
        <f t="shared" si="146"/>
        <v>42411.856377314813</v>
      </c>
    </row>
    <row r="3102" spans="1:19" ht="43.5" x14ac:dyDescent="0.3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2">
        <f t="shared" si="144"/>
        <v>0.15225</v>
      </c>
      <c r="P3102" s="6" t="s">
        <v>8316</v>
      </c>
      <c r="Q3102" s="6" t="s">
        <v>8356</v>
      </c>
      <c r="R3102" s="15">
        <f t="shared" si="145"/>
        <v>41902.2890625</v>
      </c>
      <c r="S3102" s="15">
        <f t="shared" si="146"/>
        <v>41932.2890625</v>
      </c>
    </row>
    <row r="3103" spans="1:19" ht="58" x14ac:dyDescent="0.3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2">
        <f t="shared" si="144"/>
        <v>0.12</v>
      </c>
      <c r="P3103" s="6" t="s">
        <v>8316</v>
      </c>
      <c r="Q3103" s="6" t="s">
        <v>8356</v>
      </c>
      <c r="R3103" s="15">
        <f t="shared" si="145"/>
        <v>42171.050196759257</v>
      </c>
      <c r="S3103" s="15">
        <f t="shared" si="146"/>
        <v>42200.99722222222</v>
      </c>
    </row>
    <row r="3104" spans="1:19" ht="58" x14ac:dyDescent="0.3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2">
        <f t="shared" si="144"/>
        <v>0.391125</v>
      </c>
      <c r="P3104" s="6" t="s">
        <v>8316</v>
      </c>
      <c r="Q3104" s="6" t="s">
        <v>8356</v>
      </c>
      <c r="R3104" s="15">
        <f t="shared" si="145"/>
        <v>42555.007152777776</v>
      </c>
      <c r="S3104" s="15">
        <f t="shared" si="146"/>
        <v>42605.007152777776</v>
      </c>
    </row>
    <row r="3105" spans="1:19" ht="29" x14ac:dyDescent="0.3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2">
        <f t="shared" si="144"/>
        <v>2.6829268292682929E-3</v>
      </c>
      <c r="P3105" s="6" t="s">
        <v>8316</v>
      </c>
      <c r="Q3105" s="6" t="s">
        <v>8356</v>
      </c>
      <c r="R3105" s="15">
        <f t="shared" si="145"/>
        <v>42106.82298611111</v>
      </c>
      <c r="S3105" s="15">
        <f t="shared" si="146"/>
        <v>42166.82298611111</v>
      </c>
    </row>
    <row r="3106" spans="1:19" ht="43.5" x14ac:dyDescent="0.3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2">
        <f t="shared" si="144"/>
        <v>0.29625000000000001</v>
      </c>
      <c r="P3106" s="6" t="s">
        <v>8316</v>
      </c>
      <c r="Q3106" s="6" t="s">
        <v>8356</v>
      </c>
      <c r="R3106" s="15">
        <f t="shared" si="145"/>
        <v>42006.57535879629</v>
      </c>
      <c r="S3106" s="15">
        <f t="shared" si="146"/>
        <v>42037.749999999993</v>
      </c>
    </row>
    <row r="3107" spans="1:19" ht="43.5" x14ac:dyDescent="0.3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2">
        <f t="shared" si="144"/>
        <v>0.4236099230111206</v>
      </c>
      <c r="P3107" s="6" t="s">
        <v>8316</v>
      </c>
      <c r="Q3107" s="6" t="s">
        <v>8356</v>
      </c>
      <c r="R3107" s="15">
        <f t="shared" si="145"/>
        <v>41876.385601851849</v>
      </c>
      <c r="S3107" s="15">
        <f t="shared" si="146"/>
        <v>41930.875</v>
      </c>
    </row>
    <row r="3108" spans="1:19" ht="58" x14ac:dyDescent="0.3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2">
        <f t="shared" si="144"/>
        <v>4.1000000000000002E-2</v>
      </c>
      <c r="P3108" s="6" t="s">
        <v>8316</v>
      </c>
      <c r="Q3108" s="6" t="s">
        <v>8356</v>
      </c>
      <c r="R3108" s="15">
        <f t="shared" si="145"/>
        <v>42241.095787037033</v>
      </c>
      <c r="S3108" s="15">
        <f t="shared" si="146"/>
        <v>42263.583333333336</v>
      </c>
    </row>
    <row r="3109" spans="1:19" ht="43.5" x14ac:dyDescent="0.3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2">
        <f t="shared" si="144"/>
        <v>0.197625</v>
      </c>
      <c r="P3109" s="6" t="s">
        <v>8316</v>
      </c>
      <c r="Q3109" s="6" t="s">
        <v>8356</v>
      </c>
      <c r="R3109" s="15">
        <f t="shared" si="145"/>
        <v>42128.480914351851</v>
      </c>
      <c r="S3109" s="15">
        <f t="shared" si="146"/>
        <v>42135.480914351851</v>
      </c>
    </row>
    <row r="3110" spans="1:19" x14ac:dyDescent="0.3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2">
        <f t="shared" si="144"/>
        <v>5.1999999999999995E-4</v>
      </c>
      <c r="P3110" s="6" t="s">
        <v>8316</v>
      </c>
      <c r="Q3110" s="6" t="s">
        <v>8356</v>
      </c>
      <c r="R3110" s="15">
        <f t="shared" si="145"/>
        <v>42062.34715277778</v>
      </c>
      <c r="S3110" s="15">
        <f t="shared" si="146"/>
        <v>42122.305486111109</v>
      </c>
    </row>
    <row r="3111" spans="1:19" ht="43.5" x14ac:dyDescent="0.3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2">
        <f t="shared" si="144"/>
        <v>0.25030188679245285</v>
      </c>
      <c r="P3111" s="6" t="s">
        <v>8316</v>
      </c>
      <c r="Q3111" s="6" t="s">
        <v>8356</v>
      </c>
      <c r="R3111" s="15">
        <f t="shared" si="145"/>
        <v>41843.791782407403</v>
      </c>
      <c r="S3111" s="15">
        <f t="shared" si="146"/>
        <v>41878.791782407403</v>
      </c>
    </row>
    <row r="3112" spans="1:19" ht="43.5" x14ac:dyDescent="0.3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2">
        <f t="shared" si="144"/>
        <v>4.0000000000000002E-4</v>
      </c>
      <c r="P3112" s="6" t="s">
        <v>8316</v>
      </c>
      <c r="Q3112" s="6" t="s">
        <v>8356</v>
      </c>
      <c r="R3112" s="15">
        <f t="shared" si="145"/>
        <v>42744.698136574072</v>
      </c>
      <c r="S3112" s="15">
        <f t="shared" si="146"/>
        <v>42784.698136574072</v>
      </c>
    </row>
    <row r="3113" spans="1:19" ht="43.5" x14ac:dyDescent="0.3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2">
        <f t="shared" si="144"/>
        <v>0.26640000000000003</v>
      </c>
      <c r="P3113" s="6" t="s">
        <v>8316</v>
      </c>
      <c r="Q3113" s="6" t="s">
        <v>8356</v>
      </c>
      <c r="R3113" s="15">
        <f t="shared" si="145"/>
        <v>41885.261805555558</v>
      </c>
      <c r="S3113" s="15">
        <f t="shared" si="146"/>
        <v>41916.261805555558</v>
      </c>
    </row>
    <row r="3114" spans="1:19" ht="43.5" x14ac:dyDescent="0.3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2">
        <f t="shared" si="144"/>
        <v>4.7363636363636365E-2</v>
      </c>
      <c r="P3114" s="6" t="s">
        <v>8316</v>
      </c>
      <c r="Q3114" s="6" t="s">
        <v>8356</v>
      </c>
      <c r="R3114" s="15">
        <f t="shared" si="145"/>
        <v>42614.788587962961</v>
      </c>
      <c r="S3114" s="15">
        <f t="shared" si="146"/>
        <v>42674.788587962961</v>
      </c>
    </row>
    <row r="3115" spans="1:19" ht="43.5" x14ac:dyDescent="0.3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2">
        <f t="shared" si="144"/>
        <v>4.2435339894712751E-2</v>
      </c>
      <c r="P3115" s="6" t="s">
        <v>8316</v>
      </c>
      <c r="Q3115" s="6" t="s">
        <v>8356</v>
      </c>
      <c r="R3115" s="15">
        <f t="shared" si="145"/>
        <v>42081.397939814815</v>
      </c>
      <c r="S3115" s="15">
        <f t="shared" si="146"/>
        <v>42111.397939814815</v>
      </c>
    </row>
    <row r="3116" spans="1:19" ht="43.5" x14ac:dyDescent="0.3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2">
        <f t="shared" si="144"/>
        <v>0</v>
      </c>
      <c r="P3116" s="6" t="s">
        <v>8316</v>
      </c>
      <c r="Q3116" s="6" t="s">
        <v>8356</v>
      </c>
      <c r="R3116" s="15">
        <f t="shared" si="145"/>
        <v>41843.29918981481</v>
      </c>
      <c r="S3116" s="15">
        <f t="shared" si="146"/>
        <v>41903.29918981481</v>
      </c>
    </row>
    <row r="3117" spans="1:19" ht="43.5" x14ac:dyDescent="0.3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2">
        <f t="shared" si="144"/>
        <v>0.03</v>
      </c>
      <c r="P3117" s="6" t="s">
        <v>8316</v>
      </c>
      <c r="Q3117" s="6" t="s">
        <v>8356</v>
      </c>
      <c r="R3117" s="15">
        <f t="shared" si="145"/>
        <v>42496.113738425927</v>
      </c>
      <c r="S3117" s="15">
        <f t="shared" si="146"/>
        <v>42526.113738425927</v>
      </c>
    </row>
    <row r="3118" spans="1:19" ht="43.5" x14ac:dyDescent="0.3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2">
        <f t="shared" si="144"/>
        <v>0.57333333333333336</v>
      </c>
      <c r="P3118" s="6" t="s">
        <v>8316</v>
      </c>
      <c r="Q3118" s="6" t="s">
        <v>8356</v>
      </c>
      <c r="R3118" s="15">
        <f t="shared" si="145"/>
        <v>42081.18200231481</v>
      </c>
      <c r="S3118" s="15">
        <f t="shared" si="146"/>
        <v>42095.18200231481</v>
      </c>
    </row>
    <row r="3119" spans="1:19" ht="43.5" x14ac:dyDescent="0.3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2">
        <f t="shared" si="144"/>
        <v>1E-3</v>
      </c>
      <c r="P3119" s="6" t="s">
        <v>8316</v>
      </c>
      <c r="Q3119" s="6" t="s">
        <v>8356</v>
      </c>
      <c r="R3119" s="15">
        <f t="shared" si="145"/>
        <v>42509.041203703702</v>
      </c>
      <c r="S3119" s="15">
        <f t="shared" si="146"/>
        <v>42517.216666666667</v>
      </c>
    </row>
    <row r="3120" spans="1:19" ht="29" x14ac:dyDescent="0.3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2">
        <f t="shared" si="144"/>
        <v>3.0999999999999999E-3</v>
      </c>
      <c r="P3120" s="6" t="s">
        <v>8316</v>
      </c>
      <c r="Q3120" s="6" t="s">
        <v>8356</v>
      </c>
      <c r="R3120" s="15">
        <f t="shared" si="145"/>
        <v>42534.316238425927</v>
      </c>
      <c r="S3120" s="15">
        <f t="shared" si="146"/>
        <v>42553.316238425927</v>
      </c>
    </row>
    <row r="3121" spans="1:19" ht="58" x14ac:dyDescent="0.3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2">
        <f t="shared" si="144"/>
        <v>5.0000000000000001E-4</v>
      </c>
      <c r="P3121" s="6" t="s">
        <v>8316</v>
      </c>
      <c r="Q3121" s="6" t="s">
        <v>8356</v>
      </c>
      <c r="R3121" s="15">
        <f t="shared" si="145"/>
        <v>42059.712175925924</v>
      </c>
      <c r="S3121" s="15">
        <f t="shared" si="146"/>
        <v>42089.670509259253</v>
      </c>
    </row>
    <row r="3122" spans="1:19" ht="43.5" x14ac:dyDescent="0.3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2">
        <f t="shared" si="144"/>
        <v>9.8461538461538464E-5</v>
      </c>
      <c r="P3122" s="6" t="s">
        <v>8316</v>
      </c>
      <c r="Q3122" s="6" t="s">
        <v>8356</v>
      </c>
      <c r="R3122" s="15">
        <f t="shared" si="145"/>
        <v>42435.608749999992</v>
      </c>
      <c r="S3122" s="15">
        <f t="shared" si="146"/>
        <v>42495.567083333335</v>
      </c>
    </row>
    <row r="3123" spans="1:19" ht="43.5" x14ac:dyDescent="0.3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2">
        <f t="shared" si="144"/>
        <v>6.6666666666666671E-3</v>
      </c>
      <c r="P3123" s="6" t="s">
        <v>8316</v>
      </c>
      <c r="Q3123" s="6" t="s">
        <v>8356</v>
      </c>
      <c r="R3123" s="15">
        <f t="shared" si="145"/>
        <v>41848.346469907403</v>
      </c>
      <c r="S3123" s="15">
        <f t="shared" si="146"/>
        <v>41908.346469907403</v>
      </c>
    </row>
    <row r="3124" spans="1:19" x14ac:dyDescent="0.3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2">
        <f t="shared" si="144"/>
        <v>0.58291457286432158</v>
      </c>
      <c r="P3124" s="6" t="s">
        <v>8316</v>
      </c>
      <c r="Q3124" s="6" t="s">
        <v>8356</v>
      </c>
      <c r="R3124" s="15">
        <f t="shared" si="145"/>
        <v>42678.598749999997</v>
      </c>
      <c r="S3124" s="15">
        <f t="shared" si="146"/>
        <v>42683.640416666669</v>
      </c>
    </row>
    <row r="3125" spans="1:19" ht="43.5" x14ac:dyDescent="0.3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2">
        <f t="shared" si="144"/>
        <v>0.68153600000000003</v>
      </c>
      <c r="P3125" s="6" t="s">
        <v>8316</v>
      </c>
      <c r="Q3125" s="6" t="s">
        <v>8356</v>
      </c>
      <c r="R3125" s="15">
        <f t="shared" si="145"/>
        <v>42530.659699074073</v>
      </c>
      <c r="S3125" s="15">
        <f t="shared" si="146"/>
        <v>42560.659699074073</v>
      </c>
    </row>
    <row r="3126" spans="1:19" ht="43.5" x14ac:dyDescent="0.3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2">
        <f t="shared" si="144"/>
        <v>3.2499999999999997E-5</v>
      </c>
      <c r="P3126" s="6" t="s">
        <v>8316</v>
      </c>
      <c r="Q3126" s="6" t="s">
        <v>8356</v>
      </c>
      <c r="R3126" s="15">
        <f t="shared" si="145"/>
        <v>41977.446770833332</v>
      </c>
      <c r="S3126" s="15">
        <f t="shared" si="146"/>
        <v>42037.446770833332</v>
      </c>
    </row>
    <row r="3127" spans="1:19" x14ac:dyDescent="0.3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2">
        <f t="shared" si="144"/>
        <v>0</v>
      </c>
      <c r="P3127" s="6" t="s">
        <v>8316</v>
      </c>
      <c r="Q3127" s="6" t="s">
        <v>8356</v>
      </c>
      <c r="R3127" s="15">
        <f t="shared" si="145"/>
        <v>42345.873518518514</v>
      </c>
      <c r="S3127" s="15">
        <f t="shared" si="146"/>
        <v>42375.873518518514</v>
      </c>
    </row>
    <row r="3128" spans="1:19" ht="72.5" x14ac:dyDescent="0.3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2">
        <f t="shared" si="144"/>
        <v>4.1599999999999998E-2</v>
      </c>
      <c r="P3128" s="6" t="s">
        <v>8316</v>
      </c>
      <c r="Q3128" s="6" t="s">
        <v>8356</v>
      </c>
      <c r="R3128" s="15">
        <f t="shared" si="145"/>
        <v>42426.684745370367</v>
      </c>
      <c r="S3128" s="15">
        <f t="shared" si="146"/>
        <v>42456.643078703702</v>
      </c>
    </row>
    <row r="3129" spans="1:19" ht="43.5" x14ac:dyDescent="0.3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2">
        <f t="shared" si="144"/>
        <v>0</v>
      </c>
      <c r="P3129" s="6" t="s">
        <v>8316</v>
      </c>
      <c r="Q3129" s="6" t="s">
        <v>8356</v>
      </c>
      <c r="R3129" s="15">
        <f t="shared" si="145"/>
        <v>42034.523483796293</v>
      </c>
      <c r="S3129" s="15">
        <f t="shared" si="146"/>
        <v>42064.523483796293</v>
      </c>
    </row>
    <row r="3130" spans="1:19" ht="43.5" x14ac:dyDescent="0.3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2">
        <f t="shared" si="144"/>
        <v>1.0860666666666667</v>
      </c>
      <c r="P3130" s="6" t="s">
        <v>8316</v>
      </c>
      <c r="Q3130" s="6" t="s">
        <v>8317</v>
      </c>
      <c r="R3130" s="15">
        <f t="shared" si="145"/>
        <v>42780.492372685178</v>
      </c>
      <c r="S3130" s="15">
        <f t="shared" si="146"/>
        <v>42810.450706018521</v>
      </c>
    </row>
    <row r="3131" spans="1:19" ht="58" x14ac:dyDescent="0.3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2">
        <f t="shared" si="144"/>
        <v>8.0000000000000002E-3</v>
      </c>
      <c r="P3131" s="6" t="s">
        <v>8316</v>
      </c>
      <c r="Q3131" s="6" t="s">
        <v>8317</v>
      </c>
      <c r="R3131" s="15">
        <f t="shared" si="145"/>
        <v>42803.509479166663</v>
      </c>
      <c r="S3131" s="15">
        <f t="shared" si="146"/>
        <v>42843.467812499999</v>
      </c>
    </row>
    <row r="3132" spans="1:19" ht="43.5" x14ac:dyDescent="0.3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2">
        <f t="shared" si="144"/>
        <v>3.7499999999999999E-2</v>
      </c>
      <c r="P3132" s="6" t="s">
        <v>8316</v>
      </c>
      <c r="Q3132" s="6" t="s">
        <v>8317</v>
      </c>
      <c r="R3132" s="15">
        <f t="shared" si="145"/>
        <v>42808.306898148141</v>
      </c>
      <c r="S3132" s="15">
        <f t="shared" si="146"/>
        <v>42838.874305555553</v>
      </c>
    </row>
    <row r="3133" spans="1:19" ht="29" x14ac:dyDescent="0.3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2">
        <f t="shared" si="144"/>
        <v>0.15731707317073171</v>
      </c>
      <c r="P3133" s="6" t="s">
        <v>8316</v>
      </c>
      <c r="Q3133" s="6" t="s">
        <v>8317</v>
      </c>
      <c r="R3133" s="15">
        <f t="shared" si="145"/>
        <v>42803.245891203704</v>
      </c>
      <c r="S3133" s="15">
        <f t="shared" si="146"/>
        <v>42833.204224537032</v>
      </c>
    </row>
    <row r="3134" spans="1:19" ht="29" x14ac:dyDescent="0.3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2">
        <f t="shared" si="144"/>
        <v>3.3333333333333332E-4</v>
      </c>
      <c r="P3134" s="6" t="s">
        <v>8316</v>
      </c>
      <c r="Q3134" s="6" t="s">
        <v>8317</v>
      </c>
      <c r="R3134" s="15">
        <f t="shared" si="145"/>
        <v>42786.016898148147</v>
      </c>
      <c r="S3134" s="15">
        <f t="shared" si="146"/>
        <v>42845.975231481476</v>
      </c>
    </row>
    <row r="3135" spans="1:19" ht="43.5" x14ac:dyDescent="0.3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2">
        <f t="shared" si="144"/>
        <v>1.08</v>
      </c>
      <c r="P3135" s="6" t="s">
        <v>8316</v>
      </c>
      <c r="Q3135" s="6" t="s">
        <v>8317</v>
      </c>
      <c r="R3135" s="15">
        <f t="shared" si="145"/>
        <v>42788.231874999998</v>
      </c>
      <c r="S3135" s="15">
        <f t="shared" si="146"/>
        <v>42818.190208333333</v>
      </c>
    </row>
    <row r="3136" spans="1:19" ht="58" x14ac:dyDescent="0.3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2">
        <f t="shared" si="144"/>
        <v>0.22500000000000001</v>
      </c>
      <c r="P3136" s="6" t="s">
        <v>8316</v>
      </c>
      <c r="Q3136" s="6" t="s">
        <v>8317</v>
      </c>
      <c r="R3136" s="15">
        <f t="shared" si="145"/>
        <v>42800.386793981474</v>
      </c>
      <c r="S3136" s="15">
        <f t="shared" si="146"/>
        <v>42821.345127314817</v>
      </c>
    </row>
    <row r="3137" spans="1:19" ht="43.5" x14ac:dyDescent="0.3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2">
        <f t="shared" si="144"/>
        <v>0.20849420849420849</v>
      </c>
      <c r="P3137" s="6" t="s">
        <v>8316</v>
      </c>
      <c r="Q3137" s="6" t="s">
        <v>8317</v>
      </c>
      <c r="R3137" s="15">
        <f t="shared" si="145"/>
        <v>42806.818530092591</v>
      </c>
      <c r="S3137" s="15">
        <f t="shared" si="146"/>
        <v>42828.818530092591</v>
      </c>
    </row>
    <row r="3138" spans="1:19" ht="43.5" x14ac:dyDescent="0.3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2">
        <f t="shared" si="144"/>
        <v>1.278</v>
      </c>
      <c r="P3138" s="6" t="s">
        <v>8316</v>
      </c>
      <c r="Q3138" s="6" t="s">
        <v>8317</v>
      </c>
      <c r="R3138" s="15">
        <f t="shared" si="145"/>
        <v>42789.12909722222</v>
      </c>
      <c r="S3138" s="15">
        <f t="shared" si="146"/>
        <v>42825.624305555553</v>
      </c>
    </row>
    <row r="3139" spans="1:19" ht="29" x14ac:dyDescent="0.3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2">
        <f t="shared" ref="O3139:O3202" si="147">(E3139/D3139)</f>
        <v>3.3333333333333333E-2</v>
      </c>
      <c r="P3139" s="6" t="s">
        <v>8316</v>
      </c>
      <c r="Q3139" s="6" t="s">
        <v>8317</v>
      </c>
      <c r="R3139" s="15">
        <f t="shared" ref="R3139:R3202" si="148">(J3139/86400)+25569+(-8/24)</f>
        <v>42807.551724537036</v>
      </c>
      <c r="S3139" s="15">
        <f t="shared" ref="S3139:S3202" si="149">(I3139/86400)+25569+(-8/24)</f>
        <v>42858.466666666667</v>
      </c>
    </row>
    <row r="3140" spans="1:19" ht="58" x14ac:dyDescent="0.3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2">
        <f t="shared" si="147"/>
        <v>0</v>
      </c>
      <c r="P3140" s="6" t="s">
        <v>8316</v>
      </c>
      <c r="Q3140" s="6" t="s">
        <v>8317</v>
      </c>
      <c r="R3140" s="15">
        <f t="shared" si="148"/>
        <v>42809.312581018516</v>
      </c>
      <c r="S3140" s="15">
        <f t="shared" si="149"/>
        <v>42828.312581018516</v>
      </c>
    </row>
    <row r="3141" spans="1:19" ht="43.5" x14ac:dyDescent="0.3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2">
        <f t="shared" si="147"/>
        <v>5.3999999999999999E-2</v>
      </c>
      <c r="P3141" s="6" t="s">
        <v>8316</v>
      </c>
      <c r="Q3141" s="6" t="s">
        <v>8317</v>
      </c>
      <c r="R3141" s="15">
        <f t="shared" si="148"/>
        <v>42784.937037037038</v>
      </c>
      <c r="S3141" s="15">
        <f t="shared" si="149"/>
        <v>42818.856249999997</v>
      </c>
    </row>
    <row r="3142" spans="1:19" ht="58" x14ac:dyDescent="0.3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2">
        <f t="shared" si="147"/>
        <v>9.5999999999999992E-3</v>
      </c>
      <c r="P3142" s="6" t="s">
        <v>8316</v>
      </c>
      <c r="Q3142" s="6" t="s">
        <v>8317</v>
      </c>
      <c r="R3142" s="15">
        <f t="shared" si="148"/>
        <v>42802.385451388887</v>
      </c>
      <c r="S3142" s="15">
        <f t="shared" si="149"/>
        <v>42832.343784722216</v>
      </c>
    </row>
    <row r="3143" spans="1:19" ht="58" x14ac:dyDescent="0.3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2">
        <f t="shared" si="147"/>
        <v>0.51600000000000001</v>
      </c>
      <c r="P3143" s="6" t="s">
        <v>8316</v>
      </c>
      <c r="Q3143" s="6" t="s">
        <v>8317</v>
      </c>
      <c r="R3143" s="15">
        <f t="shared" si="148"/>
        <v>42800.42</v>
      </c>
      <c r="S3143" s="15">
        <f t="shared" si="149"/>
        <v>42841.499999999993</v>
      </c>
    </row>
    <row r="3144" spans="1:19" ht="43.5" x14ac:dyDescent="0.3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2">
        <f t="shared" si="147"/>
        <v>1.6363636363636365E-2</v>
      </c>
      <c r="P3144" s="6" t="s">
        <v>8316</v>
      </c>
      <c r="Q3144" s="6" t="s">
        <v>8317</v>
      </c>
      <c r="R3144" s="15">
        <f t="shared" si="148"/>
        <v>42783.179849537039</v>
      </c>
      <c r="S3144" s="15">
        <f t="shared" si="149"/>
        <v>42813.138182870367</v>
      </c>
    </row>
    <row r="3145" spans="1:19" ht="58" x14ac:dyDescent="0.3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2">
        <f t="shared" si="147"/>
        <v>0</v>
      </c>
      <c r="P3145" s="6" t="s">
        <v>8316</v>
      </c>
      <c r="Q3145" s="6" t="s">
        <v>8317</v>
      </c>
      <c r="R3145" s="15">
        <f t="shared" si="148"/>
        <v>42808.024953703702</v>
      </c>
      <c r="S3145" s="15">
        <f t="shared" si="149"/>
        <v>42834.024953703702</v>
      </c>
    </row>
    <row r="3146" spans="1:19" ht="58" x14ac:dyDescent="0.3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2">
        <f t="shared" si="147"/>
        <v>0.754</v>
      </c>
      <c r="P3146" s="6" t="s">
        <v>8316</v>
      </c>
      <c r="Q3146" s="6" t="s">
        <v>8317</v>
      </c>
      <c r="R3146" s="15">
        <f t="shared" si="148"/>
        <v>42796.204942129632</v>
      </c>
      <c r="S3146" s="15">
        <f t="shared" si="149"/>
        <v>42812.916666666664</v>
      </c>
    </row>
    <row r="3147" spans="1:19" ht="43.5" x14ac:dyDescent="0.3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2">
        <f t="shared" si="147"/>
        <v>0</v>
      </c>
      <c r="P3147" s="6" t="s">
        <v>8316</v>
      </c>
      <c r="Q3147" s="6" t="s">
        <v>8317</v>
      </c>
      <c r="R3147" s="15">
        <f t="shared" si="148"/>
        <v>42761.707569444443</v>
      </c>
      <c r="S3147" s="15">
        <f t="shared" si="149"/>
        <v>42821.665902777771</v>
      </c>
    </row>
    <row r="3148" spans="1:19" ht="43.5" x14ac:dyDescent="0.3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2">
        <f t="shared" si="147"/>
        <v>0.105</v>
      </c>
      <c r="P3148" s="6" t="s">
        <v>8316</v>
      </c>
      <c r="Q3148" s="6" t="s">
        <v>8317</v>
      </c>
      <c r="R3148" s="15">
        <f t="shared" si="148"/>
        <v>42796.349143518521</v>
      </c>
      <c r="S3148" s="15">
        <f t="shared" si="149"/>
        <v>42841.307476851849</v>
      </c>
    </row>
    <row r="3149" spans="1:19" ht="43.5" x14ac:dyDescent="0.3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2">
        <f t="shared" si="147"/>
        <v>1.1752499999999999</v>
      </c>
      <c r="P3149" s="6" t="s">
        <v>8316</v>
      </c>
      <c r="Q3149" s="6" t="s">
        <v>8317</v>
      </c>
      <c r="R3149" s="15">
        <f t="shared" si="148"/>
        <v>41909.636053240734</v>
      </c>
      <c r="S3149" s="15">
        <f t="shared" si="149"/>
        <v>41949.677719907406</v>
      </c>
    </row>
    <row r="3150" spans="1:19" ht="29" x14ac:dyDescent="0.3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2">
        <f t="shared" si="147"/>
        <v>1.3116666666666668</v>
      </c>
      <c r="P3150" s="6" t="s">
        <v>8316</v>
      </c>
      <c r="Q3150" s="6" t="s">
        <v>8317</v>
      </c>
      <c r="R3150" s="15">
        <f t="shared" si="148"/>
        <v>41891.331990740735</v>
      </c>
      <c r="S3150" s="15">
        <f t="shared" si="149"/>
        <v>41912.833333333328</v>
      </c>
    </row>
    <row r="3151" spans="1:19" ht="43.5" x14ac:dyDescent="0.3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2">
        <f t="shared" si="147"/>
        <v>1.04</v>
      </c>
      <c r="P3151" s="6" t="s">
        <v>8316</v>
      </c>
      <c r="Q3151" s="6" t="s">
        <v>8317</v>
      </c>
      <c r="R3151" s="15">
        <f t="shared" si="148"/>
        <v>41225.684027777774</v>
      </c>
      <c r="S3151" s="15">
        <f t="shared" si="149"/>
        <v>41249.75</v>
      </c>
    </row>
    <row r="3152" spans="1:19" ht="58" x14ac:dyDescent="0.3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2">
        <f t="shared" si="147"/>
        <v>1.01</v>
      </c>
      <c r="P3152" s="6" t="s">
        <v>8316</v>
      </c>
      <c r="Q3152" s="6" t="s">
        <v>8317</v>
      </c>
      <c r="R3152" s="15">
        <f t="shared" si="148"/>
        <v>40477.930590277778</v>
      </c>
      <c r="S3152" s="15">
        <f t="shared" si="149"/>
        <v>40567.833333333328</v>
      </c>
    </row>
    <row r="3153" spans="1:19" ht="43.5" x14ac:dyDescent="0.3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2">
        <f t="shared" si="147"/>
        <v>1.004</v>
      </c>
      <c r="P3153" s="6" t="s">
        <v>8316</v>
      </c>
      <c r="Q3153" s="6" t="s">
        <v>8317</v>
      </c>
      <c r="R3153" s="15">
        <f t="shared" si="148"/>
        <v>41862.506643518514</v>
      </c>
      <c r="S3153" s="15">
        <f t="shared" si="149"/>
        <v>41892.506643518514</v>
      </c>
    </row>
    <row r="3154" spans="1:19" ht="43.5" x14ac:dyDescent="0.3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2">
        <f t="shared" si="147"/>
        <v>1.0595454545454546</v>
      </c>
      <c r="P3154" s="6" t="s">
        <v>8316</v>
      </c>
      <c r="Q3154" s="6" t="s">
        <v>8317</v>
      </c>
      <c r="R3154" s="15">
        <f t="shared" si="148"/>
        <v>41550.534340277773</v>
      </c>
      <c r="S3154" s="15">
        <f t="shared" si="149"/>
        <v>41580.534340277773</v>
      </c>
    </row>
    <row r="3155" spans="1:19" ht="43.5" x14ac:dyDescent="0.3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2">
        <f t="shared" si="147"/>
        <v>3.3558333333333334</v>
      </c>
      <c r="P3155" s="6" t="s">
        <v>8316</v>
      </c>
      <c r="Q3155" s="6" t="s">
        <v>8317</v>
      </c>
      <c r="R3155" s="15">
        <f t="shared" si="148"/>
        <v>40632.821030092593</v>
      </c>
      <c r="S3155" s="15">
        <f t="shared" si="149"/>
        <v>40663.874305555553</v>
      </c>
    </row>
    <row r="3156" spans="1:19" ht="43.5" x14ac:dyDescent="0.3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2">
        <f t="shared" si="147"/>
        <v>1.1292857142857142</v>
      </c>
      <c r="P3156" s="6" t="s">
        <v>8316</v>
      </c>
      <c r="Q3156" s="6" t="s">
        <v>8317</v>
      </c>
      <c r="R3156" s="15">
        <f t="shared" si="148"/>
        <v>40970.542337962957</v>
      </c>
      <c r="S3156" s="15">
        <f t="shared" si="149"/>
        <v>41000.500671296293</v>
      </c>
    </row>
    <row r="3157" spans="1:19" ht="43.5" x14ac:dyDescent="0.3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2">
        <f t="shared" si="147"/>
        <v>1.885046</v>
      </c>
      <c r="P3157" s="6" t="s">
        <v>8316</v>
      </c>
      <c r="Q3157" s="6" t="s">
        <v>8317</v>
      </c>
      <c r="R3157" s="15">
        <f t="shared" si="148"/>
        <v>41233.165798611109</v>
      </c>
      <c r="S3157" s="15">
        <f t="shared" si="149"/>
        <v>41263.165798611109</v>
      </c>
    </row>
    <row r="3158" spans="1:19" ht="43.5" x14ac:dyDescent="0.3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2">
        <f t="shared" si="147"/>
        <v>1.0181818181818181</v>
      </c>
      <c r="P3158" s="6" t="s">
        <v>8316</v>
      </c>
      <c r="Q3158" s="6" t="s">
        <v>8317</v>
      </c>
      <c r="R3158" s="15">
        <f t="shared" si="148"/>
        <v>41026.619722222218</v>
      </c>
      <c r="S3158" s="15">
        <f t="shared" si="149"/>
        <v>41061.619722222218</v>
      </c>
    </row>
    <row r="3159" spans="1:19" ht="29" x14ac:dyDescent="0.3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2">
        <f t="shared" si="147"/>
        <v>1.01</v>
      </c>
      <c r="P3159" s="6" t="s">
        <v>8316</v>
      </c>
      <c r="Q3159" s="6" t="s">
        <v>8317</v>
      </c>
      <c r="R3159" s="15">
        <f t="shared" si="148"/>
        <v>41829.454918981479</v>
      </c>
      <c r="S3159" s="15">
        <f t="shared" si="149"/>
        <v>41838.875</v>
      </c>
    </row>
    <row r="3160" spans="1:19" ht="29" x14ac:dyDescent="0.3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2">
        <f t="shared" si="147"/>
        <v>1.1399999999999999</v>
      </c>
      <c r="P3160" s="6" t="s">
        <v>8316</v>
      </c>
      <c r="Q3160" s="6" t="s">
        <v>8317</v>
      </c>
      <c r="R3160" s="15">
        <f t="shared" si="148"/>
        <v>41447.506388888891</v>
      </c>
      <c r="S3160" s="15">
        <f t="shared" si="149"/>
        <v>41477.506388888891</v>
      </c>
    </row>
    <row r="3161" spans="1:19" ht="43.5" x14ac:dyDescent="0.3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2">
        <f t="shared" si="147"/>
        <v>1.3348133333333334</v>
      </c>
      <c r="P3161" s="6" t="s">
        <v>8316</v>
      </c>
      <c r="Q3161" s="6" t="s">
        <v>8317</v>
      </c>
      <c r="R3161" s="15">
        <f t="shared" si="148"/>
        <v>40883.733344907407</v>
      </c>
      <c r="S3161" s="15">
        <f t="shared" si="149"/>
        <v>40926.625</v>
      </c>
    </row>
    <row r="3162" spans="1:19" ht="43.5" x14ac:dyDescent="0.3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2">
        <f t="shared" si="147"/>
        <v>1.0153333333333334</v>
      </c>
      <c r="P3162" s="6" t="s">
        <v>8316</v>
      </c>
      <c r="Q3162" s="6" t="s">
        <v>8317</v>
      </c>
      <c r="R3162" s="15">
        <f t="shared" si="148"/>
        <v>41840.931562499994</v>
      </c>
      <c r="S3162" s="15">
        <f t="shared" si="149"/>
        <v>41863.874305555553</v>
      </c>
    </row>
    <row r="3163" spans="1:19" ht="58" x14ac:dyDescent="0.3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2">
        <f t="shared" si="147"/>
        <v>1.0509999999999999</v>
      </c>
      <c r="P3163" s="6" t="s">
        <v>8316</v>
      </c>
      <c r="Q3163" s="6" t="s">
        <v>8317</v>
      </c>
      <c r="R3163" s="15">
        <f t="shared" si="148"/>
        <v>41897.202800925923</v>
      </c>
      <c r="S3163" s="15">
        <f t="shared" si="149"/>
        <v>41927.202800925923</v>
      </c>
    </row>
    <row r="3164" spans="1:19" ht="58" x14ac:dyDescent="0.3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2">
        <f t="shared" si="147"/>
        <v>1.2715000000000001</v>
      </c>
      <c r="P3164" s="6" t="s">
        <v>8316</v>
      </c>
      <c r="Q3164" s="6" t="s">
        <v>8317</v>
      </c>
      <c r="R3164" s="15">
        <f t="shared" si="148"/>
        <v>41799.35256944444</v>
      </c>
      <c r="S3164" s="15">
        <f t="shared" si="149"/>
        <v>41826.75</v>
      </c>
    </row>
    <row r="3165" spans="1:19" ht="43.5" x14ac:dyDescent="0.3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2">
        <f t="shared" si="147"/>
        <v>1.1115384615384616</v>
      </c>
      <c r="P3165" s="6" t="s">
        <v>8316</v>
      </c>
      <c r="Q3165" s="6" t="s">
        <v>8317</v>
      </c>
      <c r="R3165" s="15">
        <f t="shared" si="148"/>
        <v>41775.420428240737</v>
      </c>
      <c r="S3165" s="15">
        <f t="shared" si="149"/>
        <v>41805.420428240737</v>
      </c>
    </row>
    <row r="3166" spans="1:19" ht="58" x14ac:dyDescent="0.3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2">
        <f t="shared" si="147"/>
        <v>1.0676000000000001</v>
      </c>
      <c r="P3166" s="6" t="s">
        <v>8316</v>
      </c>
      <c r="Q3166" s="6" t="s">
        <v>8317</v>
      </c>
      <c r="R3166" s="15">
        <f t="shared" si="148"/>
        <v>41766.472395833327</v>
      </c>
      <c r="S3166" s="15">
        <f t="shared" si="149"/>
        <v>41799.472395833327</v>
      </c>
    </row>
    <row r="3167" spans="1:19" ht="58" x14ac:dyDescent="0.3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2">
        <f t="shared" si="147"/>
        <v>1.6266666666666667</v>
      </c>
      <c r="P3167" s="6" t="s">
        <v>8316</v>
      </c>
      <c r="Q3167" s="6" t="s">
        <v>8317</v>
      </c>
      <c r="R3167" s="15">
        <f t="shared" si="148"/>
        <v>40643.825925925921</v>
      </c>
      <c r="S3167" s="15">
        <f t="shared" si="149"/>
        <v>40665.832638888889</v>
      </c>
    </row>
    <row r="3168" spans="1:19" ht="43.5" x14ac:dyDescent="0.3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2">
        <f t="shared" si="147"/>
        <v>1.6022808571428573</v>
      </c>
      <c r="P3168" s="6" t="s">
        <v>8316</v>
      </c>
      <c r="Q3168" s="6" t="s">
        <v>8317</v>
      </c>
      <c r="R3168" s="15">
        <f t="shared" si="148"/>
        <v>41940.358252314814</v>
      </c>
      <c r="S3168" s="15">
        <f t="shared" si="149"/>
        <v>41968.999305555553</v>
      </c>
    </row>
    <row r="3169" spans="1:19" ht="29" x14ac:dyDescent="0.3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2">
        <f t="shared" si="147"/>
        <v>1.1616666666666666</v>
      </c>
      <c r="P3169" s="6" t="s">
        <v>8316</v>
      </c>
      <c r="Q3169" s="6" t="s">
        <v>8317</v>
      </c>
      <c r="R3169" s="15">
        <f t="shared" si="148"/>
        <v>41838.842372685183</v>
      </c>
      <c r="S3169" s="15">
        <f t="shared" si="149"/>
        <v>41852.842372685183</v>
      </c>
    </row>
    <row r="3170" spans="1:19" ht="43.5" x14ac:dyDescent="0.3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2">
        <f t="shared" si="147"/>
        <v>1.242</v>
      </c>
      <c r="P3170" s="6" t="s">
        <v>8316</v>
      </c>
      <c r="Q3170" s="6" t="s">
        <v>8317</v>
      </c>
      <c r="R3170" s="15">
        <f t="shared" si="148"/>
        <v>41771.772604166668</v>
      </c>
      <c r="S3170" s="15">
        <f t="shared" si="149"/>
        <v>41803.583333333328</v>
      </c>
    </row>
    <row r="3171" spans="1:19" ht="29" x14ac:dyDescent="0.3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2">
        <f t="shared" si="147"/>
        <v>1.030125</v>
      </c>
      <c r="P3171" s="6" t="s">
        <v>8316</v>
      </c>
      <c r="Q3171" s="6" t="s">
        <v>8317</v>
      </c>
      <c r="R3171" s="15">
        <f t="shared" si="148"/>
        <v>41591.404641203699</v>
      </c>
      <c r="S3171" s="15">
        <f t="shared" si="149"/>
        <v>41620.874305555553</v>
      </c>
    </row>
    <row r="3172" spans="1:19" ht="43.5" x14ac:dyDescent="0.3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2">
        <f t="shared" si="147"/>
        <v>1.1225000000000001</v>
      </c>
      <c r="P3172" s="6" t="s">
        <v>8316</v>
      </c>
      <c r="Q3172" s="6" t="s">
        <v>8317</v>
      </c>
      <c r="R3172" s="15">
        <f t="shared" si="148"/>
        <v>41788.747037037036</v>
      </c>
      <c r="S3172" s="15">
        <f t="shared" si="149"/>
        <v>41821.833333333328</v>
      </c>
    </row>
    <row r="3173" spans="1:19" ht="58" x14ac:dyDescent="0.3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2">
        <f t="shared" si="147"/>
        <v>1.0881428571428571</v>
      </c>
      <c r="P3173" s="6" t="s">
        <v>8316</v>
      </c>
      <c r="Q3173" s="6" t="s">
        <v>8317</v>
      </c>
      <c r="R3173" s="15">
        <f t="shared" si="148"/>
        <v>42466.274976851848</v>
      </c>
      <c r="S3173" s="15">
        <f t="shared" si="149"/>
        <v>42496.274976851848</v>
      </c>
    </row>
    <row r="3174" spans="1:19" ht="43.5" x14ac:dyDescent="0.3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2">
        <f t="shared" si="147"/>
        <v>1.1499999999999999</v>
      </c>
      <c r="P3174" s="6" t="s">
        <v>8316</v>
      </c>
      <c r="Q3174" s="6" t="s">
        <v>8317</v>
      </c>
      <c r="R3174" s="15">
        <f t="shared" si="148"/>
        <v>40923.396620370368</v>
      </c>
      <c r="S3174" s="15">
        <f t="shared" si="149"/>
        <v>40953.396620370368</v>
      </c>
    </row>
    <row r="3175" spans="1:19" ht="43.5" x14ac:dyDescent="0.3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2">
        <f t="shared" si="147"/>
        <v>1.03</v>
      </c>
      <c r="P3175" s="6" t="s">
        <v>8316</v>
      </c>
      <c r="Q3175" s="6" t="s">
        <v>8317</v>
      </c>
      <c r="R3175" s="15">
        <f t="shared" si="148"/>
        <v>41878.545046296298</v>
      </c>
      <c r="S3175" s="15">
        <f t="shared" si="149"/>
        <v>41908.545046296298</v>
      </c>
    </row>
    <row r="3176" spans="1:19" ht="58" x14ac:dyDescent="0.3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2">
        <f t="shared" si="147"/>
        <v>1.0113333333333334</v>
      </c>
      <c r="P3176" s="6" t="s">
        <v>8316</v>
      </c>
      <c r="Q3176" s="6" t="s">
        <v>8317</v>
      </c>
      <c r="R3176" s="15">
        <f t="shared" si="148"/>
        <v>41862.531342592592</v>
      </c>
      <c r="S3176" s="15">
        <f t="shared" si="149"/>
        <v>41876.531342592592</v>
      </c>
    </row>
    <row r="3177" spans="1:19" ht="58" x14ac:dyDescent="0.3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2">
        <f t="shared" si="147"/>
        <v>1.0955999999999999</v>
      </c>
      <c r="P3177" s="6" t="s">
        <v>8316</v>
      </c>
      <c r="Q3177" s="6" t="s">
        <v>8317</v>
      </c>
      <c r="R3177" s="15">
        <f t="shared" si="148"/>
        <v>40531.553553240738</v>
      </c>
      <c r="S3177" s="15">
        <f t="shared" si="149"/>
        <v>40591.553553240738</v>
      </c>
    </row>
    <row r="3178" spans="1:19" ht="58" x14ac:dyDescent="0.3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2">
        <f t="shared" si="147"/>
        <v>1.148421052631579</v>
      </c>
      <c r="P3178" s="6" t="s">
        <v>8316</v>
      </c>
      <c r="Q3178" s="6" t="s">
        <v>8317</v>
      </c>
      <c r="R3178" s="15">
        <f t="shared" si="148"/>
        <v>41477.597581018512</v>
      </c>
      <c r="S3178" s="15">
        <f t="shared" si="149"/>
        <v>41504.291666666664</v>
      </c>
    </row>
    <row r="3179" spans="1:19" ht="43.5" x14ac:dyDescent="0.3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2">
        <f t="shared" si="147"/>
        <v>1.1739999999999999</v>
      </c>
      <c r="P3179" s="6" t="s">
        <v>8316</v>
      </c>
      <c r="Q3179" s="6" t="s">
        <v>8317</v>
      </c>
      <c r="R3179" s="15">
        <f t="shared" si="148"/>
        <v>41781.333437499998</v>
      </c>
      <c r="S3179" s="15">
        <f t="shared" si="149"/>
        <v>41811.333437499998</v>
      </c>
    </row>
    <row r="3180" spans="1:19" ht="58" x14ac:dyDescent="0.3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2">
        <f t="shared" si="147"/>
        <v>1.7173333333333334</v>
      </c>
      <c r="P3180" s="6" t="s">
        <v>8316</v>
      </c>
      <c r="Q3180" s="6" t="s">
        <v>8317</v>
      </c>
      <c r="R3180" s="15">
        <f t="shared" si="148"/>
        <v>41806.271701388883</v>
      </c>
      <c r="S3180" s="15">
        <f t="shared" si="149"/>
        <v>41836.271701388883</v>
      </c>
    </row>
    <row r="3181" spans="1:19" ht="43.5" x14ac:dyDescent="0.3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2">
        <f t="shared" si="147"/>
        <v>1.1416238095238094</v>
      </c>
      <c r="P3181" s="6" t="s">
        <v>8316</v>
      </c>
      <c r="Q3181" s="6" t="s">
        <v>8317</v>
      </c>
      <c r="R3181" s="15">
        <f t="shared" si="148"/>
        <v>41375.36887731481</v>
      </c>
      <c r="S3181" s="15">
        <f t="shared" si="149"/>
        <v>41400.36887731481</v>
      </c>
    </row>
    <row r="3182" spans="1:19" ht="43.5" x14ac:dyDescent="0.3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2">
        <f t="shared" si="147"/>
        <v>1.1975</v>
      </c>
      <c r="P3182" s="6" t="s">
        <v>8316</v>
      </c>
      <c r="Q3182" s="6" t="s">
        <v>8317</v>
      </c>
      <c r="R3182" s="15">
        <f t="shared" si="148"/>
        <v>41780.079270833332</v>
      </c>
      <c r="S3182" s="15">
        <f t="shared" si="149"/>
        <v>41810.079270833332</v>
      </c>
    </row>
    <row r="3183" spans="1:19" ht="43.5" x14ac:dyDescent="0.3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2">
        <f t="shared" si="147"/>
        <v>1.0900000000000001</v>
      </c>
      <c r="P3183" s="6" t="s">
        <v>8316</v>
      </c>
      <c r="Q3183" s="6" t="s">
        <v>8317</v>
      </c>
      <c r="R3183" s="15">
        <f t="shared" si="148"/>
        <v>41778.976701388885</v>
      </c>
      <c r="S3183" s="15">
        <f t="shared" si="149"/>
        <v>41805.333333333328</v>
      </c>
    </row>
    <row r="3184" spans="1:19" ht="58" x14ac:dyDescent="0.3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2">
        <f t="shared" si="147"/>
        <v>1.0088571428571429</v>
      </c>
      <c r="P3184" s="6" t="s">
        <v>8316</v>
      </c>
      <c r="Q3184" s="6" t="s">
        <v>8317</v>
      </c>
      <c r="R3184" s="15">
        <f t="shared" si="148"/>
        <v>40883.615983796291</v>
      </c>
      <c r="S3184" s="15">
        <f t="shared" si="149"/>
        <v>40939.375</v>
      </c>
    </row>
    <row r="3185" spans="1:19" ht="43.5" x14ac:dyDescent="0.3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2">
        <f t="shared" si="147"/>
        <v>1.0900000000000001</v>
      </c>
      <c r="P3185" s="6" t="s">
        <v>8316</v>
      </c>
      <c r="Q3185" s="6" t="s">
        <v>8317</v>
      </c>
      <c r="R3185" s="15">
        <f t="shared" si="148"/>
        <v>41491.461446759255</v>
      </c>
      <c r="S3185" s="15">
        <f t="shared" si="149"/>
        <v>41509.461446759255</v>
      </c>
    </row>
    <row r="3186" spans="1:19" ht="43.5" x14ac:dyDescent="0.3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2">
        <f t="shared" si="147"/>
        <v>1.0720930232558139</v>
      </c>
      <c r="P3186" s="6" t="s">
        <v>8316</v>
      </c>
      <c r="Q3186" s="6" t="s">
        <v>8317</v>
      </c>
      <c r="R3186" s="15">
        <f t="shared" si="148"/>
        <v>41791.660081018512</v>
      </c>
      <c r="S3186" s="15">
        <f t="shared" si="149"/>
        <v>41821.660081018512</v>
      </c>
    </row>
    <row r="3187" spans="1:19" ht="43.5" x14ac:dyDescent="0.3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2">
        <f t="shared" si="147"/>
        <v>1</v>
      </c>
      <c r="P3187" s="6" t="s">
        <v>8316</v>
      </c>
      <c r="Q3187" s="6" t="s">
        <v>8317</v>
      </c>
      <c r="R3187" s="15">
        <f t="shared" si="148"/>
        <v>41829.643993055557</v>
      </c>
      <c r="S3187" s="15">
        <f t="shared" si="149"/>
        <v>41836.643993055557</v>
      </c>
    </row>
    <row r="3188" spans="1:19" ht="43.5" x14ac:dyDescent="0.3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2">
        <f t="shared" si="147"/>
        <v>1.0218750000000001</v>
      </c>
      <c r="P3188" s="6" t="s">
        <v>8316</v>
      </c>
      <c r="Q3188" s="6" t="s">
        <v>8317</v>
      </c>
      <c r="R3188" s="15">
        <f t="shared" si="148"/>
        <v>41868.590717592589</v>
      </c>
      <c r="S3188" s="15">
        <f t="shared" si="149"/>
        <v>41898.541666666664</v>
      </c>
    </row>
    <row r="3189" spans="1:19" ht="58" x14ac:dyDescent="0.3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2">
        <f t="shared" si="147"/>
        <v>1.1629333333333334</v>
      </c>
      <c r="P3189" s="6" t="s">
        <v>8316</v>
      </c>
      <c r="Q3189" s="6" t="s">
        <v>8317</v>
      </c>
      <c r="R3189" s="15">
        <f t="shared" si="148"/>
        <v>41835.333020833328</v>
      </c>
      <c r="S3189" s="15">
        <f t="shared" si="149"/>
        <v>41855.333020833328</v>
      </c>
    </row>
    <row r="3190" spans="1:19" ht="43.5" x14ac:dyDescent="0.3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2">
        <f t="shared" si="147"/>
        <v>0.65</v>
      </c>
      <c r="P3190" s="6" t="s">
        <v>8316</v>
      </c>
      <c r="Q3190" s="6" t="s">
        <v>8358</v>
      </c>
      <c r="R3190" s="15">
        <f t="shared" si="148"/>
        <v>42144.082199074073</v>
      </c>
      <c r="S3190" s="15">
        <f t="shared" si="149"/>
        <v>42165.082199074073</v>
      </c>
    </row>
    <row r="3191" spans="1:19" ht="58" x14ac:dyDescent="0.3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2">
        <f t="shared" si="147"/>
        <v>0.12327272727272727</v>
      </c>
      <c r="P3191" s="6" t="s">
        <v>8316</v>
      </c>
      <c r="Q3191" s="6" t="s">
        <v>8358</v>
      </c>
      <c r="R3191" s="15">
        <f t="shared" si="148"/>
        <v>42118.013101851851</v>
      </c>
      <c r="S3191" s="15">
        <f t="shared" si="149"/>
        <v>42148.013101851851</v>
      </c>
    </row>
    <row r="3192" spans="1:19" ht="43.5" x14ac:dyDescent="0.3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2">
        <f t="shared" si="147"/>
        <v>0</v>
      </c>
      <c r="P3192" s="6" t="s">
        <v>8316</v>
      </c>
      <c r="Q3192" s="6" t="s">
        <v>8358</v>
      </c>
      <c r="R3192" s="15">
        <f t="shared" si="148"/>
        <v>42682.817997685182</v>
      </c>
      <c r="S3192" s="15">
        <f t="shared" si="149"/>
        <v>42712.859664351847</v>
      </c>
    </row>
    <row r="3193" spans="1:19" ht="43.5" x14ac:dyDescent="0.3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2">
        <f t="shared" si="147"/>
        <v>4.0266666666666666E-2</v>
      </c>
      <c r="P3193" s="6" t="s">
        <v>8316</v>
      </c>
      <c r="Q3193" s="6" t="s">
        <v>8358</v>
      </c>
      <c r="R3193" s="15">
        <f t="shared" si="148"/>
        <v>42538.422094907401</v>
      </c>
      <c r="S3193" s="15">
        <f t="shared" si="149"/>
        <v>42598.422094907401</v>
      </c>
    </row>
    <row r="3194" spans="1:19" ht="43.5" x14ac:dyDescent="0.3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2">
        <f t="shared" si="147"/>
        <v>1.0200000000000001E-2</v>
      </c>
      <c r="P3194" s="6" t="s">
        <v>8316</v>
      </c>
      <c r="Q3194" s="6" t="s">
        <v>8358</v>
      </c>
      <c r="R3194" s="15">
        <f t="shared" si="148"/>
        <v>42018.607164351844</v>
      </c>
      <c r="S3194" s="15">
        <f t="shared" si="149"/>
        <v>42063.583333333336</v>
      </c>
    </row>
    <row r="3195" spans="1:19" ht="43.5" x14ac:dyDescent="0.3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2">
        <f t="shared" si="147"/>
        <v>0.1174</v>
      </c>
      <c r="P3195" s="6" t="s">
        <v>8316</v>
      </c>
      <c r="Q3195" s="6" t="s">
        <v>8358</v>
      </c>
      <c r="R3195" s="15">
        <f t="shared" si="148"/>
        <v>42010.634907407402</v>
      </c>
      <c r="S3195" s="15">
        <f t="shared" si="149"/>
        <v>42055.634907407402</v>
      </c>
    </row>
    <row r="3196" spans="1:19" ht="58" x14ac:dyDescent="0.3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2">
        <f t="shared" si="147"/>
        <v>0</v>
      </c>
      <c r="P3196" s="6" t="s">
        <v>8316</v>
      </c>
      <c r="Q3196" s="6" t="s">
        <v>8358</v>
      </c>
      <c r="R3196" s="15">
        <f t="shared" si="148"/>
        <v>42181.729143518511</v>
      </c>
      <c r="S3196" s="15">
        <f t="shared" si="149"/>
        <v>42211.729143518511</v>
      </c>
    </row>
    <row r="3197" spans="1:19" ht="58" x14ac:dyDescent="0.3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2">
        <f t="shared" si="147"/>
        <v>0.59142857142857141</v>
      </c>
      <c r="P3197" s="6" t="s">
        <v>8316</v>
      </c>
      <c r="Q3197" s="6" t="s">
        <v>8358</v>
      </c>
      <c r="R3197" s="15">
        <f t="shared" si="148"/>
        <v>42017.260902777773</v>
      </c>
      <c r="S3197" s="15">
        <f t="shared" si="149"/>
        <v>42047.260902777773</v>
      </c>
    </row>
    <row r="3198" spans="1:19" ht="43.5" x14ac:dyDescent="0.3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2">
        <f t="shared" si="147"/>
        <v>5.9999999999999995E-4</v>
      </c>
      <c r="P3198" s="6" t="s">
        <v>8316</v>
      </c>
      <c r="Q3198" s="6" t="s">
        <v>8358</v>
      </c>
      <c r="R3198" s="15">
        <f t="shared" si="148"/>
        <v>42157.264756944445</v>
      </c>
      <c r="S3198" s="15">
        <f t="shared" si="149"/>
        <v>42217.249999999993</v>
      </c>
    </row>
    <row r="3199" spans="1:19" ht="29" x14ac:dyDescent="0.3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2">
        <f t="shared" si="147"/>
        <v>0.1145</v>
      </c>
      <c r="P3199" s="6" t="s">
        <v>8316</v>
      </c>
      <c r="Q3199" s="6" t="s">
        <v>8358</v>
      </c>
      <c r="R3199" s="15">
        <f t="shared" si="148"/>
        <v>42009.15993055555</v>
      </c>
      <c r="S3199" s="15">
        <f t="shared" si="149"/>
        <v>42039.15993055555</v>
      </c>
    </row>
    <row r="3200" spans="1:19" ht="58" x14ac:dyDescent="0.3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2">
        <f t="shared" si="147"/>
        <v>3.6666666666666666E-3</v>
      </c>
      <c r="P3200" s="6" t="s">
        <v>8316</v>
      </c>
      <c r="Q3200" s="6" t="s">
        <v>8358</v>
      </c>
      <c r="R3200" s="15">
        <f t="shared" si="148"/>
        <v>42013.091168981475</v>
      </c>
      <c r="S3200" s="15">
        <f t="shared" si="149"/>
        <v>42051.091168981475</v>
      </c>
    </row>
    <row r="3201" spans="1:19" ht="43.5" x14ac:dyDescent="0.3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2">
        <f t="shared" si="147"/>
        <v>0.52159999999999995</v>
      </c>
      <c r="P3201" s="6" t="s">
        <v>8316</v>
      </c>
      <c r="Q3201" s="6" t="s">
        <v>8358</v>
      </c>
      <c r="R3201" s="15">
        <f t="shared" si="148"/>
        <v>41858.428449074076</v>
      </c>
      <c r="S3201" s="15">
        <f t="shared" si="149"/>
        <v>41888.541666666664</v>
      </c>
    </row>
    <row r="3202" spans="1:19" ht="58" x14ac:dyDescent="0.3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2">
        <f t="shared" si="147"/>
        <v>2.0000000000000002E-5</v>
      </c>
      <c r="P3202" s="6" t="s">
        <v>8316</v>
      </c>
      <c r="Q3202" s="6" t="s">
        <v>8358</v>
      </c>
      <c r="R3202" s="15">
        <f t="shared" si="148"/>
        <v>42459.987280092588</v>
      </c>
      <c r="S3202" s="15">
        <f t="shared" si="149"/>
        <v>42489.898611111108</v>
      </c>
    </row>
    <row r="3203" spans="1:19" ht="43.5" x14ac:dyDescent="0.3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2">
        <f t="shared" ref="O3203:O3266" si="150">(E3203/D3203)</f>
        <v>1.2500000000000001E-2</v>
      </c>
      <c r="P3203" s="6" t="s">
        <v>8316</v>
      </c>
      <c r="Q3203" s="6" t="s">
        <v>8358</v>
      </c>
      <c r="R3203" s="15">
        <f t="shared" ref="R3203:R3266" si="151">(J3203/86400)+25569+(-8/24)</f>
        <v>41861.433761574073</v>
      </c>
      <c r="S3203" s="15">
        <f t="shared" ref="S3203:S3266" si="152">(I3203/86400)+25569+(-8/24)</f>
        <v>41882.433761574073</v>
      </c>
    </row>
    <row r="3204" spans="1:19" ht="43.5" x14ac:dyDescent="0.3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2">
        <f t="shared" si="150"/>
        <v>0.54520000000000002</v>
      </c>
      <c r="P3204" s="6" t="s">
        <v>8316</v>
      </c>
      <c r="Q3204" s="6" t="s">
        <v>8358</v>
      </c>
      <c r="R3204" s="15">
        <f t="shared" si="151"/>
        <v>42293.520208333335</v>
      </c>
      <c r="S3204" s="15">
        <f t="shared" si="152"/>
        <v>42351.915972222218</v>
      </c>
    </row>
    <row r="3205" spans="1:19" ht="43.5" x14ac:dyDescent="0.3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2">
        <f t="shared" si="150"/>
        <v>0.25</v>
      </c>
      <c r="P3205" s="6" t="s">
        <v>8316</v>
      </c>
      <c r="Q3205" s="6" t="s">
        <v>8358</v>
      </c>
      <c r="R3205" s="15">
        <f t="shared" si="151"/>
        <v>42242.655347222222</v>
      </c>
      <c r="S3205" s="15">
        <f t="shared" si="152"/>
        <v>42272.655347222222</v>
      </c>
    </row>
    <row r="3206" spans="1:19" ht="58" x14ac:dyDescent="0.3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2">
        <f t="shared" si="150"/>
        <v>0</v>
      </c>
      <c r="P3206" s="6" t="s">
        <v>8316</v>
      </c>
      <c r="Q3206" s="6" t="s">
        <v>8358</v>
      </c>
      <c r="R3206" s="15">
        <f t="shared" si="151"/>
        <v>42172.352766203701</v>
      </c>
      <c r="S3206" s="15">
        <f t="shared" si="152"/>
        <v>42202.343055555553</v>
      </c>
    </row>
    <row r="3207" spans="1:19" ht="43.5" x14ac:dyDescent="0.3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2">
        <f t="shared" si="150"/>
        <v>3.4125000000000003E-2</v>
      </c>
      <c r="P3207" s="6" t="s">
        <v>8316</v>
      </c>
      <c r="Q3207" s="6" t="s">
        <v>8358</v>
      </c>
      <c r="R3207" s="15">
        <f t="shared" si="151"/>
        <v>42095.041342592587</v>
      </c>
      <c r="S3207" s="15">
        <f t="shared" si="152"/>
        <v>42125.041342592587</v>
      </c>
    </row>
    <row r="3208" spans="1:19" ht="43.5" x14ac:dyDescent="0.3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2">
        <f t="shared" si="150"/>
        <v>0</v>
      </c>
      <c r="P3208" s="6" t="s">
        <v>8316</v>
      </c>
      <c r="Q3208" s="6" t="s">
        <v>8358</v>
      </c>
      <c r="R3208" s="15">
        <f t="shared" si="151"/>
        <v>42235.942719907405</v>
      </c>
      <c r="S3208" s="15">
        <f t="shared" si="152"/>
        <v>42265.942719907405</v>
      </c>
    </row>
    <row r="3209" spans="1:19" ht="43.5" x14ac:dyDescent="0.3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2">
        <f t="shared" si="150"/>
        <v>0.46363636363636362</v>
      </c>
      <c r="P3209" s="6" t="s">
        <v>8316</v>
      </c>
      <c r="Q3209" s="6" t="s">
        <v>8358</v>
      </c>
      <c r="R3209" s="15">
        <f t="shared" si="151"/>
        <v>42056.944525462961</v>
      </c>
      <c r="S3209" s="15">
        <f t="shared" si="152"/>
        <v>42116.902858796289</v>
      </c>
    </row>
    <row r="3210" spans="1:19" ht="43.5" x14ac:dyDescent="0.3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2">
        <f t="shared" si="150"/>
        <v>1.0349999999999999</v>
      </c>
      <c r="P3210" s="6" t="s">
        <v>8316</v>
      </c>
      <c r="Q3210" s="6" t="s">
        <v>8317</v>
      </c>
      <c r="R3210" s="15">
        <f t="shared" si="151"/>
        <v>41827.271724537037</v>
      </c>
      <c r="S3210" s="15">
        <f t="shared" si="152"/>
        <v>41848.271724537037</v>
      </c>
    </row>
    <row r="3211" spans="1:19" ht="43.5" x14ac:dyDescent="0.3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2">
        <f t="shared" si="150"/>
        <v>1.1932315789473684</v>
      </c>
      <c r="P3211" s="6" t="s">
        <v>8316</v>
      </c>
      <c r="Q3211" s="6" t="s">
        <v>8317</v>
      </c>
      <c r="R3211" s="15">
        <f t="shared" si="151"/>
        <v>41778.30391203703</v>
      </c>
      <c r="S3211" s="15">
        <f t="shared" si="152"/>
        <v>41810.625</v>
      </c>
    </row>
    <row r="3212" spans="1:19" ht="43.5" x14ac:dyDescent="0.3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2">
        <f t="shared" si="150"/>
        <v>1.2576666666666667</v>
      </c>
      <c r="P3212" s="6" t="s">
        <v>8316</v>
      </c>
      <c r="Q3212" s="6" t="s">
        <v>8317</v>
      </c>
      <c r="R3212" s="15">
        <f t="shared" si="151"/>
        <v>41013.603229166663</v>
      </c>
      <c r="S3212" s="15">
        <f t="shared" si="152"/>
        <v>41060.832638888889</v>
      </c>
    </row>
    <row r="3213" spans="1:19" ht="58" x14ac:dyDescent="0.3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2">
        <f t="shared" si="150"/>
        <v>1.1974347826086957</v>
      </c>
      <c r="P3213" s="6" t="s">
        <v>8316</v>
      </c>
      <c r="Q3213" s="6" t="s">
        <v>8317</v>
      </c>
      <c r="R3213" s="15">
        <f t="shared" si="151"/>
        <v>41834.253240740734</v>
      </c>
      <c r="S3213" s="15">
        <f t="shared" si="152"/>
        <v>41865.75</v>
      </c>
    </row>
    <row r="3214" spans="1:19" ht="29" x14ac:dyDescent="0.3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2">
        <f t="shared" si="150"/>
        <v>1.2625</v>
      </c>
      <c r="P3214" s="6" t="s">
        <v>8316</v>
      </c>
      <c r="Q3214" s="6" t="s">
        <v>8317</v>
      </c>
      <c r="R3214" s="15">
        <f t="shared" si="151"/>
        <v>41829.462395833332</v>
      </c>
      <c r="S3214" s="15">
        <f t="shared" si="152"/>
        <v>41859.462395833332</v>
      </c>
    </row>
    <row r="3215" spans="1:19" ht="43.5" x14ac:dyDescent="0.3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2">
        <f t="shared" si="150"/>
        <v>1.0011666666666668</v>
      </c>
      <c r="P3215" s="6" t="s">
        <v>8316</v>
      </c>
      <c r="Q3215" s="6" t="s">
        <v>8317</v>
      </c>
      <c r="R3215" s="15">
        <f t="shared" si="151"/>
        <v>42171.430081018516</v>
      </c>
      <c r="S3215" s="15">
        <f t="shared" si="152"/>
        <v>42211.430081018516</v>
      </c>
    </row>
    <row r="3216" spans="1:19" ht="58" x14ac:dyDescent="0.3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2">
        <f t="shared" si="150"/>
        <v>1.0213333333333334</v>
      </c>
      <c r="P3216" s="6" t="s">
        <v>8316</v>
      </c>
      <c r="Q3216" s="6" t="s">
        <v>8317</v>
      </c>
      <c r="R3216" s="15">
        <f t="shared" si="151"/>
        <v>42337.459178240737</v>
      </c>
      <c r="S3216" s="15">
        <f t="shared" si="152"/>
        <v>42374.663194444445</v>
      </c>
    </row>
    <row r="3217" spans="1:19" ht="58" x14ac:dyDescent="0.3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2">
        <f t="shared" si="150"/>
        <v>1.0035142857142858</v>
      </c>
      <c r="P3217" s="6" t="s">
        <v>8316</v>
      </c>
      <c r="Q3217" s="6" t="s">
        <v>8317</v>
      </c>
      <c r="R3217" s="15">
        <f t="shared" si="151"/>
        <v>42219.331840277773</v>
      </c>
      <c r="S3217" s="15">
        <f t="shared" si="152"/>
        <v>42256.832638888889</v>
      </c>
    </row>
    <row r="3218" spans="1:19" ht="43.5" x14ac:dyDescent="0.3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2">
        <f t="shared" si="150"/>
        <v>1.0004999999999999</v>
      </c>
      <c r="P3218" s="6" t="s">
        <v>8316</v>
      </c>
      <c r="Q3218" s="6" t="s">
        <v>8317</v>
      </c>
      <c r="R3218" s="15">
        <f t="shared" si="151"/>
        <v>42165.129293981481</v>
      </c>
      <c r="S3218" s="15">
        <f t="shared" si="152"/>
        <v>42196.270833333336</v>
      </c>
    </row>
    <row r="3219" spans="1:19" ht="29" x14ac:dyDescent="0.3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2">
        <f t="shared" si="150"/>
        <v>1.1602222222222223</v>
      </c>
      <c r="P3219" s="6" t="s">
        <v>8316</v>
      </c>
      <c r="Q3219" s="6" t="s">
        <v>8317</v>
      </c>
      <c r="R3219" s="15">
        <f t="shared" si="151"/>
        <v>42648.212777777771</v>
      </c>
      <c r="S3219" s="15">
        <f t="shared" si="152"/>
        <v>42678.212777777771</v>
      </c>
    </row>
    <row r="3220" spans="1:19" ht="43.5" x14ac:dyDescent="0.3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2">
        <f t="shared" si="150"/>
        <v>1.0209999999999999</v>
      </c>
      <c r="P3220" s="6" t="s">
        <v>8316</v>
      </c>
      <c r="Q3220" s="6" t="s">
        <v>8317</v>
      </c>
      <c r="R3220" s="15">
        <f t="shared" si="151"/>
        <v>41970.668819444443</v>
      </c>
      <c r="S3220" s="15">
        <f t="shared" si="152"/>
        <v>42003.666666666664</v>
      </c>
    </row>
    <row r="3221" spans="1:19" ht="43.5" x14ac:dyDescent="0.3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2">
        <f t="shared" si="150"/>
        <v>1.0011000000000001</v>
      </c>
      <c r="P3221" s="6" t="s">
        <v>8316</v>
      </c>
      <c r="Q3221" s="6" t="s">
        <v>8317</v>
      </c>
      <c r="R3221" s="15">
        <f t="shared" si="151"/>
        <v>42050.64984953704</v>
      </c>
      <c r="S3221" s="15">
        <f t="shared" si="152"/>
        <v>42085.608182870368</v>
      </c>
    </row>
    <row r="3222" spans="1:19" ht="29" x14ac:dyDescent="0.3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2">
        <f t="shared" si="150"/>
        <v>1.0084</v>
      </c>
      <c r="P3222" s="6" t="s">
        <v>8316</v>
      </c>
      <c r="Q3222" s="6" t="s">
        <v>8317</v>
      </c>
      <c r="R3222" s="15">
        <f t="shared" si="151"/>
        <v>42772.500046296293</v>
      </c>
      <c r="S3222" s="15">
        <f t="shared" si="152"/>
        <v>42806.541666666664</v>
      </c>
    </row>
    <row r="3223" spans="1:19" ht="58" x14ac:dyDescent="0.3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2">
        <f t="shared" si="150"/>
        <v>1.0342499999999999</v>
      </c>
      <c r="P3223" s="6" t="s">
        <v>8316</v>
      </c>
      <c r="Q3223" s="6" t="s">
        <v>8317</v>
      </c>
      <c r="R3223" s="15">
        <f t="shared" si="151"/>
        <v>42155.363460648143</v>
      </c>
      <c r="S3223" s="15">
        <f t="shared" si="152"/>
        <v>42190.363460648143</v>
      </c>
    </row>
    <row r="3224" spans="1:19" ht="43.5" x14ac:dyDescent="0.3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2">
        <f t="shared" si="150"/>
        <v>1.248</v>
      </c>
      <c r="P3224" s="6" t="s">
        <v>8316</v>
      </c>
      <c r="Q3224" s="6" t="s">
        <v>8317</v>
      </c>
      <c r="R3224" s="15">
        <f t="shared" si="151"/>
        <v>42270.248807870368</v>
      </c>
      <c r="S3224" s="15">
        <f t="shared" si="152"/>
        <v>42301.561805555553</v>
      </c>
    </row>
    <row r="3225" spans="1:19" ht="29" x14ac:dyDescent="0.3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2">
        <f t="shared" si="150"/>
        <v>1.0951612903225807</v>
      </c>
      <c r="P3225" s="6" t="s">
        <v>8316</v>
      </c>
      <c r="Q3225" s="6" t="s">
        <v>8317</v>
      </c>
      <c r="R3225" s="15">
        <f t="shared" si="151"/>
        <v>42206.502037037033</v>
      </c>
      <c r="S3225" s="15">
        <f t="shared" si="152"/>
        <v>42236.502037037033</v>
      </c>
    </row>
    <row r="3226" spans="1:19" ht="58" x14ac:dyDescent="0.3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2">
        <f t="shared" si="150"/>
        <v>1.0203333333333333</v>
      </c>
      <c r="P3226" s="6" t="s">
        <v>8316</v>
      </c>
      <c r="Q3226" s="6" t="s">
        <v>8317</v>
      </c>
      <c r="R3226" s="15">
        <f t="shared" si="151"/>
        <v>42697.517511574071</v>
      </c>
      <c r="S3226" s="15">
        <f t="shared" si="152"/>
        <v>42744.874999999993</v>
      </c>
    </row>
    <row r="3227" spans="1:19" ht="43.5" x14ac:dyDescent="0.3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2">
        <f t="shared" si="150"/>
        <v>1.0235000000000001</v>
      </c>
      <c r="P3227" s="6" t="s">
        <v>8316</v>
      </c>
      <c r="Q3227" s="6" t="s">
        <v>8317</v>
      </c>
      <c r="R3227" s="15">
        <f t="shared" si="151"/>
        <v>42503.226134259261</v>
      </c>
      <c r="S3227" s="15">
        <f t="shared" si="152"/>
        <v>42524.541666666664</v>
      </c>
    </row>
    <row r="3228" spans="1:19" ht="43.5" x14ac:dyDescent="0.3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2">
        <f t="shared" si="150"/>
        <v>1.0416666666666667</v>
      </c>
      <c r="P3228" s="6" t="s">
        <v>8316</v>
      </c>
      <c r="Q3228" s="6" t="s">
        <v>8317</v>
      </c>
      <c r="R3228" s="15">
        <f t="shared" si="151"/>
        <v>42277.250138888885</v>
      </c>
      <c r="S3228" s="15">
        <f t="shared" si="152"/>
        <v>42307.250138888885</v>
      </c>
    </row>
    <row r="3229" spans="1:19" ht="43.5" x14ac:dyDescent="0.3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2">
        <f t="shared" si="150"/>
        <v>1.25</v>
      </c>
      <c r="P3229" s="6" t="s">
        <v>8316</v>
      </c>
      <c r="Q3229" s="6" t="s">
        <v>8317</v>
      </c>
      <c r="R3229" s="15">
        <f t="shared" si="151"/>
        <v>42722.549027777779</v>
      </c>
      <c r="S3229" s="15">
        <f t="shared" si="152"/>
        <v>42752.549027777779</v>
      </c>
    </row>
    <row r="3230" spans="1:19" ht="29" x14ac:dyDescent="0.3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2">
        <f t="shared" si="150"/>
        <v>1.0234285714285714</v>
      </c>
      <c r="P3230" s="6" t="s">
        <v>8316</v>
      </c>
      <c r="Q3230" s="6" t="s">
        <v>8317</v>
      </c>
      <c r="R3230" s="15">
        <f t="shared" si="151"/>
        <v>42323.375972222224</v>
      </c>
      <c r="S3230" s="15">
        <f t="shared" si="152"/>
        <v>42354.874305555553</v>
      </c>
    </row>
    <row r="3231" spans="1:19" ht="43.5" x14ac:dyDescent="0.3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2">
        <f t="shared" si="150"/>
        <v>1.0786500000000001</v>
      </c>
      <c r="P3231" s="6" t="s">
        <v>8316</v>
      </c>
      <c r="Q3231" s="6" t="s">
        <v>8317</v>
      </c>
      <c r="R3231" s="15">
        <f t="shared" si="151"/>
        <v>41932.958310185182</v>
      </c>
      <c r="S3231" s="15">
        <f t="shared" si="152"/>
        <v>41962.999976851854</v>
      </c>
    </row>
    <row r="3232" spans="1:19" ht="58" x14ac:dyDescent="0.3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2">
        <f t="shared" si="150"/>
        <v>1.0988461538461538</v>
      </c>
      <c r="P3232" s="6" t="s">
        <v>8316</v>
      </c>
      <c r="Q3232" s="6" t="s">
        <v>8317</v>
      </c>
      <c r="R3232" s="15">
        <f t="shared" si="151"/>
        <v>41897.834791666661</v>
      </c>
      <c r="S3232" s="15">
        <f t="shared" si="152"/>
        <v>41912.832638888889</v>
      </c>
    </row>
    <row r="3233" spans="1:19" ht="43.5" x14ac:dyDescent="0.3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2">
        <f t="shared" si="150"/>
        <v>1.61</v>
      </c>
      <c r="P3233" s="6" t="s">
        <v>8316</v>
      </c>
      <c r="Q3233" s="6" t="s">
        <v>8317</v>
      </c>
      <c r="R3233" s="15">
        <f t="shared" si="151"/>
        <v>42446.610497685186</v>
      </c>
      <c r="S3233" s="15">
        <f t="shared" si="152"/>
        <v>42476.610497685186</v>
      </c>
    </row>
    <row r="3234" spans="1:19" ht="43.5" x14ac:dyDescent="0.3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2">
        <f t="shared" si="150"/>
        <v>1.3120000000000001</v>
      </c>
      <c r="P3234" s="6" t="s">
        <v>8316</v>
      </c>
      <c r="Q3234" s="6" t="s">
        <v>8317</v>
      </c>
      <c r="R3234" s="15">
        <f t="shared" si="151"/>
        <v>42463.480520833335</v>
      </c>
      <c r="S3234" s="15">
        <f t="shared" si="152"/>
        <v>42493.832638888889</v>
      </c>
    </row>
    <row r="3235" spans="1:19" ht="43.5" x14ac:dyDescent="0.3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2">
        <f t="shared" si="150"/>
        <v>1.1879999999999999</v>
      </c>
      <c r="P3235" s="6" t="s">
        <v>8316</v>
      </c>
      <c r="Q3235" s="6" t="s">
        <v>8317</v>
      </c>
      <c r="R3235" s="15">
        <f t="shared" si="151"/>
        <v>42766.471701388888</v>
      </c>
      <c r="S3235" s="15">
        <f t="shared" si="152"/>
        <v>42796.471701388888</v>
      </c>
    </row>
    <row r="3236" spans="1:19" ht="43.5" x14ac:dyDescent="0.3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2">
        <f t="shared" si="150"/>
        <v>1.0039275000000001</v>
      </c>
      <c r="P3236" s="6" t="s">
        <v>8316</v>
      </c>
      <c r="Q3236" s="6" t="s">
        <v>8317</v>
      </c>
      <c r="R3236" s="15">
        <f t="shared" si="151"/>
        <v>42734.456111111103</v>
      </c>
      <c r="S3236" s="15">
        <f t="shared" si="152"/>
        <v>42767.646527777775</v>
      </c>
    </row>
    <row r="3237" spans="1:19" ht="43.5" x14ac:dyDescent="0.3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2">
        <f t="shared" si="150"/>
        <v>1.0320666666666667</v>
      </c>
      <c r="P3237" s="6" t="s">
        <v>8316</v>
      </c>
      <c r="Q3237" s="6" t="s">
        <v>8317</v>
      </c>
      <c r="R3237" s="15">
        <f t="shared" si="151"/>
        <v>42522.014479166661</v>
      </c>
      <c r="S3237" s="15">
        <f t="shared" si="152"/>
        <v>42552.014479166661</v>
      </c>
    </row>
    <row r="3238" spans="1:19" ht="43.5" x14ac:dyDescent="0.3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2">
        <f t="shared" si="150"/>
        <v>1.006</v>
      </c>
      <c r="P3238" s="6" t="s">
        <v>8316</v>
      </c>
      <c r="Q3238" s="6" t="s">
        <v>8317</v>
      </c>
      <c r="R3238" s="15">
        <f t="shared" si="151"/>
        <v>42702.583715277775</v>
      </c>
      <c r="S3238" s="15">
        <f t="shared" si="152"/>
        <v>42732.583715277775</v>
      </c>
    </row>
    <row r="3239" spans="1:19" ht="29" x14ac:dyDescent="0.3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2">
        <f t="shared" si="150"/>
        <v>1.0078754285714286</v>
      </c>
      <c r="P3239" s="6" t="s">
        <v>8316</v>
      </c>
      <c r="Q3239" s="6" t="s">
        <v>8317</v>
      </c>
      <c r="R3239" s="15">
        <f t="shared" si="151"/>
        <v>42252.141018518516</v>
      </c>
      <c r="S3239" s="15">
        <f t="shared" si="152"/>
        <v>42275.832638888889</v>
      </c>
    </row>
    <row r="3240" spans="1:19" ht="58" x14ac:dyDescent="0.3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2">
        <f t="shared" si="150"/>
        <v>1.1232142857142857</v>
      </c>
      <c r="P3240" s="6" t="s">
        <v>8316</v>
      </c>
      <c r="Q3240" s="6" t="s">
        <v>8317</v>
      </c>
      <c r="R3240" s="15">
        <f t="shared" si="151"/>
        <v>42156.177060185182</v>
      </c>
      <c r="S3240" s="15">
        <f t="shared" si="152"/>
        <v>42186.177060185182</v>
      </c>
    </row>
    <row r="3241" spans="1:19" ht="58" x14ac:dyDescent="0.3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2">
        <f t="shared" si="150"/>
        <v>1.0591914022517912</v>
      </c>
      <c r="P3241" s="6" t="s">
        <v>8316</v>
      </c>
      <c r="Q3241" s="6" t="s">
        <v>8317</v>
      </c>
      <c r="R3241" s="15">
        <f t="shared" si="151"/>
        <v>42277.755706018514</v>
      </c>
      <c r="S3241" s="15">
        <f t="shared" si="152"/>
        <v>42302.665972222218</v>
      </c>
    </row>
    <row r="3242" spans="1:19" ht="58" x14ac:dyDescent="0.3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2">
        <f t="shared" si="150"/>
        <v>1.0056666666666667</v>
      </c>
      <c r="P3242" s="6" t="s">
        <v>8316</v>
      </c>
      <c r="Q3242" s="6" t="s">
        <v>8317</v>
      </c>
      <c r="R3242" s="15">
        <f t="shared" si="151"/>
        <v>42754.360509259255</v>
      </c>
      <c r="S3242" s="15">
        <f t="shared" si="152"/>
        <v>42782.624999999993</v>
      </c>
    </row>
    <row r="3243" spans="1:19" ht="58" x14ac:dyDescent="0.3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2">
        <f t="shared" si="150"/>
        <v>1.1530588235294117</v>
      </c>
      <c r="P3243" s="6" t="s">
        <v>8316</v>
      </c>
      <c r="Q3243" s="6" t="s">
        <v>8317</v>
      </c>
      <c r="R3243" s="15">
        <f t="shared" si="151"/>
        <v>41892.991550925923</v>
      </c>
      <c r="S3243" s="15">
        <f t="shared" si="152"/>
        <v>41925.957638888889</v>
      </c>
    </row>
    <row r="3244" spans="1:19" ht="43.5" x14ac:dyDescent="0.3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2">
        <f t="shared" si="150"/>
        <v>1.273042</v>
      </c>
      <c r="P3244" s="6" t="s">
        <v>8316</v>
      </c>
      <c r="Q3244" s="6" t="s">
        <v>8317</v>
      </c>
      <c r="R3244" s="15">
        <f t="shared" si="151"/>
        <v>41871.422361111108</v>
      </c>
      <c r="S3244" s="15">
        <f t="shared" si="152"/>
        <v>41901.422361111108</v>
      </c>
    </row>
    <row r="3245" spans="1:19" ht="43.5" x14ac:dyDescent="0.3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2">
        <f t="shared" si="150"/>
        <v>1.028375</v>
      </c>
      <c r="P3245" s="6" t="s">
        <v>8316</v>
      </c>
      <c r="Q3245" s="6" t="s">
        <v>8317</v>
      </c>
      <c r="R3245" s="15">
        <f t="shared" si="151"/>
        <v>42261.763449074067</v>
      </c>
      <c r="S3245" s="15">
        <f t="shared" si="152"/>
        <v>42285.666666666664</v>
      </c>
    </row>
    <row r="3246" spans="1:19" ht="43.5" x14ac:dyDescent="0.3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2">
        <f t="shared" si="150"/>
        <v>1.0293749999999999</v>
      </c>
      <c r="P3246" s="6" t="s">
        <v>8316</v>
      </c>
      <c r="Q3246" s="6" t="s">
        <v>8317</v>
      </c>
      <c r="R3246" s="15">
        <f t="shared" si="151"/>
        <v>42675.360902777778</v>
      </c>
      <c r="S3246" s="15">
        <f t="shared" si="152"/>
        <v>42705.402569444443</v>
      </c>
    </row>
    <row r="3247" spans="1:19" ht="43.5" x14ac:dyDescent="0.3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2">
        <f t="shared" si="150"/>
        <v>1.043047619047619</v>
      </c>
      <c r="P3247" s="6" t="s">
        <v>8316</v>
      </c>
      <c r="Q3247" s="6" t="s">
        <v>8317</v>
      </c>
      <c r="R3247" s="15">
        <f t="shared" si="151"/>
        <v>42135.266874999994</v>
      </c>
      <c r="S3247" s="15">
        <f t="shared" si="152"/>
        <v>42166.749999999993</v>
      </c>
    </row>
    <row r="3248" spans="1:19" ht="43.5" x14ac:dyDescent="0.3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2">
        <f t="shared" si="150"/>
        <v>1.1122000000000001</v>
      </c>
      <c r="P3248" s="6" t="s">
        <v>8316</v>
      </c>
      <c r="Q3248" s="6" t="s">
        <v>8317</v>
      </c>
      <c r="R3248" s="15">
        <f t="shared" si="151"/>
        <v>42230.138888888883</v>
      </c>
      <c r="S3248" s="15">
        <f t="shared" si="152"/>
        <v>42258.832638888889</v>
      </c>
    </row>
    <row r="3249" spans="1:19" ht="43.5" x14ac:dyDescent="0.3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2">
        <f t="shared" si="150"/>
        <v>1.0586</v>
      </c>
      <c r="P3249" s="6" t="s">
        <v>8316</v>
      </c>
      <c r="Q3249" s="6" t="s">
        <v>8317</v>
      </c>
      <c r="R3249" s="15">
        <f t="shared" si="151"/>
        <v>42167.10083333333</v>
      </c>
      <c r="S3249" s="15">
        <f t="shared" si="152"/>
        <v>42197.10083333333</v>
      </c>
    </row>
    <row r="3250" spans="1:19" ht="29" x14ac:dyDescent="0.3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2">
        <f t="shared" si="150"/>
        <v>1.0079166666666666</v>
      </c>
      <c r="P3250" s="6" t="s">
        <v>8316</v>
      </c>
      <c r="Q3250" s="6" t="s">
        <v>8317</v>
      </c>
      <c r="R3250" s="15">
        <f t="shared" si="151"/>
        <v>42068.55505787037</v>
      </c>
      <c r="S3250" s="15">
        <f t="shared" si="152"/>
        <v>42098.513391203705</v>
      </c>
    </row>
    <row r="3251" spans="1:19" ht="43.5" x14ac:dyDescent="0.3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2">
        <f t="shared" si="150"/>
        <v>1.0492727272727274</v>
      </c>
      <c r="P3251" s="6" t="s">
        <v>8316</v>
      </c>
      <c r="Q3251" s="6" t="s">
        <v>8317</v>
      </c>
      <c r="R3251" s="15">
        <f t="shared" si="151"/>
        <v>42145.413356481477</v>
      </c>
      <c r="S3251" s="15">
        <f t="shared" si="152"/>
        <v>42175.413356481477</v>
      </c>
    </row>
    <row r="3252" spans="1:19" ht="58" x14ac:dyDescent="0.3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2">
        <f t="shared" si="150"/>
        <v>1.01552</v>
      </c>
      <c r="P3252" s="6" t="s">
        <v>8316</v>
      </c>
      <c r="Q3252" s="6" t="s">
        <v>8317</v>
      </c>
      <c r="R3252" s="15">
        <f t="shared" si="151"/>
        <v>41918.408842592587</v>
      </c>
      <c r="S3252" s="15">
        <f t="shared" si="152"/>
        <v>41948.450509259259</v>
      </c>
    </row>
    <row r="3253" spans="1:19" ht="43.5" x14ac:dyDescent="0.3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2">
        <f t="shared" si="150"/>
        <v>1.1073333333333333</v>
      </c>
      <c r="P3253" s="6" t="s">
        <v>8316</v>
      </c>
      <c r="Q3253" s="6" t="s">
        <v>8317</v>
      </c>
      <c r="R3253" s="15">
        <f t="shared" si="151"/>
        <v>42146.39775462963</v>
      </c>
      <c r="S3253" s="15">
        <f t="shared" si="152"/>
        <v>42176.39775462963</v>
      </c>
    </row>
    <row r="3254" spans="1:19" ht="43.5" x14ac:dyDescent="0.3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2">
        <f t="shared" si="150"/>
        <v>1.2782222222222221</v>
      </c>
      <c r="P3254" s="6" t="s">
        <v>8316</v>
      </c>
      <c r="Q3254" s="6" t="s">
        <v>8317</v>
      </c>
      <c r="R3254" s="15">
        <f t="shared" si="151"/>
        <v>42590.139351851853</v>
      </c>
      <c r="S3254" s="15">
        <f t="shared" si="152"/>
        <v>42620.139351851853</v>
      </c>
    </row>
    <row r="3255" spans="1:19" ht="43.5" x14ac:dyDescent="0.3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2">
        <f t="shared" si="150"/>
        <v>1.0182500000000001</v>
      </c>
      <c r="P3255" s="6" t="s">
        <v>8316</v>
      </c>
      <c r="Q3255" s="6" t="s">
        <v>8317</v>
      </c>
      <c r="R3255" s="15">
        <f t="shared" si="151"/>
        <v>42602.243379629632</v>
      </c>
      <c r="S3255" s="15">
        <f t="shared" si="152"/>
        <v>42620.822916666664</v>
      </c>
    </row>
    <row r="3256" spans="1:19" ht="43.5" x14ac:dyDescent="0.3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2">
        <f t="shared" si="150"/>
        <v>1.012576923076923</v>
      </c>
      <c r="P3256" s="6" t="s">
        <v>8316</v>
      </c>
      <c r="Q3256" s="6" t="s">
        <v>8317</v>
      </c>
      <c r="R3256" s="15">
        <f t="shared" si="151"/>
        <v>42058.752418981479</v>
      </c>
      <c r="S3256" s="15">
        <f t="shared" si="152"/>
        <v>42088.710752314808</v>
      </c>
    </row>
    <row r="3257" spans="1:19" ht="58" x14ac:dyDescent="0.3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2">
        <f t="shared" si="150"/>
        <v>1.75</v>
      </c>
      <c r="P3257" s="6" t="s">
        <v>8316</v>
      </c>
      <c r="Q3257" s="6" t="s">
        <v>8317</v>
      </c>
      <c r="R3257" s="15">
        <f t="shared" si="151"/>
        <v>41889.434895833328</v>
      </c>
      <c r="S3257" s="15">
        <f t="shared" si="152"/>
        <v>41919.434895833328</v>
      </c>
    </row>
    <row r="3258" spans="1:19" ht="43.5" x14ac:dyDescent="0.3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2">
        <f t="shared" si="150"/>
        <v>1.2806</v>
      </c>
      <c r="P3258" s="6" t="s">
        <v>8316</v>
      </c>
      <c r="Q3258" s="6" t="s">
        <v>8317</v>
      </c>
      <c r="R3258" s="15">
        <f t="shared" si="151"/>
        <v>42144.240474537037</v>
      </c>
      <c r="S3258" s="15">
        <f t="shared" si="152"/>
        <v>42165.832638888889</v>
      </c>
    </row>
    <row r="3259" spans="1:19" ht="43.5" x14ac:dyDescent="0.3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2">
        <f t="shared" si="150"/>
        <v>1.0629949999999999</v>
      </c>
      <c r="P3259" s="6" t="s">
        <v>8316</v>
      </c>
      <c r="Q3259" s="6" t="s">
        <v>8317</v>
      </c>
      <c r="R3259" s="15">
        <f t="shared" si="151"/>
        <v>42758.226296296292</v>
      </c>
      <c r="S3259" s="15">
        <f t="shared" si="152"/>
        <v>42788.226296296292</v>
      </c>
    </row>
    <row r="3260" spans="1:19" ht="43.5" x14ac:dyDescent="0.3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2">
        <f t="shared" si="150"/>
        <v>1.052142857142857</v>
      </c>
      <c r="P3260" s="6" t="s">
        <v>8316</v>
      </c>
      <c r="Q3260" s="6" t="s">
        <v>8317</v>
      </c>
      <c r="R3260" s="15">
        <f t="shared" si="151"/>
        <v>41982.553946759253</v>
      </c>
      <c r="S3260" s="15">
        <f t="shared" si="152"/>
        <v>42012.553946759253</v>
      </c>
    </row>
    <row r="3261" spans="1:19" ht="43.5" x14ac:dyDescent="0.3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2">
        <f t="shared" si="150"/>
        <v>1.0616782608695652</v>
      </c>
      <c r="P3261" s="6" t="s">
        <v>8316</v>
      </c>
      <c r="Q3261" s="6" t="s">
        <v>8317</v>
      </c>
      <c r="R3261" s="15">
        <f t="shared" si="151"/>
        <v>42614.427604166667</v>
      </c>
      <c r="S3261" s="15">
        <f t="shared" si="152"/>
        <v>42643.832638888889</v>
      </c>
    </row>
    <row r="3262" spans="1:19" ht="43.5" x14ac:dyDescent="0.3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2">
        <f t="shared" si="150"/>
        <v>1.0924</v>
      </c>
      <c r="P3262" s="6" t="s">
        <v>8316</v>
      </c>
      <c r="Q3262" s="6" t="s">
        <v>8317</v>
      </c>
      <c r="R3262" s="15">
        <f t="shared" si="151"/>
        <v>42303.339328703696</v>
      </c>
      <c r="S3262" s="15">
        <f t="shared" si="152"/>
        <v>42338.380995370368</v>
      </c>
    </row>
    <row r="3263" spans="1:19" ht="43.5" x14ac:dyDescent="0.3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2">
        <f t="shared" si="150"/>
        <v>1.0045454545454546</v>
      </c>
      <c r="P3263" s="6" t="s">
        <v>8316</v>
      </c>
      <c r="Q3263" s="6" t="s">
        <v>8317</v>
      </c>
      <c r="R3263" s="15">
        <f t="shared" si="151"/>
        <v>42171.392083333332</v>
      </c>
      <c r="S3263" s="15">
        <f t="shared" si="152"/>
        <v>42201.392083333332</v>
      </c>
    </row>
    <row r="3264" spans="1:19" ht="29" x14ac:dyDescent="0.3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2">
        <f t="shared" si="150"/>
        <v>1.0304098360655738</v>
      </c>
      <c r="P3264" s="6" t="s">
        <v>8316</v>
      </c>
      <c r="Q3264" s="6" t="s">
        <v>8317</v>
      </c>
      <c r="R3264" s="15">
        <f t="shared" si="151"/>
        <v>41963.982199074067</v>
      </c>
      <c r="S3264" s="15">
        <f t="shared" si="152"/>
        <v>41994.833333333336</v>
      </c>
    </row>
    <row r="3265" spans="1:19" ht="29" x14ac:dyDescent="0.3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2">
        <f t="shared" si="150"/>
        <v>1.121664</v>
      </c>
      <c r="P3265" s="6" t="s">
        <v>8316</v>
      </c>
      <c r="Q3265" s="6" t="s">
        <v>8317</v>
      </c>
      <c r="R3265" s="15">
        <f t="shared" si="151"/>
        <v>42284.18273148148</v>
      </c>
      <c r="S3265" s="15">
        <f t="shared" si="152"/>
        <v>42307.541666666664</v>
      </c>
    </row>
    <row r="3266" spans="1:19" ht="29" x14ac:dyDescent="0.3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2">
        <f t="shared" si="150"/>
        <v>1.03</v>
      </c>
      <c r="P3266" s="6" t="s">
        <v>8316</v>
      </c>
      <c r="Q3266" s="6" t="s">
        <v>8317</v>
      </c>
      <c r="R3266" s="15">
        <f t="shared" si="151"/>
        <v>42016.466874999998</v>
      </c>
      <c r="S3266" s="15">
        <f t="shared" si="152"/>
        <v>42032.583333333336</v>
      </c>
    </row>
    <row r="3267" spans="1:19" ht="43.5" x14ac:dyDescent="0.3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2">
        <f t="shared" ref="O3267:O3330" si="153">(E3267/D3267)</f>
        <v>1.64</v>
      </c>
      <c r="P3267" s="6" t="s">
        <v>8316</v>
      </c>
      <c r="Q3267" s="6" t="s">
        <v>8317</v>
      </c>
      <c r="R3267" s="15">
        <f t="shared" ref="R3267:R3330" si="154">(J3267/86400)+25569+(-8/24)</f>
        <v>42311.378645833327</v>
      </c>
      <c r="S3267" s="15">
        <f t="shared" ref="S3267:S3330" si="155">(I3267/86400)+25569+(-8/24)</f>
        <v>42341.374999999993</v>
      </c>
    </row>
    <row r="3268" spans="1:19" ht="43.5" x14ac:dyDescent="0.3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2">
        <f t="shared" si="153"/>
        <v>1.3128333333333333</v>
      </c>
      <c r="P3268" s="6" t="s">
        <v>8316</v>
      </c>
      <c r="Q3268" s="6" t="s">
        <v>8317</v>
      </c>
      <c r="R3268" s="15">
        <f t="shared" si="154"/>
        <v>42136.202800925923</v>
      </c>
      <c r="S3268" s="15">
        <f t="shared" si="155"/>
        <v>42167.541666666664</v>
      </c>
    </row>
    <row r="3269" spans="1:19" ht="43.5" x14ac:dyDescent="0.3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2">
        <f t="shared" si="153"/>
        <v>1.0209999999999999</v>
      </c>
      <c r="P3269" s="6" t="s">
        <v>8316</v>
      </c>
      <c r="Q3269" s="6" t="s">
        <v>8317</v>
      </c>
      <c r="R3269" s="15">
        <f t="shared" si="154"/>
        <v>42172.424305555549</v>
      </c>
      <c r="S3269" s="15">
        <f t="shared" si="155"/>
        <v>42202.424305555549</v>
      </c>
    </row>
    <row r="3270" spans="1:19" ht="43.5" x14ac:dyDescent="0.3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2">
        <f t="shared" si="153"/>
        <v>1.28</v>
      </c>
      <c r="P3270" s="6" t="s">
        <v>8316</v>
      </c>
      <c r="Q3270" s="6" t="s">
        <v>8317</v>
      </c>
      <c r="R3270" s="15">
        <f t="shared" si="154"/>
        <v>42590.570925925924</v>
      </c>
      <c r="S3270" s="15">
        <f t="shared" si="155"/>
        <v>42606.570925925924</v>
      </c>
    </row>
    <row r="3271" spans="1:19" ht="43.5" x14ac:dyDescent="0.3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2">
        <f t="shared" si="153"/>
        <v>1.0149999999999999</v>
      </c>
      <c r="P3271" s="6" t="s">
        <v>8316</v>
      </c>
      <c r="Q3271" s="6" t="s">
        <v>8317</v>
      </c>
      <c r="R3271" s="15">
        <f t="shared" si="154"/>
        <v>42137.062465277777</v>
      </c>
      <c r="S3271" s="15">
        <f t="shared" si="155"/>
        <v>42171.124999999993</v>
      </c>
    </row>
    <row r="3272" spans="1:19" ht="58" x14ac:dyDescent="0.3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2">
        <f t="shared" si="153"/>
        <v>1.0166666666666666</v>
      </c>
      <c r="P3272" s="6" t="s">
        <v>8316</v>
      </c>
      <c r="Q3272" s="6" t="s">
        <v>8317</v>
      </c>
      <c r="R3272" s="15">
        <f t="shared" si="154"/>
        <v>42167.199826388889</v>
      </c>
      <c r="S3272" s="15">
        <f t="shared" si="155"/>
        <v>42197.199826388889</v>
      </c>
    </row>
    <row r="3273" spans="1:19" x14ac:dyDescent="0.3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2">
        <f t="shared" si="153"/>
        <v>1.3</v>
      </c>
      <c r="P3273" s="6" t="s">
        <v>8316</v>
      </c>
      <c r="Q3273" s="6" t="s">
        <v>8317</v>
      </c>
      <c r="R3273" s="15">
        <f t="shared" si="154"/>
        <v>41915.10387731481</v>
      </c>
      <c r="S3273" s="15">
        <f t="shared" si="155"/>
        <v>41945.145543981482</v>
      </c>
    </row>
    <row r="3274" spans="1:19" ht="43.5" x14ac:dyDescent="0.3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2">
        <f t="shared" si="153"/>
        <v>1.5443</v>
      </c>
      <c r="P3274" s="6" t="s">
        <v>8316</v>
      </c>
      <c r="Q3274" s="6" t="s">
        <v>8317</v>
      </c>
      <c r="R3274" s="15">
        <f t="shared" si="154"/>
        <v>42284.166770833333</v>
      </c>
      <c r="S3274" s="15">
        <f t="shared" si="155"/>
        <v>42314.208437499998</v>
      </c>
    </row>
    <row r="3275" spans="1:19" ht="58" x14ac:dyDescent="0.3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2">
        <f t="shared" si="153"/>
        <v>1.0740000000000001</v>
      </c>
      <c r="P3275" s="6" t="s">
        <v>8316</v>
      </c>
      <c r="Q3275" s="6" t="s">
        <v>8317</v>
      </c>
      <c r="R3275" s="15">
        <f t="shared" si="154"/>
        <v>42611.4680787037</v>
      </c>
      <c r="S3275" s="15">
        <f t="shared" si="155"/>
        <v>42627.458333333336</v>
      </c>
    </row>
    <row r="3276" spans="1:19" ht="43.5" x14ac:dyDescent="0.3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2">
        <f t="shared" si="153"/>
        <v>1.0132258064516129</v>
      </c>
      <c r="P3276" s="6" t="s">
        <v>8316</v>
      </c>
      <c r="Q3276" s="6" t="s">
        <v>8317</v>
      </c>
      <c r="R3276" s="15">
        <f t="shared" si="154"/>
        <v>42400.371203703697</v>
      </c>
      <c r="S3276" s="15">
        <f t="shared" si="155"/>
        <v>42444.541666666664</v>
      </c>
    </row>
    <row r="3277" spans="1:19" ht="43.5" x14ac:dyDescent="0.3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2">
        <f t="shared" si="153"/>
        <v>1.0027777777777778</v>
      </c>
      <c r="P3277" s="6" t="s">
        <v>8316</v>
      </c>
      <c r="Q3277" s="6" t="s">
        <v>8317</v>
      </c>
      <c r="R3277" s="15">
        <f t="shared" si="154"/>
        <v>42017.547118055554</v>
      </c>
      <c r="S3277" s="15">
        <f t="shared" si="155"/>
        <v>42043.854166666664</v>
      </c>
    </row>
    <row r="3278" spans="1:19" ht="43.5" x14ac:dyDescent="0.3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2">
        <f t="shared" si="153"/>
        <v>1.1684444444444444</v>
      </c>
      <c r="P3278" s="6" t="s">
        <v>8316</v>
      </c>
      <c r="Q3278" s="6" t="s">
        <v>8317</v>
      </c>
      <c r="R3278" s="15">
        <f t="shared" si="154"/>
        <v>42426.616655092592</v>
      </c>
      <c r="S3278" s="15">
        <f t="shared" si="155"/>
        <v>42460.832638888889</v>
      </c>
    </row>
    <row r="3279" spans="1:19" ht="58" x14ac:dyDescent="0.3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2">
        <f t="shared" si="153"/>
        <v>1.0860000000000001</v>
      </c>
      <c r="P3279" s="6" t="s">
        <v>8316</v>
      </c>
      <c r="Q3279" s="6" t="s">
        <v>8317</v>
      </c>
      <c r="R3279" s="15">
        <f t="shared" si="154"/>
        <v>41931.349606481475</v>
      </c>
      <c r="S3279" s="15">
        <f t="shared" si="155"/>
        <v>41961.391273148147</v>
      </c>
    </row>
    <row r="3280" spans="1:19" ht="58" x14ac:dyDescent="0.3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2">
        <f t="shared" si="153"/>
        <v>1.034</v>
      </c>
      <c r="P3280" s="6" t="s">
        <v>8316</v>
      </c>
      <c r="Q3280" s="6" t="s">
        <v>8317</v>
      </c>
      <c r="R3280" s="15">
        <f t="shared" si="154"/>
        <v>42124.515081018515</v>
      </c>
      <c r="S3280" s="15">
        <f t="shared" si="155"/>
        <v>42154.515081018515</v>
      </c>
    </row>
    <row r="3281" spans="1:19" ht="58" x14ac:dyDescent="0.3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2">
        <f t="shared" si="153"/>
        <v>1.1427586206896552</v>
      </c>
      <c r="P3281" s="6" t="s">
        <v>8316</v>
      </c>
      <c r="Q3281" s="6" t="s">
        <v>8317</v>
      </c>
      <c r="R3281" s="15">
        <f t="shared" si="154"/>
        <v>42430.769201388888</v>
      </c>
      <c r="S3281" s="15">
        <f t="shared" si="155"/>
        <v>42460.727534722224</v>
      </c>
    </row>
    <row r="3282" spans="1:19" ht="58" x14ac:dyDescent="0.3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2">
        <f t="shared" si="153"/>
        <v>1.03</v>
      </c>
      <c r="P3282" s="6" t="s">
        <v>8316</v>
      </c>
      <c r="Q3282" s="6" t="s">
        <v>8317</v>
      </c>
      <c r="R3282" s="15">
        <f t="shared" si="154"/>
        <v>42121.423587962963</v>
      </c>
      <c r="S3282" s="15">
        <f t="shared" si="155"/>
        <v>42155.874999999993</v>
      </c>
    </row>
    <row r="3283" spans="1:19" ht="29" x14ac:dyDescent="0.3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2">
        <f t="shared" si="153"/>
        <v>1.216</v>
      </c>
      <c r="P3283" s="6" t="s">
        <v>8316</v>
      </c>
      <c r="Q3283" s="6" t="s">
        <v>8317</v>
      </c>
      <c r="R3283" s="15">
        <f t="shared" si="154"/>
        <v>42218.686400462961</v>
      </c>
      <c r="S3283" s="15">
        <f t="shared" si="155"/>
        <v>42248.686400462961</v>
      </c>
    </row>
    <row r="3284" spans="1:19" ht="43.5" x14ac:dyDescent="0.3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2">
        <f t="shared" si="153"/>
        <v>1.026467741935484</v>
      </c>
      <c r="P3284" s="6" t="s">
        <v>8316</v>
      </c>
      <c r="Q3284" s="6" t="s">
        <v>8317</v>
      </c>
      <c r="R3284" s="15">
        <f t="shared" si="154"/>
        <v>42444.860972222225</v>
      </c>
      <c r="S3284" s="15">
        <f t="shared" si="155"/>
        <v>42488.860972222225</v>
      </c>
    </row>
    <row r="3285" spans="1:19" ht="58" x14ac:dyDescent="0.3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2">
        <f t="shared" si="153"/>
        <v>1.0475000000000001</v>
      </c>
      <c r="P3285" s="6" t="s">
        <v>8316</v>
      </c>
      <c r="Q3285" s="6" t="s">
        <v>8317</v>
      </c>
      <c r="R3285" s="15">
        <f t="shared" si="154"/>
        <v>42379.410856481474</v>
      </c>
      <c r="S3285" s="15">
        <f t="shared" si="155"/>
        <v>42410.541666666664</v>
      </c>
    </row>
    <row r="3286" spans="1:19" ht="43.5" x14ac:dyDescent="0.3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2">
        <f t="shared" si="153"/>
        <v>1.016</v>
      </c>
      <c r="P3286" s="6" t="s">
        <v>8316</v>
      </c>
      <c r="Q3286" s="6" t="s">
        <v>8317</v>
      </c>
      <c r="R3286" s="15">
        <f t="shared" si="154"/>
        <v>42380.551539351851</v>
      </c>
      <c r="S3286" s="15">
        <f t="shared" si="155"/>
        <v>42397.915972222218</v>
      </c>
    </row>
    <row r="3287" spans="1:19" x14ac:dyDescent="0.3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2">
        <f t="shared" si="153"/>
        <v>1.1210242048409682</v>
      </c>
      <c r="P3287" s="6" t="s">
        <v>8316</v>
      </c>
      <c r="Q3287" s="6" t="s">
        <v>8317</v>
      </c>
      <c r="R3287" s="15">
        <f t="shared" si="154"/>
        <v>42762.609097222223</v>
      </c>
      <c r="S3287" s="15">
        <f t="shared" si="155"/>
        <v>42793.874999999993</v>
      </c>
    </row>
    <row r="3288" spans="1:19" ht="58" x14ac:dyDescent="0.3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2">
        <f t="shared" si="153"/>
        <v>1.0176666666666667</v>
      </c>
      <c r="P3288" s="6" t="s">
        <v>8316</v>
      </c>
      <c r="Q3288" s="6" t="s">
        <v>8317</v>
      </c>
      <c r="R3288" s="15">
        <f t="shared" si="154"/>
        <v>42567.506736111107</v>
      </c>
      <c r="S3288" s="15">
        <f t="shared" si="155"/>
        <v>42597.506736111107</v>
      </c>
    </row>
    <row r="3289" spans="1:19" ht="29" x14ac:dyDescent="0.3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2">
        <f t="shared" si="153"/>
        <v>1</v>
      </c>
      <c r="P3289" s="6" t="s">
        <v>8316</v>
      </c>
      <c r="Q3289" s="6" t="s">
        <v>8317</v>
      </c>
      <c r="R3289" s="15">
        <f t="shared" si="154"/>
        <v>42311.416990740741</v>
      </c>
      <c r="S3289" s="15">
        <f t="shared" si="155"/>
        <v>42336.416990740741</v>
      </c>
    </row>
    <row r="3290" spans="1:19" ht="58" x14ac:dyDescent="0.3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2">
        <f t="shared" si="153"/>
        <v>1.0026489999999999</v>
      </c>
      <c r="P3290" s="6" t="s">
        <v>8316</v>
      </c>
      <c r="Q3290" s="6" t="s">
        <v>8317</v>
      </c>
      <c r="R3290" s="15">
        <f t="shared" si="154"/>
        <v>42505.441145833327</v>
      </c>
      <c r="S3290" s="15">
        <f t="shared" si="155"/>
        <v>42541.624999999993</v>
      </c>
    </row>
    <row r="3291" spans="1:19" ht="58" x14ac:dyDescent="0.3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2">
        <f t="shared" si="153"/>
        <v>1.3304200000000002</v>
      </c>
      <c r="P3291" s="6" t="s">
        <v>8316</v>
      </c>
      <c r="Q3291" s="6" t="s">
        <v>8317</v>
      </c>
      <c r="R3291" s="15">
        <f t="shared" si="154"/>
        <v>42758.034745370365</v>
      </c>
      <c r="S3291" s="15">
        <f t="shared" si="155"/>
        <v>42786.034745370365</v>
      </c>
    </row>
    <row r="3292" spans="1:19" ht="72.5" x14ac:dyDescent="0.3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2">
        <f t="shared" si="153"/>
        <v>1.212</v>
      </c>
      <c r="P3292" s="6" t="s">
        <v>8316</v>
      </c>
      <c r="Q3292" s="6" t="s">
        <v>8317</v>
      </c>
      <c r="R3292" s="15">
        <f t="shared" si="154"/>
        <v>42775.181608796294</v>
      </c>
      <c r="S3292" s="15">
        <f t="shared" si="155"/>
        <v>42805.181608796294</v>
      </c>
    </row>
    <row r="3293" spans="1:19" ht="58" x14ac:dyDescent="0.3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2">
        <f t="shared" si="153"/>
        <v>1.1399999999999999</v>
      </c>
      <c r="P3293" s="6" t="s">
        <v>8316</v>
      </c>
      <c r="Q3293" s="6" t="s">
        <v>8317</v>
      </c>
      <c r="R3293" s="15">
        <f t="shared" si="154"/>
        <v>42232.369212962956</v>
      </c>
      <c r="S3293" s="15">
        <f t="shared" si="155"/>
        <v>42263.832638888889</v>
      </c>
    </row>
    <row r="3294" spans="1:19" ht="43.5" x14ac:dyDescent="0.3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2">
        <f t="shared" si="153"/>
        <v>2.8613861386138613</v>
      </c>
      <c r="P3294" s="6" t="s">
        <v>8316</v>
      </c>
      <c r="Q3294" s="6" t="s">
        <v>8317</v>
      </c>
      <c r="R3294" s="15">
        <f t="shared" si="154"/>
        <v>42282.436898148146</v>
      </c>
      <c r="S3294" s="15">
        <f t="shared" si="155"/>
        <v>42342.478564814817</v>
      </c>
    </row>
    <row r="3295" spans="1:19" ht="58" x14ac:dyDescent="0.3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2">
        <f t="shared" si="153"/>
        <v>1.7044444444444444</v>
      </c>
      <c r="P3295" s="6" t="s">
        <v>8316</v>
      </c>
      <c r="Q3295" s="6" t="s">
        <v>8317</v>
      </c>
      <c r="R3295" s="15">
        <f t="shared" si="154"/>
        <v>42768.092037037037</v>
      </c>
      <c r="S3295" s="15">
        <f t="shared" si="155"/>
        <v>42798.092037037037</v>
      </c>
    </row>
    <row r="3296" spans="1:19" ht="43.5" x14ac:dyDescent="0.3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2">
        <f t="shared" si="153"/>
        <v>1.1833333333333333</v>
      </c>
      <c r="P3296" s="6" t="s">
        <v>8316</v>
      </c>
      <c r="Q3296" s="6" t="s">
        <v>8317</v>
      </c>
      <c r="R3296" s="15">
        <f t="shared" si="154"/>
        <v>42141.20780092592</v>
      </c>
      <c r="S3296" s="15">
        <f t="shared" si="155"/>
        <v>42171.20780092592</v>
      </c>
    </row>
    <row r="3297" spans="1:19" ht="43.5" x14ac:dyDescent="0.3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2">
        <f t="shared" si="153"/>
        <v>1.0285857142857142</v>
      </c>
      <c r="P3297" s="6" t="s">
        <v>8316</v>
      </c>
      <c r="Q3297" s="6" t="s">
        <v>8317</v>
      </c>
      <c r="R3297" s="15">
        <f t="shared" si="154"/>
        <v>42609.109131944446</v>
      </c>
      <c r="S3297" s="15">
        <f t="shared" si="155"/>
        <v>42639.109131944446</v>
      </c>
    </row>
    <row r="3298" spans="1:19" ht="43.5" x14ac:dyDescent="0.3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2">
        <f t="shared" si="153"/>
        <v>1.4406666666666668</v>
      </c>
      <c r="P3298" s="6" t="s">
        <v>8316</v>
      </c>
      <c r="Q3298" s="6" t="s">
        <v>8317</v>
      </c>
      <c r="R3298" s="15">
        <f t="shared" si="154"/>
        <v>42309.42328703704</v>
      </c>
      <c r="S3298" s="15">
        <f t="shared" si="155"/>
        <v>42330.583333333336</v>
      </c>
    </row>
    <row r="3299" spans="1:19" ht="43.5" x14ac:dyDescent="0.3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2">
        <f t="shared" si="153"/>
        <v>1.0007272727272727</v>
      </c>
      <c r="P3299" s="6" t="s">
        <v>8316</v>
      </c>
      <c r="Q3299" s="6" t="s">
        <v>8317</v>
      </c>
      <c r="R3299" s="15">
        <f t="shared" si="154"/>
        <v>42193.438148148147</v>
      </c>
      <c r="S3299" s="15">
        <f t="shared" si="155"/>
        <v>42212.624305555553</v>
      </c>
    </row>
    <row r="3300" spans="1:19" ht="43.5" x14ac:dyDescent="0.3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2">
        <f t="shared" si="153"/>
        <v>1.0173000000000001</v>
      </c>
      <c r="P3300" s="6" t="s">
        <v>8316</v>
      </c>
      <c r="Q3300" s="6" t="s">
        <v>8317</v>
      </c>
      <c r="R3300" s="15">
        <f t="shared" si="154"/>
        <v>42239.624629629623</v>
      </c>
      <c r="S3300" s="15">
        <f t="shared" si="155"/>
        <v>42259.666666666664</v>
      </c>
    </row>
    <row r="3301" spans="1:19" ht="43.5" x14ac:dyDescent="0.3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2">
        <f t="shared" si="153"/>
        <v>1.1619999999999999</v>
      </c>
      <c r="P3301" s="6" t="s">
        <v>8316</v>
      </c>
      <c r="Q3301" s="6" t="s">
        <v>8317</v>
      </c>
      <c r="R3301" s="15">
        <f t="shared" si="154"/>
        <v>42261.584062499998</v>
      </c>
      <c r="S3301" s="15">
        <f t="shared" si="155"/>
        <v>42291.584062499998</v>
      </c>
    </row>
    <row r="3302" spans="1:19" ht="43.5" x14ac:dyDescent="0.3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2">
        <f t="shared" si="153"/>
        <v>1.3616666666666666</v>
      </c>
      <c r="P3302" s="6" t="s">
        <v>8316</v>
      </c>
      <c r="Q3302" s="6" t="s">
        <v>8317</v>
      </c>
      <c r="R3302" s="15">
        <f t="shared" si="154"/>
        <v>42102.410439814812</v>
      </c>
      <c r="S3302" s="15">
        <f t="shared" si="155"/>
        <v>42123.410439814812</v>
      </c>
    </row>
    <row r="3303" spans="1:19" ht="43.5" x14ac:dyDescent="0.3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2">
        <f t="shared" si="153"/>
        <v>1.3346666666666667</v>
      </c>
      <c r="P3303" s="6" t="s">
        <v>8316</v>
      </c>
      <c r="Q3303" s="6" t="s">
        <v>8317</v>
      </c>
      <c r="R3303" s="15">
        <f t="shared" si="154"/>
        <v>42538.402499999997</v>
      </c>
      <c r="S3303" s="15">
        <f t="shared" si="155"/>
        <v>42582.957638888889</v>
      </c>
    </row>
    <row r="3304" spans="1:19" x14ac:dyDescent="0.3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2">
        <f t="shared" si="153"/>
        <v>1.0339285714285715</v>
      </c>
      <c r="P3304" s="6" t="s">
        <v>8316</v>
      </c>
      <c r="Q3304" s="6" t="s">
        <v>8317</v>
      </c>
      <c r="R3304" s="15">
        <f t="shared" si="154"/>
        <v>42681.018240740734</v>
      </c>
      <c r="S3304" s="15">
        <f t="shared" si="155"/>
        <v>42711.018240740734</v>
      </c>
    </row>
    <row r="3305" spans="1:19" ht="43.5" x14ac:dyDescent="0.3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2">
        <f t="shared" si="153"/>
        <v>1.1588888888888889</v>
      </c>
      <c r="P3305" s="6" t="s">
        <v>8316</v>
      </c>
      <c r="Q3305" s="6" t="s">
        <v>8317</v>
      </c>
      <c r="R3305" s="15">
        <f t="shared" si="154"/>
        <v>42056.318101851844</v>
      </c>
      <c r="S3305" s="15">
        <f t="shared" si="155"/>
        <v>42091.276435185187</v>
      </c>
    </row>
    <row r="3306" spans="1:19" ht="43.5" x14ac:dyDescent="0.3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2">
        <f t="shared" si="153"/>
        <v>1.0451666666666666</v>
      </c>
      <c r="P3306" s="6" t="s">
        <v>8316</v>
      </c>
      <c r="Q3306" s="6" t="s">
        <v>8317</v>
      </c>
      <c r="R3306" s="15">
        <f t="shared" si="154"/>
        <v>42696.29111111111</v>
      </c>
      <c r="S3306" s="15">
        <f t="shared" si="155"/>
        <v>42726.29111111111</v>
      </c>
    </row>
    <row r="3307" spans="1:19" ht="43.5" x14ac:dyDescent="0.3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2">
        <f t="shared" si="153"/>
        <v>1.0202500000000001</v>
      </c>
      <c r="P3307" s="6" t="s">
        <v>8316</v>
      </c>
      <c r="Q3307" s="6" t="s">
        <v>8317</v>
      </c>
      <c r="R3307" s="15">
        <f t="shared" si="154"/>
        <v>42186.522546296292</v>
      </c>
      <c r="S3307" s="15">
        <f t="shared" si="155"/>
        <v>42216.522546296292</v>
      </c>
    </row>
    <row r="3308" spans="1:19" ht="58" x14ac:dyDescent="0.3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2">
        <f t="shared" si="153"/>
        <v>1.7533333333333334</v>
      </c>
      <c r="P3308" s="6" t="s">
        <v>8316</v>
      </c>
      <c r="Q3308" s="6" t="s">
        <v>8317</v>
      </c>
      <c r="R3308" s="15">
        <f t="shared" si="154"/>
        <v>42492.885902777773</v>
      </c>
      <c r="S3308" s="15">
        <f t="shared" si="155"/>
        <v>42530.791666666664</v>
      </c>
    </row>
    <row r="3309" spans="1:19" ht="43.5" x14ac:dyDescent="0.3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2">
        <f t="shared" si="153"/>
        <v>1.0668</v>
      </c>
      <c r="P3309" s="6" t="s">
        <v>8316</v>
      </c>
      <c r="Q3309" s="6" t="s">
        <v>8317</v>
      </c>
      <c r="R3309" s="15">
        <f t="shared" si="154"/>
        <v>42474.723831018513</v>
      </c>
      <c r="S3309" s="15">
        <f t="shared" si="155"/>
        <v>42504.723831018513</v>
      </c>
    </row>
    <row r="3310" spans="1:19" ht="43.5" x14ac:dyDescent="0.3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2">
        <f t="shared" si="153"/>
        <v>1.2228571428571429</v>
      </c>
      <c r="P3310" s="6" t="s">
        <v>8316</v>
      </c>
      <c r="Q3310" s="6" t="s">
        <v>8317</v>
      </c>
      <c r="R3310" s="15">
        <f t="shared" si="154"/>
        <v>42452.543576388889</v>
      </c>
      <c r="S3310" s="15">
        <f t="shared" si="155"/>
        <v>42473.543576388889</v>
      </c>
    </row>
    <row r="3311" spans="1:19" ht="29" x14ac:dyDescent="0.3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2">
        <f t="shared" si="153"/>
        <v>1.5942857142857143</v>
      </c>
      <c r="P3311" s="6" t="s">
        <v>8316</v>
      </c>
      <c r="Q3311" s="6" t="s">
        <v>8317</v>
      </c>
      <c r="R3311" s="15">
        <f t="shared" si="154"/>
        <v>42628.316874999997</v>
      </c>
      <c r="S3311" s="15">
        <f t="shared" si="155"/>
        <v>42659.316874999997</v>
      </c>
    </row>
    <row r="3312" spans="1:19" ht="29" x14ac:dyDescent="0.3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2">
        <f t="shared" si="153"/>
        <v>1.0007692307692309</v>
      </c>
      <c r="P3312" s="6" t="s">
        <v>8316</v>
      </c>
      <c r="Q3312" s="6" t="s">
        <v>8317</v>
      </c>
      <c r="R3312" s="15">
        <f t="shared" si="154"/>
        <v>42253.595196759255</v>
      </c>
      <c r="S3312" s="15">
        <f t="shared" si="155"/>
        <v>42283.595196759255</v>
      </c>
    </row>
    <row r="3313" spans="1:19" ht="43.5" x14ac:dyDescent="0.3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2">
        <f t="shared" si="153"/>
        <v>1.0984</v>
      </c>
      <c r="P3313" s="6" t="s">
        <v>8316</v>
      </c>
      <c r="Q3313" s="6" t="s">
        <v>8317</v>
      </c>
      <c r="R3313" s="15">
        <f t="shared" si="154"/>
        <v>42263.958449074074</v>
      </c>
      <c r="S3313" s="15">
        <f t="shared" si="155"/>
        <v>42293.958449074074</v>
      </c>
    </row>
    <row r="3314" spans="1:19" ht="43.5" x14ac:dyDescent="0.3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2">
        <f t="shared" si="153"/>
        <v>1.0004</v>
      </c>
      <c r="P3314" s="6" t="s">
        <v>8316</v>
      </c>
      <c r="Q3314" s="6" t="s">
        <v>8317</v>
      </c>
      <c r="R3314" s="15">
        <f t="shared" si="154"/>
        <v>42664.476226851846</v>
      </c>
      <c r="S3314" s="15">
        <f t="shared" si="155"/>
        <v>42685.583333333336</v>
      </c>
    </row>
    <row r="3315" spans="1:19" ht="43.5" x14ac:dyDescent="0.3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2">
        <f t="shared" si="153"/>
        <v>1.1605000000000001</v>
      </c>
      <c r="P3315" s="6" t="s">
        <v>8316</v>
      </c>
      <c r="Q3315" s="6" t="s">
        <v>8317</v>
      </c>
      <c r="R3315" s="15">
        <f t="shared" si="154"/>
        <v>42381.911076388882</v>
      </c>
      <c r="S3315" s="15">
        <f t="shared" si="155"/>
        <v>42395.708333333336</v>
      </c>
    </row>
    <row r="3316" spans="1:19" ht="43.5" x14ac:dyDescent="0.3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2">
        <f t="shared" si="153"/>
        <v>2.1074999999999999</v>
      </c>
      <c r="P3316" s="6" t="s">
        <v>8316</v>
      </c>
      <c r="Q3316" s="6" t="s">
        <v>8317</v>
      </c>
      <c r="R3316" s="15">
        <f t="shared" si="154"/>
        <v>42104.934155092589</v>
      </c>
      <c r="S3316" s="15">
        <f t="shared" si="155"/>
        <v>42132.503472222219</v>
      </c>
    </row>
    <row r="3317" spans="1:19" ht="43.5" x14ac:dyDescent="0.3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2">
        <f t="shared" si="153"/>
        <v>1.1000000000000001</v>
      </c>
      <c r="P3317" s="6" t="s">
        <v>8316</v>
      </c>
      <c r="Q3317" s="6" t="s">
        <v>8317</v>
      </c>
      <c r="R3317" s="15">
        <f t="shared" si="154"/>
        <v>42465.97038194444</v>
      </c>
      <c r="S3317" s="15">
        <f t="shared" si="155"/>
        <v>42495.97038194444</v>
      </c>
    </row>
    <row r="3318" spans="1:19" ht="72.5" x14ac:dyDescent="0.3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2">
        <f t="shared" si="153"/>
        <v>1.0008673425918038</v>
      </c>
      <c r="P3318" s="6" t="s">
        <v>8316</v>
      </c>
      <c r="Q3318" s="6" t="s">
        <v>8317</v>
      </c>
      <c r="R3318" s="15">
        <f t="shared" si="154"/>
        <v>41826.537905092591</v>
      </c>
      <c r="S3318" s="15">
        <f t="shared" si="155"/>
        <v>41859.245833333327</v>
      </c>
    </row>
    <row r="3319" spans="1:19" ht="43.5" x14ac:dyDescent="0.3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2">
        <f t="shared" si="153"/>
        <v>1.0619047619047619</v>
      </c>
      <c r="P3319" s="6" t="s">
        <v>8316</v>
      </c>
      <c r="Q3319" s="6" t="s">
        <v>8317</v>
      </c>
      <c r="R3319" s="15">
        <f t="shared" si="154"/>
        <v>42498.706296296295</v>
      </c>
      <c r="S3319" s="15">
        <f t="shared" si="155"/>
        <v>42528.706296296295</v>
      </c>
    </row>
    <row r="3320" spans="1:19" ht="29" x14ac:dyDescent="0.3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2">
        <f t="shared" si="153"/>
        <v>1.256</v>
      </c>
      <c r="P3320" s="6" t="s">
        <v>8316</v>
      </c>
      <c r="Q3320" s="6" t="s">
        <v>8317</v>
      </c>
      <c r="R3320" s="15">
        <f t="shared" si="154"/>
        <v>42430.968668981477</v>
      </c>
      <c r="S3320" s="15">
        <f t="shared" si="155"/>
        <v>42470.770833333336</v>
      </c>
    </row>
    <row r="3321" spans="1:19" ht="58" x14ac:dyDescent="0.3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2">
        <f t="shared" si="153"/>
        <v>1.08</v>
      </c>
      <c r="P3321" s="6" t="s">
        <v>8316</v>
      </c>
      <c r="Q3321" s="6" t="s">
        <v>8317</v>
      </c>
      <c r="R3321" s="15">
        <f t="shared" si="154"/>
        <v>41990.252152777779</v>
      </c>
      <c r="S3321" s="15">
        <f t="shared" si="155"/>
        <v>42035.252152777779</v>
      </c>
    </row>
    <row r="3322" spans="1:19" ht="43.5" x14ac:dyDescent="0.3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2">
        <f t="shared" si="153"/>
        <v>1.01</v>
      </c>
      <c r="P3322" s="6" t="s">
        <v>8316</v>
      </c>
      <c r="Q3322" s="6" t="s">
        <v>8317</v>
      </c>
      <c r="R3322" s="15">
        <f t="shared" si="154"/>
        <v>42512.712465277778</v>
      </c>
      <c r="S3322" s="15">
        <f t="shared" si="155"/>
        <v>42542.712465277778</v>
      </c>
    </row>
    <row r="3323" spans="1:19" ht="58" x14ac:dyDescent="0.3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2">
        <f t="shared" si="153"/>
        <v>1.0740000000000001</v>
      </c>
      <c r="P3323" s="6" t="s">
        <v>8316</v>
      </c>
      <c r="Q3323" s="6" t="s">
        <v>8317</v>
      </c>
      <c r="R3323" s="15">
        <f t="shared" si="154"/>
        <v>41913.766956018517</v>
      </c>
      <c r="S3323" s="15">
        <f t="shared" si="155"/>
        <v>41927.832638888889</v>
      </c>
    </row>
    <row r="3324" spans="1:19" ht="43.5" x14ac:dyDescent="0.3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2">
        <f t="shared" si="153"/>
        <v>1.0151515151515151</v>
      </c>
      <c r="P3324" s="6" t="s">
        <v>8316</v>
      </c>
      <c r="Q3324" s="6" t="s">
        <v>8317</v>
      </c>
      <c r="R3324" s="15">
        <f t="shared" si="154"/>
        <v>42520.677037037036</v>
      </c>
      <c r="S3324" s="15">
        <f t="shared" si="155"/>
        <v>42542.829861111109</v>
      </c>
    </row>
    <row r="3325" spans="1:19" ht="43.5" x14ac:dyDescent="0.3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2">
        <f t="shared" si="153"/>
        <v>1.2589999999999999</v>
      </c>
      <c r="P3325" s="6" t="s">
        <v>8316</v>
      </c>
      <c r="Q3325" s="6" t="s">
        <v>8317</v>
      </c>
      <c r="R3325" s="15">
        <f t="shared" si="154"/>
        <v>42608.032499999994</v>
      </c>
      <c r="S3325" s="15">
        <f t="shared" si="155"/>
        <v>42638.032499999994</v>
      </c>
    </row>
    <row r="3326" spans="1:19" ht="43.5" x14ac:dyDescent="0.3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2">
        <f t="shared" si="153"/>
        <v>1.0166666666666666</v>
      </c>
      <c r="P3326" s="6" t="s">
        <v>8316</v>
      </c>
      <c r="Q3326" s="6" t="s">
        <v>8317</v>
      </c>
      <c r="R3326" s="15">
        <f t="shared" si="154"/>
        <v>42512.249884259254</v>
      </c>
      <c r="S3326" s="15">
        <f t="shared" si="155"/>
        <v>42526.249884259254</v>
      </c>
    </row>
    <row r="3327" spans="1:19" ht="43.5" x14ac:dyDescent="0.3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2">
        <f t="shared" si="153"/>
        <v>1.125</v>
      </c>
      <c r="P3327" s="6" t="s">
        <v>8316</v>
      </c>
      <c r="Q3327" s="6" t="s">
        <v>8317</v>
      </c>
      <c r="R3327" s="15">
        <f t="shared" si="154"/>
        <v>42064.452280092592</v>
      </c>
      <c r="S3327" s="15">
        <f t="shared" si="155"/>
        <v>42099.410613425927</v>
      </c>
    </row>
    <row r="3328" spans="1:19" ht="43.5" x14ac:dyDescent="0.3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2">
        <f t="shared" si="153"/>
        <v>1.0137499999999999</v>
      </c>
      <c r="P3328" s="6" t="s">
        <v>8316</v>
      </c>
      <c r="Q3328" s="6" t="s">
        <v>8317</v>
      </c>
      <c r="R3328" s="15">
        <f t="shared" si="154"/>
        <v>42041.380844907406</v>
      </c>
      <c r="S3328" s="15">
        <f t="shared" si="155"/>
        <v>42071.339178240734</v>
      </c>
    </row>
    <row r="3329" spans="1:19" ht="43.5" x14ac:dyDescent="0.3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2">
        <f t="shared" si="153"/>
        <v>1.0125</v>
      </c>
      <c r="P3329" s="6" t="s">
        <v>8316</v>
      </c>
      <c r="Q3329" s="6" t="s">
        <v>8317</v>
      </c>
      <c r="R3329" s="15">
        <f t="shared" si="154"/>
        <v>42468.041273148141</v>
      </c>
      <c r="S3329" s="15">
        <f t="shared" si="155"/>
        <v>42498.041273148141</v>
      </c>
    </row>
    <row r="3330" spans="1:19" ht="43.5" x14ac:dyDescent="0.3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2">
        <f t="shared" si="153"/>
        <v>1.4638888888888888</v>
      </c>
      <c r="P3330" s="6" t="s">
        <v>8316</v>
      </c>
      <c r="Q3330" s="6" t="s">
        <v>8317</v>
      </c>
      <c r="R3330" s="15">
        <f t="shared" si="154"/>
        <v>41822.241701388884</v>
      </c>
      <c r="S3330" s="15">
        <f t="shared" si="155"/>
        <v>41824.708333333328</v>
      </c>
    </row>
    <row r="3331" spans="1:19" ht="43.5" x14ac:dyDescent="0.3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2">
        <f t="shared" ref="O3331:O3394" si="156">(E3331/D3331)</f>
        <v>1.1679999999999999</v>
      </c>
      <c r="P3331" s="6" t="s">
        <v>8316</v>
      </c>
      <c r="Q3331" s="6" t="s">
        <v>8317</v>
      </c>
      <c r="R3331" s="15">
        <f t="shared" ref="R3331:R3394" si="157">(J3331/86400)+25569+(-8/24)</f>
        <v>41836.989675925921</v>
      </c>
      <c r="S3331" s="15">
        <f t="shared" ref="S3331:S3394" si="158">(I3331/86400)+25569+(-8/24)</f>
        <v>41847.625</v>
      </c>
    </row>
    <row r="3332" spans="1:19" ht="43.5" x14ac:dyDescent="0.3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2">
        <f t="shared" si="156"/>
        <v>1.0626666666666666</v>
      </c>
      <c r="P3332" s="6" t="s">
        <v>8316</v>
      </c>
      <c r="Q3332" s="6" t="s">
        <v>8317</v>
      </c>
      <c r="R3332" s="15">
        <f t="shared" si="157"/>
        <v>42065.554027777776</v>
      </c>
      <c r="S3332" s="15">
        <f t="shared" si="158"/>
        <v>42095.512361111112</v>
      </c>
    </row>
    <row r="3333" spans="1:19" ht="43.5" x14ac:dyDescent="0.3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2">
        <f t="shared" si="156"/>
        <v>1.0451999999999999</v>
      </c>
      <c r="P3333" s="6" t="s">
        <v>8316</v>
      </c>
      <c r="Q3333" s="6" t="s">
        <v>8317</v>
      </c>
      <c r="R3333" s="15">
        <f t="shared" si="157"/>
        <v>42248.36442129629</v>
      </c>
      <c r="S3333" s="15">
        <f t="shared" si="158"/>
        <v>42283.36442129629</v>
      </c>
    </row>
    <row r="3334" spans="1:19" ht="43.5" x14ac:dyDescent="0.3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2">
        <f t="shared" si="156"/>
        <v>1</v>
      </c>
      <c r="P3334" s="6" t="s">
        <v>8316</v>
      </c>
      <c r="Q3334" s="6" t="s">
        <v>8317</v>
      </c>
      <c r="R3334" s="15">
        <f t="shared" si="157"/>
        <v>41809.526967592588</v>
      </c>
      <c r="S3334" s="15">
        <f t="shared" si="158"/>
        <v>41839.526967592588</v>
      </c>
    </row>
    <row r="3335" spans="1:19" ht="43.5" x14ac:dyDescent="0.3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2">
        <f t="shared" si="156"/>
        <v>1.0457142857142858</v>
      </c>
      <c r="P3335" s="6" t="s">
        <v>8316</v>
      </c>
      <c r="Q3335" s="6" t="s">
        <v>8317</v>
      </c>
      <c r="R3335" s="15">
        <f t="shared" si="157"/>
        <v>42148.343518518515</v>
      </c>
      <c r="S3335" s="15">
        <f t="shared" si="158"/>
        <v>42170.343518518515</v>
      </c>
    </row>
    <row r="3336" spans="1:19" ht="29" x14ac:dyDescent="0.3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2">
        <f t="shared" si="156"/>
        <v>1.3862051149573753</v>
      </c>
      <c r="P3336" s="6" t="s">
        <v>8316</v>
      </c>
      <c r="Q3336" s="6" t="s">
        <v>8317</v>
      </c>
      <c r="R3336" s="15">
        <f t="shared" si="157"/>
        <v>42185.187754629624</v>
      </c>
      <c r="S3336" s="15">
        <f t="shared" si="158"/>
        <v>42215.187754629624</v>
      </c>
    </row>
    <row r="3337" spans="1:19" ht="58" x14ac:dyDescent="0.3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2">
        <f t="shared" si="156"/>
        <v>1.0032000000000001</v>
      </c>
      <c r="P3337" s="6" t="s">
        <v>8316</v>
      </c>
      <c r="Q3337" s="6" t="s">
        <v>8317</v>
      </c>
      <c r="R3337" s="15">
        <f t="shared" si="157"/>
        <v>41827.340810185182</v>
      </c>
      <c r="S3337" s="15">
        <f t="shared" si="158"/>
        <v>41854.625</v>
      </c>
    </row>
    <row r="3338" spans="1:19" ht="43.5" x14ac:dyDescent="0.3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2">
        <f t="shared" si="156"/>
        <v>1</v>
      </c>
      <c r="P3338" s="6" t="s">
        <v>8316</v>
      </c>
      <c r="Q3338" s="6" t="s">
        <v>8317</v>
      </c>
      <c r="R3338" s="15">
        <f t="shared" si="157"/>
        <v>42437.065347222218</v>
      </c>
      <c r="S3338" s="15">
        <f t="shared" si="158"/>
        <v>42465.023680555554</v>
      </c>
    </row>
    <row r="3339" spans="1:19" ht="43.5" x14ac:dyDescent="0.3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2">
        <f t="shared" si="156"/>
        <v>1.1020000000000001</v>
      </c>
      <c r="P3339" s="6" t="s">
        <v>8316</v>
      </c>
      <c r="Q3339" s="6" t="s">
        <v>8317</v>
      </c>
      <c r="R3339" s="15">
        <f t="shared" si="157"/>
        <v>41900.948692129627</v>
      </c>
      <c r="S3339" s="15">
        <f t="shared" si="158"/>
        <v>41922.541666666664</v>
      </c>
    </row>
    <row r="3340" spans="1:19" ht="29" x14ac:dyDescent="0.3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2">
        <f t="shared" si="156"/>
        <v>1.0218</v>
      </c>
      <c r="P3340" s="6" t="s">
        <v>8316</v>
      </c>
      <c r="Q3340" s="6" t="s">
        <v>8317</v>
      </c>
      <c r="R3340" s="15">
        <f t="shared" si="157"/>
        <v>42769.241666666661</v>
      </c>
      <c r="S3340" s="15">
        <f t="shared" si="158"/>
        <v>42790.241666666661</v>
      </c>
    </row>
    <row r="3341" spans="1:19" ht="43.5" x14ac:dyDescent="0.3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2">
        <f t="shared" si="156"/>
        <v>1.0435000000000001</v>
      </c>
      <c r="P3341" s="6" t="s">
        <v>8316</v>
      </c>
      <c r="Q3341" s="6" t="s">
        <v>8317</v>
      </c>
      <c r="R3341" s="15">
        <f t="shared" si="157"/>
        <v>42549.332384259258</v>
      </c>
      <c r="S3341" s="15">
        <f t="shared" si="158"/>
        <v>42579.332384259258</v>
      </c>
    </row>
    <row r="3342" spans="1:19" ht="43.5" x14ac:dyDescent="0.3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2">
        <f t="shared" si="156"/>
        <v>1.3816666666666666</v>
      </c>
      <c r="P3342" s="6" t="s">
        <v>8316</v>
      </c>
      <c r="Q3342" s="6" t="s">
        <v>8317</v>
      </c>
      <c r="R3342" s="15">
        <f t="shared" si="157"/>
        <v>42685.640671296293</v>
      </c>
      <c r="S3342" s="15">
        <f t="shared" si="158"/>
        <v>42710.640671296293</v>
      </c>
    </row>
    <row r="3343" spans="1:19" ht="43.5" x14ac:dyDescent="0.3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2">
        <f t="shared" si="156"/>
        <v>1</v>
      </c>
      <c r="P3343" s="6" t="s">
        <v>8316</v>
      </c>
      <c r="Q3343" s="6" t="s">
        <v>8317</v>
      </c>
      <c r="R3343" s="15">
        <f t="shared" si="157"/>
        <v>42510.465520833335</v>
      </c>
      <c r="S3343" s="15">
        <f t="shared" si="158"/>
        <v>42533.374999999993</v>
      </c>
    </row>
    <row r="3344" spans="1:19" ht="43.5" x14ac:dyDescent="0.3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2">
        <f t="shared" si="156"/>
        <v>1.0166666666666666</v>
      </c>
      <c r="P3344" s="6" t="s">
        <v>8316</v>
      </c>
      <c r="Q3344" s="6" t="s">
        <v>8317</v>
      </c>
      <c r="R3344" s="15">
        <f t="shared" si="157"/>
        <v>42061.963078703702</v>
      </c>
      <c r="S3344" s="15">
        <f t="shared" si="158"/>
        <v>42094.874305555553</v>
      </c>
    </row>
    <row r="3345" spans="1:19" ht="43.5" x14ac:dyDescent="0.3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2">
        <f t="shared" si="156"/>
        <v>1.7142857142857142</v>
      </c>
      <c r="P3345" s="6" t="s">
        <v>8316</v>
      </c>
      <c r="Q3345" s="6" t="s">
        <v>8317</v>
      </c>
      <c r="R3345" s="15">
        <f t="shared" si="157"/>
        <v>42452.583148148151</v>
      </c>
      <c r="S3345" s="15">
        <f t="shared" si="158"/>
        <v>42473.220833333333</v>
      </c>
    </row>
    <row r="3346" spans="1:19" ht="43.5" x14ac:dyDescent="0.3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2">
        <f t="shared" si="156"/>
        <v>1.0144444444444445</v>
      </c>
      <c r="P3346" s="6" t="s">
        <v>8316</v>
      </c>
      <c r="Q3346" s="6" t="s">
        <v>8317</v>
      </c>
      <c r="R3346" s="15">
        <f t="shared" si="157"/>
        <v>41850.866817129623</v>
      </c>
      <c r="S3346" s="15">
        <f t="shared" si="158"/>
        <v>41880.866817129623</v>
      </c>
    </row>
    <row r="3347" spans="1:19" ht="43.5" x14ac:dyDescent="0.3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2">
        <f t="shared" si="156"/>
        <v>1.3</v>
      </c>
      <c r="P3347" s="6" t="s">
        <v>8316</v>
      </c>
      <c r="Q3347" s="6" t="s">
        <v>8317</v>
      </c>
      <c r="R3347" s="15">
        <f t="shared" si="157"/>
        <v>42052.772777777776</v>
      </c>
      <c r="S3347" s="15">
        <f t="shared" si="158"/>
        <v>42111.692361111105</v>
      </c>
    </row>
    <row r="3348" spans="1:19" ht="43.5" x14ac:dyDescent="0.3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2">
        <f t="shared" si="156"/>
        <v>1.1000000000000001</v>
      </c>
      <c r="P3348" s="6" t="s">
        <v>8316</v>
      </c>
      <c r="Q3348" s="6" t="s">
        <v>8317</v>
      </c>
      <c r="R3348" s="15">
        <f t="shared" si="157"/>
        <v>42053.691087962965</v>
      </c>
      <c r="S3348" s="15">
        <f t="shared" si="158"/>
        <v>42060.691087962965</v>
      </c>
    </row>
    <row r="3349" spans="1:19" ht="58" x14ac:dyDescent="0.3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2">
        <f t="shared" si="156"/>
        <v>1.1944999999999999</v>
      </c>
      <c r="P3349" s="6" t="s">
        <v>8316</v>
      </c>
      <c r="Q3349" s="6" t="s">
        <v>8317</v>
      </c>
      <c r="R3349" s="15">
        <f t="shared" si="157"/>
        <v>42484.218217592592</v>
      </c>
      <c r="S3349" s="15">
        <f t="shared" si="158"/>
        <v>42498.541666666664</v>
      </c>
    </row>
    <row r="3350" spans="1:19" ht="43.5" x14ac:dyDescent="0.3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2">
        <f t="shared" si="156"/>
        <v>1.002909090909091</v>
      </c>
      <c r="P3350" s="6" t="s">
        <v>8316</v>
      </c>
      <c r="Q3350" s="6" t="s">
        <v>8317</v>
      </c>
      <c r="R3350" s="15">
        <f t="shared" si="157"/>
        <v>42466.225462962961</v>
      </c>
      <c r="S3350" s="15">
        <f t="shared" si="158"/>
        <v>42489.832638888889</v>
      </c>
    </row>
    <row r="3351" spans="1:19" ht="43.5" x14ac:dyDescent="0.3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2">
        <f t="shared" si="156"/>
        <v>1.534</v>
      </c>
      <c r="P3351" s="6" t="s">
        <v>8316</v>
      </c>
      <c r="Q3351" s="6" t="s">
        <v>8317</v>
      </c>
      <c r="R3351" s="15">
        <f t="shared" si="157"/>
        <v>42512.777453703697</v>
      </c>
      <c r="S3351" s="15">
        <f t="shared" si="158"/>
        <v>42534.374999999993</v>
      </c>
    </row>
    <row r="3352" spans="1:19" ht="58" x14ac:dyDescent="0.3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2">
        <f t="shared" si="156"/>
        <v>1.0442857142857143</v>
      </c>
      <c r="P3352" s="6" t="s">
        <v>8316</v>
      </c>
      <c r="Q3352" s="6" t="s">
        <v>8317</v>
      </c>
      <c r="R3352" s="15">
        <f t="shared" si="157"/>
        <v>42302.368182870363</v>
      </c>
      <c r="S3352" s="15">
        <f t="shared" si="158"/>
        <v>42337.624999999993</v>
      </c>
    </row>
    <row r="3353" spans="1:19" ht="58" x14ac:dyDescent="0.3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2">
        <f t="shared" si="156"/>
        <v>1.0109999999999999</v>
      </c>
      <c r="P3353" s="6" t="s">
        <v>8316</v>
      </c>
      <c r="Q3353" s="6" t="s">
        <v>8317</v>
      </c>
      <c r="R3353" s="15">
        <f t="shared" si="157"/>
        <v>41806.062094907407</v>
      </c>
      <c r="S3353" s="15">
        <f t="shared" si="158"/>
        <v>41843.125</v>
      </c>
    </row>
    <row r="3354" spans="1:19" ht="58" x14ac:dyDescent="0.3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2">
        <f t="shared" si="156"/>
        <v>1.0751999999999999</v>
      </c>
      <c r="P3354" s="6" t="s">
        <v>8316</v>
      </c>
      <c r="Q3354" s="6" t="s">
        <v>8317</v>
      </c>
      <c r="R3354" s="15">
        <f t="shared" si="157"/>
        <v>42495.659467592595</v>
      </c>
      <c r="S3354" s="15">
        <f t="shared" si="158"/>
        <v>42552.624999999993</v>
      </c>
    </row>
    <row r="3355" spans="1:19" ht="43.5" x14ac:dyDescent="0.3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2">
        <f t="shared" si="156"/>
        <v>3.15</v>
      </c>
      <c r="P3355" s="6" t="s">
        <v>8316</v>
      </c>
      <c r="Q3355" s="6" t="s">
        <v>8317</v>
      </c>
      <c r="R3355" s="15">
        <f t="shared" si="157"/>
        <v>42479.098958333336</v>
      </c>
      <c r="S3355" s="15">
        <f t="shared" si="158"/>
        <v>42492.624999999993</v>
      </c>
    </row>
    <row r="3356" spans="1:19" ht="43.5" x14ac:dyDescent="0.3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2">
        <f t="shared" si="156"/>
        <v>1.0193333333333334</v>
      </c>
      <c r="P3356" s="6" t="s">
        <v>8316</v>
      </c>
      <c r="Q3356" s="6" t="s">
        <v>8317</v>
      </c>
      <c r="R3356" s="15">
        <f t="shared" si="157"/>
        <v>42270.393587962964</v>
      </c>
      <c r="S3356" s="15">
        <f t="shared" si="158"/>
        <v>42305.834027777775</v>
      </c>
    </row>
    <row r="3357" spans="1:19" ht="43.5" x14ac:dyDescent="0.3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2">
        <f t="shared" si="156"/>
        <v>1.2628571428571429</v>
      </c>
      <c r="P3357" s="6" t="s">
        <v>8316</v>
      </c>
      <c r="Q3357" s="6" t="s">
        <v>8317</v>
      </c>
      <c r="R3357" s="15">
        <f t="shared" si="157"/>
        <v>42489.286192129628</v>
      </c>
      <c r="S3357" s="15">
        <f t="shared" si="158"/>
        <v>42500.136805555558</v>
      </c>
    </row>
    <row r="3358" spans="1:19" ht="43.5" x14ac:dyDescent="0.3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2">
        <f t="shared" si="156"/>
        <v>1.014</v>
      </c>
      <c r="P3358" s="6" t="s">
        <v>8316</v>
      </c>
      <c r="Q3358" s="6" t="s">
        <v>8317</v>
      </c>
      <c r="R3358" s="15">
        <f t="shared" si="157"/>
        <v>42536.482314814813</v>
      </c>
      <c r="S3358" s="15">
        <f t="shared" si="158"/>
        <v>42566.482314814813</v>
      </c>
    </row>
    <row r="3359" spans="1:19" ht="43.5" x14ac:dyDescent="0.3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2">
        <f t="shared" si="156"/>
        <v>1.01</v>
      </c>
      <c r="P3359" s="6" t="s">
        <v>8316</v>
      </c>
      <c r="Q3359" s="6" t="s">
        <v>8317</v>
      </c>
      <c r="R3359" s="15">
        <f t="shared" si="157"/>
        <v>41822.084606481476</v>
      </c>
      <c r="S3359" s="15">
        <f t="shared" si="158"/>
        <v>41852.084606481476</v>
      </c>
    </row>
    <row r="3360" spans="1:19" ht="43.5" x14ac:dyDescent="0.3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2">
        <f t="shared" si="156"/>
        <v>1.0299</v>
      </c>
      <c r="P3360" s="6" t="s">
        <v>8316</v>
      </c>
      <c r="Q3360" s="6" t="s">
        <v>8317</v>
      </c>
      <c r="R3360" s="15">
        <f t="shared" si="157"/>
        <v>41931.977766203701</v>
      </c>
      <c r="S3360" s="15">
        <f t="shared" si="158"/>
        <v>41962.019432870373</v>
      </c>
    </row>
    <row r="3361" spans="1:19" ht="43.5" x14ac:dyDescent="0.3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2">
        <f t="shared" si="156"/>
        <v>1.0625</v>
      </c>
      <c r="P3361" s="6" t="s">
        <v>8316</v>
      </c>
      <c r="Q3361" s="6" t="s">
        <v>8317</v>
      </c>
      <c r="R3361" s="15">
        <f t="shared" si="157"/>
        <v>42745.723773148151</v>
      </c>
      <c r="S3361" s="15">
        <f t="shared" si="158"/>
        <v>42790.723773148151</v>
      </c>
    </row>
    <row r="3362" spans="1:19" ht="29" x14ac:dyDescent="0.3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2">
        <f t="shared" si="156"/>
        <v>1.0137777777777779</v>
      </c>
      <c r="P3362" s="6" t="s">
        <v>8316</v>
      </c>
      <c r="Q3362" s="6" t="s">
        <v>8317</v>
      </c>
      <c r="R3362" s="15">
        <f t="shared" si="157"/>
        <v>42696.749340277776</v>
      </c>
      <c r="S3362" s="15">
        <f t="shared" si="158"/>
        <v>42718.332638888889</v>
      </c>
    </row>
    <row r="3363" spans="1:19" ht="58" x14ac:dyDescent="0.3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2">
        <f t="shared" si="156"/>
        <v>1.1346000000000001</v>
      </c>
      <c r="P3363" s="6" t="s">
        <v>8316</v>
      </c>
      <c r="Q3363" s="6" t="s">
        <v>8317</v>
      </c>
      <c r="R3363" s="15">
        <f t="shared" si="157"/>
        <v>41865.692013888889</v>
      </c>
      <c r="S3363" s="15">
        <f t="shared" si="158"/>
        <v>41883.332638888889</v>
      </c>
    </row>
    <row r="3364" spans="1:19" ht="43.5" x14ac:dyDescent="0.3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2">
        <f t="shared" si="156"/>
        <v>2.1800000000000002</v>
      </c>
      <c r="P3364" s="6" t="s">
        <v>8316</v>
      </c>
      <c r="Q3364" s="6" t="s">
        <v>8317</v>
      </c>
      <c r="R3364" s="15">
        <f t="shared" si="157"/>
        <v>42055.758298611108</v>
      </c>
      <c r="S3364" s="15">
        <f t="shared" si="158"/>
        <v>42069.871527777774</v>
      </c>
    </row>
    <row r="3365" spans="1:19" ht="43.5" x14ac:dyDescent="0.3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2">
        <f t="shared" si="156"/>
        <v>1.0141935483870967</v>
      </c>
      <c r="P3365" s="6" t="s">
        <v>8316</v>
      </c>
      <c r="Q3365" s="6" t="s">
        <v>8317</v>
      </c>
      <c r="R3365" s="15">
        <f t="shared" si="157"/>
        <v>41851.438020833331</v>
      </c>
      <c r="S3365" s="15">
        <f t="shared" si="158"/>
        <v>41870.333333333328</v>
      </c>
    </row>
    <row r="3366" spans="1:19" ht="43.5" x14ac:dyDescent="0.3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2">
        <f t="shared" si="156"/>
        <v>1.0593333333333332</v>
      </c>
      <c r="P3366" s="6" t="s">
        <v>8316</v>
      </c>
      <c r="Q3366" s="6" t="s">
        <v>8317</v>
      </c>
      <c r="R3366" s="15">
        <f t="shared" si="157"/>
        <v>42422.644085648142</v>
      </c>
      <c r="S3366" s="15">
        <f t="shared" si="158"/>
        <v>42444.541666666664</v>
      </c>
    </row>
    <row r="3367" spans="1:19" ht="43.5" x14ac:dyDescent="0.3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2">
        <f t="shared" si="156"/>
        <v>1.04</v>
      </c>
      <c r="P3367" s="6" t="s">
        <v>8316</v>
      </c>
      <c r="Q3367" s="6" t="s">
        <v>8317</v>
      </c>
      <c r="R3367" s="15">
        <f t="shared" si="157"/>
        <v>42320.768425925919</v>
      </c>
      <c r="S3367" s="15">
        <f t="shared" si="158"/>
        <v>42350.768425925919</v>
      </c>
    </row>
    <row r="3368" spans="1:19" ht="43.5" x14ac:dyDescent="0.3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2">
        <f t="shared" si="156"/>
        <v>2.21</v>
      </c>
      <c r="P3368" s="6" t="s">
        <v>8316</v>
      </c>
      <c r="Q3368" s="6" t="s">
        <v>8317</v>
      </c>
      <c r="R3368" s="15">
        <f t="shared" si="157"/>
        <v>42106.734224537031</v>
      </c>
      <c r="S3368" s="15">
        <f t="shared" si="158"/>
        <v>42136.734224537031</v>
      </c>
    </row>
    <row r="3369" spans="1:19" ht="43.5" x14ac:dyDescent="0.3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2">
        <f t="shared" si="156"/>
        <v>1.1866666666666668</v>
      </c>
      <c r="P3369" s="6" t="s">
        <v>8316</v>
      </c>
      <c r="Q3369" s="6" t="s">
        <v>8317</v>
      </c>
      <c r="R3369" s="15">
        <f t="shared" si="157"/>
        <v>42192.600624999999</v>
      </c>
      <c r="S3369" s="15">
        <f t="shared" si="158"/>
        <v>42217.600624999999</v>
      </c>
    </row>
    <row r="3370" spans="1:19" ht="43.5" x14ac:dyDescent="0.3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2">
        <f t="shared" si="156"/>
        <v>1.046</v>
      </c>
      <c r="P3370" s="6" t="s">
        <v>8316</v>
      </c>
      <c r="Q3370" s="6" t="s">
        <v>8317</v>
      </c>
      <c r="R3370" s="15">
        <f t="shared" si="157"/>
        <v>41968.866423611107</v>
      </c>
      <c r="S3370" s="15">
        <f t="shared" si="158"/>
        <v>42004.874999999993</v>
      </c>
    </row>
    <row r="3371" spans="1:19" ht="43.5" x14ac:dyDescent="0.3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2">
        <f t="shared" si="156"/>
        <v>1.0389999999999999</v>
      </c>
      <c r="P3371" s="6" t="s">
        <v>8316</v>
      </c>
      <c r="Q3371" s="6" t="s">
        <v>8317</v>
      </c>
      <c r="R3371" s="15">
        <f t="shared" si="157"/>
        <v>42689.708101851851</v>
      </c>
      <c r="S3371" s="15">
        <f t="shared" si="158"/>
        <v>42749.708101851851</v>
      </c>
    </row>
    <row r="3372" spans="1:19" ht="29" x14ac:dyDescent="0.3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2">
        <f t="shared" si="156"/>
        <v>1.1773333333333333</v>
      </c>
      <c r="P3372" s="6" t="s">
        <v>8316</v>
      </c>
      <c r="Q3372" s="6" t="s">
        <v>8317</v>
      </c>
      <c r="R3372" s="15">
        <f t="shared" si="157"/>
        <v>42690.000983796293</v>
      </c>
      <c r="S3372" s="15">
        <f t="shared" si="158"/>
        <v>42720.999999999993</v>
      </c>
    </row>
    <row r="3373" spans="1:19" ht="29" x14ac:dyDescent="0.3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2">
        <f t="shared" si="156"/>
        <v>1.385</v>
      </c>
      <c r="P3373" s="6" t="s">
        <v>8316</v>
      </c>
      <c r="Q3373" s="6" t="s">
        <v>8317</v>
      </c>
      <c r="R3373" s="15">
        <f t="shared" si="157"/>
        <v>42312.541261574072</v>
      </c>
      <c r="S3373" s="15">
        <f t="shared" si="158"/>
        <v>42340.541261574072</v>
      </c>
    </row>
    <row r="3374" spans="1:19" ht="43.5" x14ac:dyDescent="0.3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2">
        <f t="shared" si="156"/>
        <v>1.0349999999999999</v>
      </c>
      <c r="P3374" s="6" t="s">
        <v>8316</v>
      </c>
      <c r="Q3374" s="6" t="s">
        <v>8317</v>
      </c>
      <c r="R3374" s="15">
        <f t="shared" si="157"/>
        <v>41855.214768518512</v>
      </c>
      <c r="S3374" s="15">
        <f t="shared" si="158"/>
        <v>41875.874305555553</v>
      </c>
    </row>
    <row r="3375" spans="1:19" ht="43.5" x14ac:dyDescent="0.3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2">
        <f t="shared" si="156"/>
        <v>1.0024999999999999</v>
      </c>
      <c r="P3375" s="6" t="s">
        <v>8316</v>
      </c>
      <c r="Q3375" s="6" t="s">
        <v>8317</v>
      </c>
      <c r="R3375" s="15">
        <f t="shared" si="157"/>
        <v>42179.521296296291</v>
      </c>
      <c r="S3375" s="15">
        <f t="shared" si="158"/>
        <v>42203.333333333336</v>
      </c>
    </row>
    <row r="3376" spans="1:19" ht="43.5" x14ac:dyDescent="0.3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2">
        <f t="shared" si="156"/>
        <v>1.0657142857142856</v>
      </c>
      <c r="P3376" s="6" t="s">
        <v>8316</v>
      </c>
      <c r="Q3376" s="6" t="s">
        <v>8317</v>
      </c>
      <c r="R3376" s="15">
        <f t="shared" si="157"/>
        <v>42275.398333333331</v>
      </c>
      <c r="S3376" s="15">
        <f t="shared" si="158"/>
        <v>42305.398333333331</v>
      </c>
    </row>
    <row r="3377" spans="1:19" ht="43.5" x14ac:dyDescent="0.3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2">
        <f t="shared" si="156"/>
        <v>1</v>
      </c>
      <c r="P3377" s="6" t="s">
        <v>8316</v>
      </c>
      <c r="Q3377" s="6" t="s">
        <v>8317</v>
      </c>
      <c r="R3377" s="15">
        <f t="shared" si="157"/>
        <v>41765.277465277773</v>
      </c>
      <c r="S3377" s="15">
        <f t="shared" si="158"/>
        <v>41777.277465277773</v>
      </c>
    </row>
    <row r="3378" spans="1:19" ht="43.5" x14ac:dyDescent="0.3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2">
        <f t="shared" si="156"/>
        <v>1.0001249999999999</v>
      </c>
      <c r="P3378" s="6" t="s">
        <v>8316</v>
      </c>
      <c r="Q3378" s="6" t="s">
        <v>8317</v>
      </c>
      <c r="R3378" s="15">
        <f t="shared" si="157"/>
        <v>42059.367986111109</v>
      </c>
      <c r="S3378" s="15">
        <f t="shared" si="158"/>
        <v>42119.326319444437</v>
      </c>
    </row>
    <row r="3379" spans="1:19" ht="43.5" x14ac:dyDescent="0.3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2">
        <f t="shared" si="156"/>
        <v>1.0105</v>
      </c>
      <c r="P3379" s="6" t="s">
        <v>8316</v>
      </c>
      <c r="Q3379" s="6" t="s">
        <v>8317</v>
      </c>
      <c r="R3379" s="15">
        <f t="shared" si="157"/>
        <v>42053.399293981478</v>
      </c>
      <c r="S3379" s="15">
        <f t="shared" si="158"/>
        <v>42083.37222222222</v>
      </c>
    </row>
    <row r="3380" spans="1:19" ht="43.5" x14ac:dyDescent="0.3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2">
        <f t="shared" si="156"/>
        <v>1.0763636363636364</v>
      </c>
      <c r="P3380" s="6" t="s">
        <v>8316</v>
      </c>
      <c r="Q3380" s="6" t="s">
        <v>8317</v>
      </c>
      <c r="R3380" s="15">
        <f t="shared" si="157"/>
        <v>41858.022060185183</v>
      </c>
      <c r="S3380" s="15">
        <f t="shared" si="158"/>
        <v>41882.213888888888</v>
      </c>
    </row>
    <row r="3381" spans="1:19" ht="58" x14ac:dyDescent="0.3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2">
        <f t="shared" si="156"/>
        <v>1.0365</v>
      </c>
      <c r="P3381" s="6" t="s">
        <v>8316</v>
      </c>
      <c r="Q3381" s="6" t="s">
        <v>8317</v>
      </c>
      <c r="R3381" s="15">
        <f t="shared" si="157"/>
        <v>42225.180555555555</v>
      </c>
      <c r="S3381" s="15">
        <f t="shared" si="158"/>
        <v>42242.624999999993</v>
      </c>
    </row>
    <row r="3382" spans="1:19" ht="58" x14ac:dyDescent="0.3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2">
        <f t="shared" si="156"/>
        <v>1.0443333333333333</v>
      </c>
      <c r="P3382" s="6" t="s">
        <v>8316</v>
      </c>
      <c r="Q3382" s="6" t="s">
        <v>8317</v>
      </c>
      <c r="R3382" s="15">
        <f t="shared" si="157"/>
        <v>41937.620115740741</v>
      </c>
      <c r="S3382" s="15">
        <f t="shared" si="158"/>
        <v>41972.661782407406</v>
      </c>
    </row>
    <row r="3383" spans="1:19" ht="43.5" x14ac:dyDescent="0.3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2">
        <f t="shared" si="156"/>
        <v>1.0225</v>
      </c>
      <c r="P3383" s="6" t="s">
        <v>8316</v>
      </c>
      <c r="Q3383" s="6" t="s">
        <v>8317</v>
      </c>
      <c r="R3383" s="15">
        <f t="shared" si="157"/>
        <v>42043.851655092592</v>
      </c>
      <c r="S3383" s="15">
        <f t="shared" si="158"/>
        <v>42073.809988425921</v>
      </c>
    </row>
    <row r="3384" spans="1:19" ht="58" x14ac:dyDescent="0.3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2">
        <f t="shared" si="156"/>
        <v>1.0074285714285713</v>
      </c>
      <c r="P3384" s="6" t="s">
        <v>8316</v>
      </c>
      <c r="Q3384" s="6" t="s">
        <v>8317</v>
      </c>
      <c r="R3384" s="15">
        <f t="shared" si="157"/>
        <v>42559.097870370366</v>
      </c>
      <c r="S3384" s="15">
        <f t="shared" si="158"/>
        <v>42583.624305555553</v>
      </c>
    </row>
    <row r="3385" spans="1:19" ht="43.5" x14ac:dyDescent="0.3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2">
        <f t="shared" si="156"/>
        <v>1.1171428571428572</v>
      </c>
      <c r="P3385" s="6" t="s">
        <v>8316</v>
      </c>
      <c r="Q3385" s="6" t="s">
        <v>8317</v>
      </c>
      <c r="R3385" s="15">
        <f t="shared" si="157"/>
        <v>42524.449305555558</v>
      </c>
      <c r="S3385" s="15">
        <f t="shared" si="158"/>
        <v>42544.449305555558</v>
      </c>
    </row>
    <row r="3386" spans="1:19" ht="43.5" x14ac:dyDescent="0.3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2">
        <f t="shared" si="156"/>
        <v>1.0001100000000001</v>
      </c>
      <c r="P3386" s="6" t="s">
        <v>8316</v>
      </c>
      <c r="Q3386" s="6" t="s">
        <v>8317</v>
      </c>
      <c r="R3386" s="15">
        <f t="shared" si="157"/>
        <v>42291.754259259258</v>
      </c>
      <c r="S3386" s="15">
        <f t="shared" si="158"/>
        <v>42328.791666666664</v>
      </c>
    </row>
    <row r="3387" spans="1:19" ht="58" x14ac:dyDescent="0.3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2">
        <f t="shared" si="156"/>
        <v>1</v>
      </c>
      <c r="P3387" s="6" t="s">
        <v>8316</v>
      </c>
      <c r="Q3387" s="6" t="s">
        <v>8317</v>
      </c>
      <c r="R3387" s="15">
        <f t="shared" si="157"/>
        <v>41953.534166666665</v>
      </c>
      <c r="S3387" s="15">
        <f t="shared" si="158"/>
        <v>41983.534166666665</v>
      </c>
    </row>
    <row r="3388" spans="1:19" ht="58" x14ac:dyDescent="0.3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2">
        <f t="shared" si="156"/>
        <v>1.05</v>
      </c>
      <c r="P3388" s="6" t="s">
        <v>8316</v>
      </c>
      <c r="Q3388" s="6" t="s">
        <v>8317</v>
      </c>
      <c r="R3388" s="15">
        <f t="shared" si="157"/>
        <v>41946.311412037037</v>
      </c>
      <c r="S3388" s="15">
        <f t="shared" si="158"/>
        <v>41976.311412037037</v>
      </c>
    </row>
    <row r="3389" spans="1:19" ht="58" x14ac:dyDescent="0.3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2">
        <f t="shared" si="156"/>
        <v>1.1686666666666667</v>
      </c>
      <c r="P3389" s="6" t="s">
        <v>8316</v>
      </c>
      <c r="Q3389" s="6" t="s">
        <v>8317</v>
      </c>
      <c r="R3389" s="15">
        <f t="shared" si="157"/>
        <v>41947.429259259261</v>
      </c>
      <c r="S3389" s="15">
        <f t="shared" si="158"/>
        <v>41987.429259259261</v>
      </c>
    </row>
    <row r="3390" spans="1:19" ht="58" x14ac:dyDescent="0.3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2">
        <f t="shared" si="156"/>
        <v>1.038</v>
      </c>
      <c r="P3390" s="6" t="s">
        <v>8316</v>
      </c>
      <c r="Q3390" s="6" t="s">
        <v>8317</v>
      </c>
      <c r="R3390" s="15">
        <f t="shared" si="157"/>
        <v>42143.127789351849</v>
      </c>
      <c r="S3390" s="15">
        <f t="shared" si="158"/>
        <v>42173.127789351849</v>
      </c>
    </row>
    <row r="3391" spans="1:19" ht="43.5" x14ac:dyDescent="0.3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2">
        <f t="shared" si="156"/>
        <v>1.145</v>
      </c>
      <c r="P3391" s="6" t="s">
        <v>8316</v>
      </c>
      <c r="Q3391" s="6" t="s">
        <v>8317</v>
      </c>
      <c r="R3391" s="15">
        <f t="shared" si="157"/>
        <v>42494.230115740742</v>
      </c>
      <c r="S3391" s="15">
        <f t="shared" si="158"/>
        <v>42524.230115740742</v>
      </c>
    </row>
    <row r="3392" spans="1:19" ht="58" x14ac:dyDescent="0.3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2">
        <f t="shared" si="156"/>
        <v>1.024</v>
      </c>
      <c r="P3392" s="6" t="s">
        <v>8316</v>
      </c>
      <c r="Q3392" s="6" t="s">
        <v>8317</v>
      </c>
      <c r="R3392" s="15">
        <f t="shared" si="157"/>
        <v>41815.441493055558</v>
      </c>
      <c r="S3392" s="15">
        <f t="shared" si="158"/>
        <v>41830.441493055558</v>
      </c>
    </row>
    <row r="3393" spans="1:19" ht="58" x14ac:dyDescent="0.3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2">
        <f t="shared" si="156"/>
        <v>2.23</v>
      </c>
      <c r="P3393" s="6" t="s">
        <v>8316</v>
      </c>
      <c r="Q3393" s="6" t="s">
        <v>8317</v>
      </c>
      <c r="R3393" s="15">
        <f t="shared" si="157"/>
        <v>41830.212361111109</v>
      </c>
      <c r="S3393" s="15">
        <f t="shared" si="158"/>
        <v>41859.602777777771</v>
      </c>
    </row>
    <row r="3394" spans="1:19" ht="58" x14ac:dyDescent="0.3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2">
        <f t="shared" si="156"/>
        <v>1</v>
      </c>
      <c r="P3394" s="6" t="s">
        <v>8316</v>
      </c>
      <c r="Q3394" s="6" t="s">
        <v>8317</v>
      </c>
      <c r="R3394" s="15">
        <f t="shared" si="157"/>
        <v>42446.51221064815</v>
      </c>
      <c r="S3394" s="15">
        <f t="shared" si="158"/>
        <v>42496.51221064815</v>
      </c>
    </row>
    <row r="3395" spans="1:19" ht="43.5" x14ac:dyDescent="0.3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2">
        <f t="shared" ref="O3395:O3458" si="159">(E3395/D3395)</f>
        <v>1.0580000000000001</v>
      </c>
      <c r="P3395" s="6" t="s">
        <v>8316</v>
      </c>
      <c r="Q3395" s="6" t="s">
        <v>8317</v>
      </c>
      <c r="R3395" s="15">
        <f t="shared" ref="R3395:R3458" si="160">(J3395/86400)+25569+(-8/24)</f>
        <v>41923.588310185187</v>
      </c>
      <c r="S3395" s="15">
        <f t="shared" ref="S3395:S3458" si="161">(I3395/86400)+25569+(-8/24)</f>
        <v>41948.698611111111</v>
      </c>
    </row>
    <row r="3396" spans="1:19" ht="43.5" x14ac:dyDescent="0.3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2">
        <f t="shared" si="159"/>
        <v>1.4236363636363636</v>
      </c>
      <c r="P3396" s="6" t="s">
        <v>8316</v>
      </c>
      <c r="Q3396" s="6" t="s">
        <v>8317</v>
      </c>
      <c r="R3396" s="15">
        <f t="shared" si="160"/>
        <v>41817.262094907404</v>
      </c>
      <c r="S3396" s="15">
        <f t="shared" si="161"/>
        <v>41847.262094907404</v>
      </c>
    </row>
    <row r="3397" spans="1:19" ht="29" x14ac:dyDescent="0.3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2">
        <f t="shared" si="159"/>
        <v>1.84</v>
      </c>
      <c r="P3397" s="6" t="s">
        <v>8316</v>
      </c>
      <c r="Q3397" s="6" t="s">
        <v>8317</v>
      </c>
      <c r="R3397" s="15">
        <f t="shared" si="160"/>
        <v>42140.378981481474</v>
      </c>
      <c r="S3397" s="15">
        <f t="shared" si="161"/>
        <v>42154.423611111109</v>
      </c>
    </row>
    <row r="3398" spans="1:19" ht="43.5" x14ac:dyDescent="0.3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2">
        <f t="shared" si="159"/>
        <v>1.0433333333333332</v>
      </c>
      <c r="P3398" s="6" t="s">
        <v>8316</v>
      </c>
      <c r="Q3398" s="6" t="s">
        <v>8317</v>
      </c>
      <c r="R3398" s="15">
        <f t="shared" si="160"/>
        <v>41764.113298611112</v>
      </c>
      <c r="S3398" s="15">
        <f t="shared" si="161"/>
        <v>41790.832638888889</v>
      </c>
    </row>
    <row r="3399" spans="1:19" ht="29" x14ac:dyDescent="0.3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2">
        <f t="shared" si="159"/>
        <v>1.1200000000000001</v>
      </c>
      <c r="P3399" s="6" t="s">
        <v>8316</v>
      </c>
      <c r="Q3399" s="6" t="s">
        <v>8317</v>
      </c>
      <c r="R3399" s="15">
        <f t="shared" si="160"/>
        <v>42378.145011574066</v>
      </c>
      <c r="S3399" s="15">
        <f t="shared" si="161"/>
        <v>42418.583333333336</v>
      </c>
    </row>
    <row r="3400" spans="1:19" ht="43.5" x14ac:dyDescent="0.3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2">
        <f t="shared" si="159"/>
        <v>1.1107499999999999</v>
      </c>
      <c r="P3400" s="6" t="s">
        <v>8316</v>
      </c>
      <c r="Q3400" s="6" t="s">
        <v>8317</v>
      </c>
      <c r="R3400" s="15">
        <f t="shared" si="160"/>
        <v>41941.418703703697</v>
      </c>
      <c r="S3400" s="15">
        <f t="shared" si="161"/>
        <v>41964.374999999993</v>
      </c>
    </row>
    <row r="3401" spans="1:19" ht="43.5" x14ac:dyDescent="0.3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2">
        <f t="shared" si="159"/>
        <v>1.0375000000000001</v>
      </c>
      <c r="P3401" s="6" t="s">
        <v>8316</v>
      </c>
      <c r="Q3401" s="6" t="s">
        <v>8317</v>
      </c>
      <c r="R3401" s="15">
        <f t="shared" si="160"/>
        <v>42026.587094907409</v>
      </c>
      <c r="S3401" s="15">
        <f t="shared" si="161"/>
        <v>42056.587094907409</v>
      </c>
    </row>
    <row r="3402" spans="1:19" ht="43.5" x14ac:dyDescent="0.3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2">
        <f t="shared" si="159"/>
        <v>1.0041</v>
      </c>
      <c r="P3402" s="6" t="s">
        <v>8316</v>
      </c>
      <c r="Q3402" s="6" t="s">
        <v>8317</v>
      </c>
      <c r="R3402" s="15">
        <f t="shared" si="160"/>
        <v>41834.620532407404</v>
      </c>
      <c r="S3402" s="15">
        <f t="shared" si="161"/>
        <v>41879.620532407404</v>
      </c>
    </row>
    <row r="3403" spans="1:19" ht="58" x14ac:dyDescent="0.3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2">
        <f t="shared" si="159"/>
        <v>1.0186206896551724</v>
      </c>
      <c r="P3403" s="6" t="s">
        <v>8316</v>
      </c>
      <c r="Q3403" s="6" t="s">
        <v>8317</v>
      </c>
      <c r="R3403" s="15">
        <f t="shared" si="160"/>
        <v>42193.3905787037</v>
      </c>
      <c r="S3403" s="15">
        <f t="shared" si="161"/>
        <v>42223.3905787037</v>
      </c>
    </row>
    <row r="3404" spans="1:19" ht="43.5" x14ac:dyDescent="0.3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2">
        <f t="shared" si="159"/>
        <v>1.0976666666666666</v>
      </c>
      <c r="P3404" s="6" t="s">
        <v>8316</v>
      </c>
      <c r="Q3404" s="6" t="s">
        <v>8317</v>
      </c>
      <c r="R3404" s="15">
        <f t="shared" si="160"/>
        <v>42290.285219907404</v>
      </c>
      <c r="S3404" s="15">
        <f t="shared" si="161"/>
        <v>42319.771527777775</v>
      </c>
    </row>
    <row r="3405" spans="1:19" ht="43.5" x14ac:dyDescent="0.3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2">
        <f t="shared" si="159"/>
        <v>1</v>
      </c>
      <c r="P3405" s="6" t="s">
        <v>8316</v>
      </c>
      <c r="Q3405" s="6" t="s">
        <v>8317</v>
      </c>
      <c r="R3405" s="15">
        <f t="shared" si="160"/>
        <v>42150.128749999996</v>
      </c>
      <c r="S3405" s="15">
        <f t="shared" si="161"/>
        <v>42180.128749999996</v>
      </c>
    </row>
    <row r="3406" spans="1:19" ht="58" x14ac:dyDescent="0.3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2">
        <f t="shared" si="159"/>
        <v>1.22</v>
      </c>
      <c r="P3406" s="6" t="s">
        <v>8316</v>
      </c>
      <c r="Q3406" s="6" t="s">
        <v>8317</v>
      </c>
      <c r="R3406" s="15">
        <f t="shared" si="160"/>
        <v>42152.170162037037</v>
      </c>
      <c r="S3406" s="15">
        <f t="shared" si="161"/>
        <v>42172.170162037037</v>
      </c>
    </row>
    <row r="3407" spans="1:19" ht="43.5" x14ac:dyDescent="0.3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2">
        <f t="shared" si="159"/>
        <v>1.3757142857142857</v>
      </c>
      <c r="P3407" s="6" t="s">
        <v>8316</v>
      </c>
      <c r="Q3407" s="6" t="s">
        <v>8317</v>
      </c>
      <c r="R3407" s="15">
        <f t="shared" si="160"/>
        <v>42409.683865740742</v>
      </c>
      <c r="S3407" s="15">
        <f t="shared" si="161"/>
        <v>42430.665972222218</v>
      </c>
    </row>
    <row r="3408" spans="1:19" ht="43.5" x14ac:dyDescent="0.3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2">
        <f t="shared" si="159"/>
        <v>1.0031000000000001</v>
      </c>
      <c r="P3408" s="6" t="s">
        <v>8316</v>
      </c>
      <c r="Q3408" s="6" t="s">
        <v>8317</v>
      </c>
      <c r="R3408" s="15">
        <f t="shared" si="160"/>
        <v>41791.159444444442</v>
      </c>
      <c r="S3408" s="15">
        <f t="shared" si="161"/>
        <v>41836.159444444442</v>
      </c>
    </row>
    <row r="3409" spans="1:19" ht="58" x14ac:dyDescent="0.3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2">
        <f t="shared" si="159"/>
        <v>1.071</v>
      </c>
      <c r="P3409" s="6" t="s">
        <v>8316</v>
      </c>
      <c r="Q3409" s="6" t="s">
        <v>8317</v>
      </c>
      <c r="R3409" s="15">
        <f t="shared" si="160"/>
        <v>41796.08899305555</v>
      </c>
      <c r="S3409" s="15">
        <f t="shared" si="161"/>
        <v>41826.08899305555</v>
      </c>
    </row>
    <row r="3410" spans="1:19" ht="43.5" x14ac:dyDescent="0.3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2">
        <f t="shared" si="159"/>
        <v>2.11</v>
      </c>
      <c r="P3410" s="6" t="s">
        <v>8316</v>
      </c>
      <c r="Q3410" s="6" t="s">
        <v>8317</v>
      </c>
      <c r="R3410" s="15">
        <f t="shared" si="160"/>
        <v>41808.65861111111</v>
      </c>
      <c r="S3410" s="15">
        <f t="shared" si="161"/>
        <v>41838.65861111111</v>
      </c>
    </row>
    <row r="3411" spans="1:19" ht="43.5" x14ac:dyDescent="0.3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2">
        <f t="shared" si="159"/>
        <v>1.236</v>
      </c>
      <c r="P3411" s="6" t="s">
        <v>8316</v>
      </c>
      <c r="Q3411" s="6" t="s">
        <v>8317</v>
      </c>
      <c r="R3411" s="15">
        <f t="shared" si="160"/>
        <v>42544.480995370366</v>
      </c>
      <c r="S3411" s="15">
        <f t="shared" si="161"/>
        <v>42582.540277777771</v>
      </c>
    </row>
    <row r="3412" spans="1:19" ht="43.5" x14ac:dyDescent="0.3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2">
        <f t="shared" si="159"/>
        <v>1.085</v>
      </c>
      <c r="P3412" s="6" t="s">
        <v>8316</v>
      </c>
      <c r="Q3412" s="6" t="s">
        <v>8317</v>
      </c>
      <c r="R3412" s="15">
        <f t="shared" si="160"/>
        <v>42499.70821759259</v>
      </c>
      <c r="S3412" s="15">
        <f t="shared" si="161"/>
        <v>42526.958333333336</v>
      </c>
    </row>
    <row r="3413" spans="1:19" ht="43.5" x14ac:dyDescent="0.3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2">
        <f t="shared" si="159"/>
        <v>1.0356666666666667</v>
      </c>
      <c r="P3413" s="6" t="s">
        <v>8316</v>
      </c>
      <c r="Q3413" s="6" t="s">
        <v>8317</v>
      </c>
      <c r="R3413" s="15">
        <f t="shared" si="160"/>
        <v>42264.689490740733</v>
      </c>
      <c r="S3413" s="15">
        <f t="shared" si="161"/>
        <v>42284.689490740733</v>
      </c>
    </row>
    <row r="3414" spans="1:19" ht="43.5" x14ac:dyDescent="0.3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2">
        <f t="shared" si="159"/>
        <v>1</v>
      </c>
      <c r="P3414" s="6" t="s">
        <v>8316</v>
      </c>
      <c r="Q3414" s="6" t="s">
        <v>8317</v>
      </c>
      <c r="R3414" s="15">
        <f t="shared" si="160"/>
        <v>41879.625717592593</v>
      </c>
      <c r="S3414" s="15">
        <f t="shared" si="161"/>
        <v>41909.625717592593</v>
      </c>
    </row>
    <row r="3415" spans="1:19" ht="58" x14ac:dyDescent="0.3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2">
        <f t="shared" si="159"/>
        <v>1.3</v>
      </c>
      <c r="P3415" s="6" t="s">
        <v>8316</v>
      </c>
      <c r="Q3415" s="6" t="s">
        <v>8317</v>
      </c>
      <c r="R3415" s="15">
        <f t="shared" si="160"/>
        <v>42053.399745370371</v>
      </c>
      <c r="S3415" s="15">
        <f t="shared" si="161"/>
        <v>42062.874305555553</v>
      </c>
    </row>
    <row r="3416" spans="1:19" ht="43.5" x14ac:dyDescent="0.3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2">
        <f t="shared" si="159"/>
        <v>1.0349999999999999</v>
      </c>
      <c r="P3416" s="6" t="s">
        <v>8316</v>
      </c>
      <c r="Q3416" s="6" t="s">
        <v>8317</v>
      </c>
      <c r="R3416" s="15">
        <f t="shared" si="160"/>
        <v>42675.499131944445</v>
      </c>
      <c r="S3416" s="15">
        <f t="shared" si="161"/>
        <v>42704.999305555553</v>
      </c>
    </row>
    <row r="3417" spans="1:19" ht="43.5" x14ac:dyDescent="0.3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2">
        <f t="shared" si="159"/>
        <v>1</v>
      </c>
      <c r="P3417" s="6" t="s">
        <v>8316</v>
      </c>
      <c r="Q3417" s="6" t="s">
        <v>8317</v>
      </c>
      <c r="R3417" s="15">
        <f t="shared" si="160"/>
        <v>42466.810833333329</v>
      </c>
      <c r="S3417" s="15">
        <f t="shared" si="161"/>
        <v>42477.645833333336</v>
      </c>
    </row>
    <row r="3418" spans="1:19" ht="58" x14ac:dyDescent="0.3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2">
        <f t="shared" si="159"/>
        <v>1.196</v>
      </c>
      <c r="P3418" s="6" t="s">
        <v>8316</v>
      </c>
      <c r="Q3418" s="6" t="s">
        <v>8317</v>
      </c>
      <c r="R3418" s="15">
        <f t="shared" si="160"/>
        <v>42089.079224537032</v>
      </c>
      <c r="S3418" s="15">
        <f t="shared" si="161"/>
        <v>42117.437499999993</v>
      </c>
    </row>
    <row r="3419" spans="1:19" ht="43.5" x14ac:dyDescent="0.3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2">
        <f t="shared" si="159"/>
        <v>1.0000058823529412</v>
      </c>
      <c r="P3419" s="6" t="s">
        <v>8316</v>
      </c>
      <c r="Q3419" s="6" t="s">
        <v>8317</v>
      </c>
      <c r="R3419" s="15">
        <f t="shared" si="160"/>
        <v>41894.580416666664</v>
      </c>
      <c r="S3419" s="15">
        <f t="shared" si="161"/>
        <v>41937.696527777771</v>
      </c>
    </row>
    <row r="3420" spans="1:19" ht="43.5" x14ac:dyDescent="0.3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2">
        <f t="shared" si="159"/>
        <v>1.00875</v>
      </c>
      <c r="P3420" s="6" t="s">
        <v>8316</v>
      </c>
      <c r="Q3420" s="6" t="s">
        <v>8317</v>
      </c>
      <c r="R3420" s="15">
        <f t="shared" si="160"/>
        <v>41752.501238425924</v>
      </c>
      <c r="S3420" s="15">
        <f t="shared" si="161"/>
        <v>41782.501238425924</v>
      </c>
    </row>
    <row r="3421" spans="1:19" ht="58" x14ac:dyDescent="0.3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2">
        <f t="shared" si="159"/>
        <v>1.0654545454545454</v>
      </c>
      <c r="P3421" s="6" t="s">
        <v>8316</v>
      </c>
      <c r="Q3421" s="6" t="s">
        <v>8317</v>
      </c>
      <c r="R3421" s="15">
        <f t="shared" si="160"/>
        <v>42448.488252314812</v>
      </c>
      <c r="S3421" s="15">
        <f t="shared" si="161"/>
        <v>42466.562499999993</v>
      </c>
    </row>
    <row r="3422" spans="1:19" ht="43.5" x14ac:dyDescent="0.3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2">
        <f t="shared" si="159"/>
        <v>1.38</v>
      </c>
      <c r="P3422" s="6" t="s">
        <v>8316</v>
      </c>
      <c r="Q3422" s="6" t="s">
        <v>8317</v>
      </c>
      <c r="R3422" s="15">
        <f t="shared" si="160"/>
        <v>42404.756967592592</v>
      </c>
      <c r="S3422" s="15">
        <f t="shared" si="161"/>
        <v>42413.666666666664</v>
      </c>
    </row>
    <row r="3423" spans="1:19" ht="43.5" x14ac:dyDescent="0.3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2">
        <f t="shared" si="159"/>
        <v>1.0115000000000001</v>
      </c>
      <c r="P3423" s="6" t="s">
        <v>8316</v>
      </c>
      <c r="Q3423" s="6" t="s">
        <v>8317</v>
      </c>
      <c r="R3423" s="15">
        <f t="shared" si="160"/>
        <v>42037.457905092589</v>
      </c>
      <c r="S3423" s="15">
        <f t="shared" si="161"/>
        <v>42067.457905092589</v>
      </c>
    </row>
    <row r="3424" spans="1:19" ht="43.5" x14ac:dyDescent="0.3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2">
        <f t="shared" si="159"/>
        <v>1.091</v>
      </c>
      <c r="P3424" s="6" t="s">
        <v>8316</v>
      </c>
      <c r="Q3424" s="6" t="s">
        <v>8317</v>
      </c>
      <c r="R3424" s="15">
        <f t="shared" si="160"/>
        <v>42323.228888888887</v>
      </c>
      <c r="S3424" s="15">
        <f t="shared" si="161"/>
        <v>42351.666666666664</v>
      </c>
    </row>
    <row r="3425" spans="1:19" ht="43.5" x14ac:dyDescent="0.3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2">
        <f t="shared" si="159"/>
        <v>1.4</v>
      </c>
      <c r="P3425" s="6" t="s">
        <v>8316</v>
      </c>
      <c r="Q3425" s="6" t="s">
        <v>8317</v>
      </c>
      <c r="R3425" s="15">
        <f t="shared" si="160"/>
        <v>42088.578020833331</v>
      </c>
      <c r="S3425" s="15">
        <f t="shared" si="161"/>
        <v>42118.578020833331</v>
      </c>
    </row>
    <row r="3426" spans="1:19" ht="43.5" x14ac:dyDescent="0.3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2">
        <f t="shared" si="159"/>
        <v>1.0358333333333334</v>
      </c>
      <c r="P3426" s="6" t="s">
        <v>8316</v>
      </c>
      <c r="Q3426" s="6" t="s">
        <v>8317</v>
      </c>
      <c r="R3426" s="15">
        <f t="shared" si="160"/>
        <v>42018.343564814808</v>
      </c>
      <c r="S3426" s="15">
        <f t="shared" si="161"/>
        <v>42039.957638888889</v>
      </c>
    </row>
    <row r="3427" spans="1:19" ht="43.5" x14ac:dyDescent="0.3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2">
        <f t="shared" si="159"/>
        <v>1.0297033333333332</v>
      </c>
      <c r="P3427" s="6" t="s">
        <v>8316</v>
      </c>
      <c r="Q3427" s="6" t="s">
        <v>8317</v>
      </c>
      <c r="R3427" s="15">
        <f t="shared" si="160"/>
        <v>41884.28398148148</v>
      </c>
      <c r="S3427" s="15">
        <f t="shared" si="161"/>
        <v>41916.28398148148</v>
      </c>
    </row>
    <row r="3428" spans="1:19" ht="43.5" x14ac:dyDescent="0.3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2">
        <f t="shared" si="159"/>
        <v>1.0813333333333333</v>
      </c>
      <c r="P3428" s="6" t="s">
        <v>8316</v>
      </c>
      <c r="Q3428" s="6" t="s">
        <v>8317</v>
      </c>
      <c r="R3428" s="15">
        <f t="shared" si="160"/>
        <v>41883.723414351851</v>
      </c>
      <c r="S3428" s="15">
        <f t="shared" si="161"/>
        <v>41902.75</v>
      </c>
    </row>
    <row r="3429" spans="1:19" ht="43.5" x14ac:dyDescent="0.3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2">
        <f t="shared" si="159"/>
        <v>1</v>
      </c>
      <c r="P3429" s="6" t="s">
        <v>8316</v>
      </c>
      <c r="Q3429" s="6" t="s">
        <v>8317</v>
      </c>
      <c r="R3429" s="15">
        <f t="shared" si="160"/>
        <v>41792.311944444438</v>
      </c>
      <c r="S3429" s="15">
        <f t="shared" si="161"/>
        <v>41822.311944444438</v>
      </c>
    </row>
    <row r="3430" spans="1:19" ht="58" x14ac:dyDescent="0.3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2">
        <f t="shared" si="159"/>
        <v>1.0275000000000001</v>
      </c>
      <c r="P3430" s="6" t="s">
        <v>8316</v>
      </c>
      <c r="Q3430" s="6" t="s">
        <v>8317</v>
      </c>
      <c r="R3430" s="15">
        <f t="shared" si="160"/>
        <v>42038.387118055551</v>
      </c>
      <c r="S3430" s="15">
        <f t="shared" si="161"/>
        <v>42063.374999999993</v>
      </c>
    </row>
    <row r="3431" spans="1:19" ht="43.5" x14ac:dyDescent="0.3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2">
        <f t="shared" si="159"/>
        <v>1.3</v>
      </c>
      <c r="P3431" s="6" t="s">
        <v>8316</v>
      </c>
      <c r="Q3431" s="6" t="s">
        <v>8317</v>
      </c>
      <c r="R3431" s="15">
        <f t="shared" si="160"/>
        <v>42661.688206018516</v>
      </c>
      <c r="S3431" s="15">
        <f t="shared" si="161"/>
        <v>42675.688206018516</v>
      </c>
    </row>
    <row r="3432" spans="1:19" ht="43.5" x14ac:dyDescent="0.3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2">
        <f t="shared" si="159"/>
        <v>1.0854949999999999</v>
      </c>
      <c r="P3432" s="6" t="s">
        <v>8316</v>
      </c>
      <c r="Q3432" s="6" t="s">
        <v>8317</v>
      </c>
      <c r="R3432" s="15">
        <f t="shared" si="160"/>
        <v>41820.612280092588</v>
      </c>
      <c r="S3432" s="15">
        <f t="shared" si="161"/>
        <v>41850.612280092588</v>
      </c>
    </row>
    <row r="3433" spans="1:19" ht="43.5" x14ac:dyDescent="0.3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2">
        <f t="shared" si="159"/>
        <v>1</v>
      </c>
      <c r="P3433" s="6" t="s">
        <v>8316</v>
      </c>
      <c r="Q3433" s="6" t="s">
        <v>8317</v>
      </c>
      <c r="R3433" s="15">
        <f t="shared" si="160"/>
        <v>41839.397604166668</v>
      </c>
      <c r="S3433" s="15">
        <f t="shared" si="161"/>
        <v>41869.397604166668</v>
      </c>
    </row>
    <row r="3434" spans="1:19" ht="43.5" x14ac:dyDescent="0.3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2">
        <f t="shared" si="159"/>
        <v>1.0965</v>
      </c>
      <c r="P3434" s="6" t="s">
        <v>8316</v>
      </c>
      <c r="Q3434" s="6" t="s">
        <v>8317</v>
      </c>
      <c r="R3434" s="15">
        <f t="shared" si="160"/>
        <v>42380.247847222221</v>
      </c>
      <c r="S3434" s="15">
        <f t="shared" si="161"/>
        <v>42405.583333333336</v>
      </c>
    </row>
    <row r="3435" spans="1:19" ht="43.5" x14ac:dyDescent="0.3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2">
        <f t="shared" si="159"/>
        <v>1.0026315789473683</v>
      </c>
      <c r="P3435" s="6" t="s">
        <v>8316</v>
      </c>
      <c r="Q3435" s="6" t="s">
        <v>8317</v>
      </c>
      <c r="R3435" s="15">
        <f t="shared" si="160"/>
        <v>41775.729803240734</v>
      </c>
      <c r="S3435" s="15">
        <f t="shared" si="161"/>
        <v>41806.791666666664</v>
      </c>
    </row>
    <row r="3436" spans="1:19" ht="58" x14ac:dyDescent="0.3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2">
        <f t="shared" si="159"/>
        <v>1.0555000000000001</v>
      </c>
      <c r="P3436" s="6" t="s">
        <v>8316</v>
      </c>
      <c r="Q3436" s="6" t="s">
        <v>8317</v>
      </c>
      <c r="R3436" s="15">
        <f t="shared" si="160"/>
        <v>41800.047094907401</v>
      </c>
      <c r="S3436" s="15">
        <f t="shared" si="161"/>
        <v>41830.047094907401</v>
      </c>
    </row>
    <row r="3437" spans="1:19" ht="43.5" x14ac:dyDescent="0.3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2">
        <f t="shared" si="159"/>
        <v>1.1200000000000001</v>
      </c>
      <c r="P3437" s="6" t="s">
        <v>8316</v>
      </c>
      <c r="Q3437" s="6" t="s">
        <v>8317</v>
      </c>
      <c r="R3437" s="15">
        <f t="shared" si="160"/>
        <v>42572.283483796295</v>
      </c>
      <c r="S3437" s="15">
        <f t="shared" si="161"/>
        <v>42588.791666666664</v>
      </c>
    </row>
    <row r="3438" spans="1:19" ht="43.5" x14ac:dyDescent="0.3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2">
        <f t="shared" si="159"/>
        <v>1.0589999999999999</v>
      </c>
      <c r="P3438" s="6" t="s">
        <v>8316</v>
      </c>
      <c r="Q3438" s="6" t="s">
        <v>8317</v>
      </c>
      <c r="R3438" s="15">
        <f t="shared" si="160"/>
        <v>41851.208252314813</v>
      </c>
      <c r="S3438" s="15">
        <f t="shared" si="161"/>
        <v>41872.352777777771</v>
      </c>
    </row>
    <row r="3439" spans="1:19" ht="58" x14ac:dyDescent="0.3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2">
        <f t="shared" si="159"/>
        <v>1.01</v>
      </c>
      <c r="P3439" s="6" t="s">
        <v>8316</v>
      </c>
      <c r="Q3439" s="6" t="s">
        <v>8317</v>
      </c>
      <c r="R3439" s="15">
        <f t="shared" si="160"/>
        <v>42205.377546296295</v>
      </c>
      <c r="S3439" s="15">
        <f t="shared" si="161"/>
        <v>42235.377546296295</v>
      </c>
    </row>
    <row r="3440" spans="1:19" ht="43.5" x14ac:dyDescent="0.3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2">
        <f t="shared" si="159"/>
        <v>1.042</v>
      </c>
      <c r="P3440" s="6" t="s">
        <v>8316</v>
      </c>
      <c r="Q3440" s="6" t="s">
        <v>8317</v>
      </c>
      <c r="R3440" s="15">
        <f t="shared" si="160"/>
        <v>42100.594525462962</v>
      </c>
      <c r="S3440" s="15">
        <f t="shared" si="161"/>
        <v>42126.541666666664</v>
      </c>
    </row>
    <row r="3441" spans="1:19" ht="29" x14ac:dyDescent="0.3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2">
        <f t="shared" si="159"/>
        <v>1.3467833333333334</v>
      </c>
      <c r="P3441" s="6" t="s">
        <v>8316</v>
      </c>
      <c r="Q3441" s="6" t="s">
        <v>8317</v>
      </c>
      <c r="R3441" s="15">
        <f t="shared" si="160"/>
        <v>42374.577893518515</v>
      </c>
      <c r="S3441" s="15">
        <f t="shared" si="161"/>
        <v>42387.874305555553</v>
      </c>
    </row>
    <row r="3442" spans="1:19" ht="43.5" x14ac:dyDescent="0.3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2">
        <f t="shared" si="159"/>
        <v>1.052184</v>
      </c>
      <c r="P3442" s="6" t="s">
        <v>8316</v>
      </c>
      <c r="Q3442" s="6" t="s">
        <v>8317</v>
      </c>
      <c r="R3442" s="15">
        <f t="shared" si="160"/>
        <v>41808.789675925924</v>
      </c>
      <c r="S3442" s="15">
        <f t="shared" si="161"/>
        <v>41831.34375</v>
      </c>
    </row>
    <row r="3443" spans="1:19" ht="43.5" x14ac:dyDescent="0.3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2">
        <f t="shared" si="159"/>
        <v>1.026</v>
      </c>
      <c r="P3443" s="6" t="s">
        <v>8316</v>
      </c>
      <c r="Q3443" s="6" t="s">
        <v>8317</v>
      </c>
      <c r="R3443" s="15">
        <f t="shared" si="160"/>
        <v>42294.096307870372</v>
      </c>
      <c r="S3443" s="15">
        <f t="shared" si="161"/>
        <v>42321.511805555558</v>
      </c>
    </row>
    <row r="3444" spans="1:19" ht="43.5" x14ac:dyDescent="0.3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2">
        <f t="shared" si="159"/>
        <v>1</v>
      </c>
      <c r="P3444" s="6" t="s">
        <v>8316</v>
      </c>
      <c r="Q3444" s="6" t="s">
        <v>8317</v>
      </c>
      <c r="R3444" s="15">
        <f t="shared" si="160"/>
        <v>42124.507777777777</v>
      </c>
      <c r="S3444" s="15">
        <f t="shared" si="161"/>
        <v>42154.507777777777</v>
      </c>
    </row>
    <row r="3445" spans="1:19" ht="43.5" x14ac:dyDescent="0.3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2">
        <f t="shared" si="159"/>
        <v>1.855</v>
      </c>
      <c r="P3445" s="6" t="s">
        <v>8316</v>
      </c>
      <c r="Q3445" s="6" t="s">
        <v>8317</v>
      </c>
      <c r="R3445" s="15">
        <f t="shared" si="160"/>
        <v>41861.191504629627</v>
      </c>
      <c r="S3445" s="15">
        <f t="shared" si="161"/>
        <v>41891.191504629627</v>
      </c>
    </row>
    <row r="3446" spans="1:19" ht="58" x14ac:dyDescent="0.3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2">
        <f t="shared" si="159"/>
        <v>2.89</v>
      </c>
      <c r="P3446" s="6" t="s">
        <v>8316</v>
      </c>
      <c r="Q3446" s="6" t="s">
        <v>8317</v>
      </c>
      <c r="R3446" s="15">
        <f t="shared" si="160"/>
        <v>42520.95817129629</v>
      </c>
      <c r="S3446" s="15">
        <f t="shared" si="161"/>
        <v>42529.249305555553</v>
      </c>
    </row>
    <row r="3447" spans="1:19" ht="43.5" x14ac:dyDescent="0.3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2">
        <f t="shared" si="159"/>
        <v>1</v>
      </c>
      <c r="P3447" s="6" t="s">
        <v>8316</v>
      </c>
      <c r="Q3447" s="6" t="s">
        <v>8317</v>
      </c>
      <c r="R3447" s="15">
        <f t="shared" si="160"/>
        <v>42272.197175925925</v>
      </c>
      <c r="S3447" s="15">
        <f t="shared" si="161"/>
        <v>42300.197175925925</v>
      </c>
    </row>
    <row r="3448" spans="1:19" ht="43.5" x14ac:dyDescent="0.3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2">
        <f t="shared" si="159"/>
        <v>1.0820000000000001</v>
      </c>
      <c r="P3448" s="6" t="s">
        <v>8316</v>
      </c>
      <c r="Q3448" s="6" t="s">
        <v>8317</v>
      </c>
      <c r="R3448" s="15">
        <f t="shared" si="160"/>
        <v>42016.499131944445</v>
      </c>
      <c r="S3448" s="15">
        <f t="shared" si="161"/>
        <v>42040.180555555555</v>
      </c>
    </row>
    <row r="3449" spans="1:19" ht="29" x14ac:dyDescent="0.3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2">
        <f t="shared" si="159"/>
        <v>1.0780000000000001</v>
      </c>
      <c r="P3449" s="6" t="s">
        <v>8316</v>
      </c>
      <c r="Q3449" s="6" t="s">
        <v>8317</v>
      </c>
      <c r="R3449" s="15">
        <f t="shared" si="160"/>
        <v>42402.555694444447</v>
      </c>
      <c r="S3449" s="15">
        <f t="shared" si="161"/>
        <v>42447.514027777775</v>
      </c>
    </row>
    <row r="3450" spans="1:19" ht="43.5" x14ac:dyDescent="0.3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2">
        <f t="shared" si="159"/>
        <v>1.0976190476190477</v>
      </c>
      <c r="P3450" s="6" t="s">
        <v>8316</v>
      </c>
      <c r="Q3450" s="6" t="s">
        <v>8317</v>
      </c>
      <c r="R3450" s="15">
        <f t="shared" si="160"/>
        <v>41959.785752314812</v>
      </c>
      <c r="S3450" s="15">
        <f t="shared" si="161"/>
        <v>41989.785752314812</v>
      </c>
    </row>
    <row r="3451" spans="1:19" ht="43.5" x14ac:dyDescent="0.3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2">
        <f t="shared" si="159"/>
        <v>1.70625</v>
      </c>
      <c r="P3451" s="6" t="s">
        <v>8316</v>
      </c>
      <c r="Q3451" s="6" t="s">
        <v>8317</v>
      </c>
      <c r="R3451" s="15">
        <f t="shared" si="160"/>
        <v>42531.719189814808</v>
      </c>
      <c r="S3451" s="15">
        <f t="shared" si="161"/>
        <v>42559.833333333336</v>
      </c>
    </row>
    <row r="3452" spans="1:19" ht="43.5" x14ac:dyDescent="0.3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2">
        <f t="shared" si="159"/>
        <v>1.52</v>
      </c>
      <c r="P3452" s="6" t="s">
        <v>8316</v>
      </c>
      <c r="Q3452" s="6" t="s">
        <v>8317</v>
      </c>
      <c r="R3452" s="15">
        <f t="shared" si="160"/>
        <v>42036.371192129627</v>
      </c>
      <c r="S3452" s="15">
        <f t="shared" si="161"/>
        <v>42096.329525462956</v>
      </c>
    </row>
    <row r="3453" spans="1:19" ht="43.5" x14ac:dyDescent="0.3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2">
        <f t="shared" si="159"/>
        <v>1.0123076923076924</v>
      </c>
      <c r="P3453" s="6" t="s">
        <v>8316</v>
      </c>
      <c r="Q3453" s="6" t="s">
        <v>8317</v>
      </c>
      <c r="R3453" s="15">
        <f t="shared" si="160"/>
        <v>42088.390358796292</v>
      </c>
      <c r="S3453" s="15">
        <f t="shared" si="161"/>
        <v>42115.390358796292</v>
      </c>
    </row>
    <row r="3454" spans="1:19" ht="43.5" x14ac:dyDescent="0.3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2">
        <f t="shared" si="159"/>
        <v>1.532</v>
      </c>
      <c r="P3454" s="6" t="s">
        <v>8316</v>
      </c>
      <c r="Q3454" s="6" t="s">
        <v>8317</v>
      </c>
      <c r="R3454" s="15">
        <f t="shared" si="160"/>
        <v>41820.305856481478</v>
      </c>
      <c r="S3454" s="15">
        <f t="shared" si="161"/>
        <v>41842.832638888889</v>
      </c>
    </row>
    <row r="3455" spans="1:19" ht="43.5" x14ac:dyDescent="0.3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2">
        <f t="shared" si="159"/>
        <v>1.2833333333333334</v>
      </c>
      <c r="P3455" s="6" t="s">
        <v>8316</v>
      </c>
      <c r="Q3455" s="6" t="s">
        <v>8317</v>
      </c>
      <c r="R3455" s="15">
        <f t="shared" si="160"/>
        <v>42535.645324074074</v>
      </c>
      <c r="S3455" s="15">
        <f t="shared" si="161"/>
        <v>42595.645324074074</v>
      </c>
    </row>
    <row r="3456" spans="1:19" ht="58" x14ac:dyDescent="0.3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2">
        <f t="shared" si="159"/>
        <v>1.0071428571428571</v>
      </c>
      <c r="P3456" s="6" t="s">
        <v>8316</v>
      </c>
      <c r="Q3456" s="6" t="s">
        <v>8317</v>
      </c>
      <c r="R3456" s="15">
        <f t="shared" si="160"/>
        <v>41821.365266203698</v>
      </c>
      <c r="S3456" s="15">
        <f t="shared" si="161"/>
        <v>41851.365266203698</v>
      </c>
    </row>
    <row r="3457" spans="1:19" ht="58" x14ac:dyDescent="0.3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2">
        <f t="shared" si="159"/>
        <v>1.0065</v>
      </c>
      <c r="P3457" s="6" t="s">
        <v>8316</v>
      </c>
      <c r="Q3457" s="6" t="s">
        <v>8317</v>
      </c>
      <c r="R3457" s="15">
        <f t="shared" si="160"/>
        <v>42626.416979166665</v>
      </c>
      <c r="S3457" s="15">
        <f t="shared" si="161"/>
        <v>42656.416979166665</v>
      </c>
    </row>
    <row r="3458" spans="1:19" ht="43.5" x14ac:dyDescent="0.3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2">
        <f t="shared" si="159"/>
        <v>1.913</v>
      </c>
      <c r="P3458" s="6" t="s">
        <v>8316</v>
      </c>
      <c r="Q3458" s="6" t="s">
        <v>8317</v>
      </c>
      <c r="R3458" s="15">
        <f t="shared" si="160"/>
        <v>41820.872303240736</v>
      </c>
      <c r="S3458" s="15">
        <f t="shared" si="161"/>
        <v>41851.957638888889</v>
      </c>
    </row>
    <row r="3459" spans="1:19" ht="29" x14ac:dyDescent="0.3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2">
        <f t="shared" ref="O3459:O3522" si="162">(E3459/D3459)</f>
        <v>1.4019999999999999</v>
      </c>
      <c r="P3459" s="6" t="s">
        <v>8316</v>
      </c>
      <c r="Q3459" s="6" t="s">
        <v>8317</v>
      </c>
      <c r="R3459" s="15">
        <f t="shared" ref="R3459:R3522" si="163">(J3459/86400)+25569+(-8/24)</f>
        <v>42016.373344907406</v>
      </c>
      <c r="S3459" s="15">
        <f t="shared" ref="S3459:S3522" si="164">(I3459/86400)+25569+(-8/24)</f>
        <v>42046.915972222218</v>
      </c>
    </row>
    <row r="3460" spans="1:19" ht="43.5" x14ac:dyDescent="0.3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2">
        <f t="shared" si="162"/>
        <v>1.2433537832310839</v>
      </c>
      <c r="P3460" s="6" t="s">
        <v>8316</v>
      </c>
      <c r="Q3460" s="6" t="s">
        <v>8317</v>
      </c>
      <c r="R3460" s="15">
        <f t="shared" si="163"/>
        <v>42010.869247685179</v>
      </c>
      <c r="S3460" s="15">
        <f t="shared" si="164"/>
        <v>42037.852083333331</v>
      </c>
    </row>
    <row r="3461" spans="1:19" ht="58" x14ac:dyDescent="0.3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2">
        <f t="shared" si="162"/>
        <v>1.262</v>
      </c>
      <c r="P3461" s="6" t="s">
        <v>8316</v>
      </c>
      <c r="Q3461" s="6" t="s">
        <v>8317</v>
      </c>
      <c r="R3461" s="15">
        <f t="shared" si="163"/>
        <v>42480.146527777775</v>
      </c>
      <c r="S3461" s="15">
        <f t="shared" si="164"/>
        <v>42510.146527777775</v>
      </c>
    </row>
    <row r="3462" spans="1:19" ht="43.5" x14ac:dyDescent="0.3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2">
        <f t="shared" si="162"/>
        <v>1.9</v>
      </c>
      <c r="P3462" s="6" t="s">
        <v>8316</v>
      </c>
      <c r="Q3462" s="6" t="s">
        <v>8317</v>
      </c>
      <c r="R3462" s="15">
        <f t="shared" si="163"/>
        <v>41852.193888888891</v>
      </c>
      <c r="S3462" s="15">
        <f t="shared" si="164"/>
        <v>41866.193888888891</v>
      </c>
    </row>
    <row r="3463" spans="1:19" ht="58" x14ac:dyDescent="0.3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2">
        <f t="shared" si="162"/>
        <v>1.39</v>
      </c>
      <c r="P3463" s="6" t="s">
        <v>8316</v>
      </c>
      <c r="Q3463" s="6" t="s">
        <v>8317</v>
      </c>
      <c r="R3463" s="15">
        <f t="shared" si="163"/>
        <v>42643.299525462957</v>
      </c>
      <c r="S3463" s="15">
        <f t="shared" si="164"/>
        <v>42671.791666666664</v>
      </c>
    </row>
    <row r="3464" spans="1:19" ht="43.5" x14ac:dyDescent="0.3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2">
        <f t="shared" si="162"/>
        <v>2.02</v>
      </c>
      <c r="P3464" s="6" t="s">
        <v>8316</v>
      </c>
      <c r="Q3464" s="6" t="s">
        <v>8317</v>
      </c>
      <c r="R3464" s="15">
        <f t="shared" si="163"/>
        <v>42179.565138888887</v>
      </c>
      <c r="S3464" s="15">
        <f t="shared" si="164"/>
        <v>42195.416666666664</v>
      </c>
    </row>
    <row r="3465" spans="1:19" ht="43.5" x14ac:dyDescent="0.3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2">
        <f t="shared" si="162"/>
        <v>1.0338000000000001</v>
      </c>
      <c r="P3465" s="6" t="s">
        <v>8316</v>
      </c>
      <c r="Q3465" s="6" t="s">
        <v>8317</v>
      </c>
      <c r="R3465" s="15">
        <f t="shared" si="163"/>
        <v>42612.585474537038</v>
      </c>
      <c r="S3465" s="15">
        <f t="shared" si="164"/>
        <v>42653.832638888889</v>
      </c>
    </row>
    <row r="3466" spans="1:19" ht="58" x14ac:dyDescent="0.3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2">
        <f t="shared" si="162"/>
        <v>1.023236</v>
      </c>
      <c r="P3466" s="6" t="s">
        <v>8316</v>
      </c>
      <c r="Q3466" s="6" t="s">
        <v>8317</v>
      </c>
      <c r="R3466" s="15">
        <f t="shared" si="163"/>
        <v>42574.796724537031</v>
      </c>
      <c r="S3466" s="15">
        <f t="shared" si="164"/>
        <v>42604.796724537031</v>
      </c>
    </row>
    <row r="3467" spans="1:19" ht="43.5" x14ac:dyDescent="0.3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2">
        <f t="shared" si="162"/>
        <v>1.03</v>
      </c>
      <c r="P3467" s="6" t="s">
        <v>8316</v>
      </c>
      <c r="Q3467" s="6" t="s">
        <v>8317</v>
      </c>
      <c r="R3467" s="15">
        <f t="shared" si="163"/>
        <v>42200.292499999996</v>
      </c>
      <c r="S3467" s="15">
        <f t="shared" si="164"/>
        <v>42225.333333333336</v>
      </c>
    </row>
    <row r="3468" spans="1:19" ht="43.5" x14ac:dyDescent="0.3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2">
        <f t="shared" si="162"/>
        <v>1.2714285714285714</v>
      </c>
      <c r="P3468" s="6" t="s">
        <v>8316</v>
      </c>
      <c r="Q3468" s="6" t="s">
        <v>8317</v>
      </c>
      <c r="R3468" s="15">
        <f t="shared" si="163"/>
        <v>42419.685763888883</v>
      </c>
      <c r="S3468" s="15">
        <f t="shared" si="164"/>
        <v>42479.644097222219</v>
      </c>
    </row>
    <row r="3469" spans="1:19" x14ac:dyDescent="0.3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2">
        <f t="shared" si="162"/>
        <v>1.01</v>
      </c>
      <c r="P3469" s="6" t="s">
        <v>8316</v>
      </c>
      <c r="Q3469" s="6" t="s">
        <v>8317</v>
      </c>
      <c r="R3469" s="15">
        <f t="shared" si="163"/>
        <v>42053.338333333326</v>
      </c>
      <c r="S3469" s="15">
        <f t="shared" si="164"/>
        <v>42083.296666666669</v>
      </c>
    </row>
    <row r="3470" spans="1:19" ht="43.5" x14ac:dyDescent="0.3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2">
        <f t="shared" si="162"/>
        <v>1.2178</v>
      </c>
      <c r="P3470" s="6" t="s">
        <v>8316</v>
      </c>
      <c r="Q3470" s="6" t="s">
        <v>8317</v>
      </c>
      <c r="R3470" s="15">
        <f t="shared" si="163"/>
        <v>42605.43204861111</v>
      </c>
      <c r="S3470" s="15">
        <f t="shared" si="164"/>
        <v>42633.791666666664</v>
      </c>
    </row>
    <row r="3471" spans="1:19" ht="58" x14ac:dyDescent="0.3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2">
        <f t="shared" si="162"/>
        <v>1.1339285714285714</v>
      </c>
      <c r="P3471" s="6" t="s">
        <v>8316</v>
      </c>
      <c r="Q3471" s="6" t="s">
        <v>8317</v>
      </c>
      <c r="R3471" s="15">
        <f t="shared" si="163"/>
        <v>42458.308391203704</v>
      </c>
      <c r="S3471" s="15">
        <f t="shared" si="164"/>
        <v>42488.308391203704</v>
      </c>
    </row>
    <row r="3472" spans="1:19" ht="29" x14ac:dyDescent="0.3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2">
        <f t="shared" si="162"/>
        <v>1.5</v>
      </c>
      <c r="P3472" s="6" t="s">
        <v>8316</v>
      </c>
      <c r="Q3472" s="6" t="s">
        <v>8317</v>
      </c>
      <c r="R3472" s="15">
        <f t="shared" si="163"/>
        <v>42528.688680555548</v>
      </c>
      <c r="S3472" s="15">
        <f t="shared" si="164"/>
        <v>42566.568055555552</v>
      </c>
    </row>
    <row r="3473" spans="1:19" ht="58" x14ac:dyDescent="0.3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2">
        <f t="shared" si="162"/>
        <v>2.1459999999999999</v>
      </c>
      <c r="P3473" s="6" t="s">
        <v>8316</v>
      </c>
      <c r="Q3473" s="6" t="s">
        <v>8317</v>
      </c>
      <c r="R3473" s="15">
        <f t="shared" si="163"/>
        <v>41841.48715277778</v>
      </c>
      <c r="S3473" s="15">
        <f t="shared" si="164"/>
        <v>41882.5</v>
      </c>
    </row>
    <row r="3474" spans="1:19" ht="43.5" x14ac:dyDescent="0.3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2">
        <f t="shared" si="162"/>
        <v>1.0205</v>
      </c>
      <c r="P3474" s="6" t="s">
        <v>8316</v>
      </c>
      <c r="Q3474" s="6" t="s">
        <v>8317</v>
      </c>
      <c r="R3474" s="15">
        <f t="shared" si="163"/>
        <v>41927.837164351848</v>
      </c>
      <c r="S3474" s="15">
        <f t="shared" si="164"/>
        <v>41948.915972222218</v>
      </c>
    </row>
    <row r="3475" spans="1:19" ht="43.5" x14ac:dyDescent="0.3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2">
        <f t="shared" si="162"/>
        <v>1</v>
      </c>
      <c r="P3475" s="6" t="s">
        <v>8316</v>
      </c>
      <c r="Q3475" s="6" t="s">
        <v>8317</v>
      </c>
      <c r="R3475" s="15">
        <f t="shared" si="163"/>
        <v>42062.501111111109</v>
      </c>
      <c r="S3475" s="15">
        <f t="shared" si="164"/>
        <v>42083.518749999996</v>
      </c>
    </row>
    <row r="3476" spans="1:19" ht="43.5" x14ac:dyDescent="0.3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2">
        <f t="shared" si="162"/>
        <v>1.01</v>
      </c>
      <c r="P3476" s="6" t="s">
        <v>8316</v>
      </c>
      <c r="Q3476" s="6" t="s">
        <v>8317</v>
      </c>
      <c r="R3476" s="15">
        <f t="shared" si="163"/>
        <v>42541.168182870366</v>
      </c>
      <c r="S3476" s="15">
        <f t="shared" si="164"/>
        <v>42571.168182870366</v>
      </c>
    </row>
    <row r="3477" spans="1:19" ht="43.5" x14ac:dyDescent="0.3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2">
        <f t="shared" si="162"/>
        <v>1.1333333333333333</v>
      </c>
      <c r="P3477" s="6" t="s">
        <v>8316</v>
      </c>
      <c r="Q3477" s="6" t="s">
        <v>8317</v>
      </c>
      <c r="R3477" s="15">
        <f t="shared" si="163"/>
        <v>41918.547499999993</v>
      </c>
      <c r="S3477" s="15">
        <f t="shared" si="164"/>
        <v>41945.666666666664</v>
      </c>
    </row>
    <row r="3478" spans="1:19" ht="58" x14ac:dyDescent="0.3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2">
        <f t="shared" si="162"/>
        <v>1.04</v>
      </c>
      <c r="P3478" s="6" t="s">
        <v>8316</v>
      </c>
      <c r="Q3478" s="6" t="s">
        <v>8317</v>
      </c>
      <c r="R3478" s="15">
        <f t="shared" si="163"/>
        <v>41920.946643518517</v>
      </c>
      <c r="S3478" s="15">
        <f t="shared" si="164"/>
        <v>41938.791666666664</v>
      </c>
    </row>
    <row r="3479" spans="1:19" ht="43.5" x14ac:dyDescent="0.3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2">
        <f t="shared" si="162"/>
        <v>1.1533333333333333</v>
      </c>
      <c r="P3479" s="6" t="s">
        <v>8316</v>
      </c>
      <c r="Q3479" s="6" t="s">
        <v>8317</v>
      </c>
      <c r="R3479" s="15">
        <f t="shared" si="163"/>
        <v>42128.403275462959</v>
      </c>
      <c r="S3479" s="15">
        <f t="shared" si="164"/>
        <v>42140.791666666664</v>
      </c>
    </row>
    <row r="3480" spans="1:19" ht="43.5" x14ac:dyDescent="0.3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2">
        <f t="shared" si="162"/>
        <v>1.1285000000000001</v>
      </c>
      <c r="P3480" s="6" t="s">
        <v>8316</v>
      </c>
      <c r="Q3480" s="6" t="s">
        <v>8317</v>
      </c>
      <c r="R3480" s="15">
        <f t="shared" si="163"/>
        <v>42053.583587962959</v>
      </c>
      <c r="S3480" s="15">
        <f t="shared" si="164"/>
        <v>42079.541666666664</v>
      </c>
    </row>
    <row r="3481" spans="1:19" ht="43.5" x14ac:dyDescent="0.3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2">
        <f t="shared" si="162"/>
        <v>1.2786666666666666</v>
      </c>
      <c r="P3481" s="6" t="s">
        <v>8316</v>
      </c>
      <c r="Q3481" s="6" t="s">
        <v>8317</v>
      </c>
      <c r="R3481" s="15">
        <f t="shared" si="163"/>
        <v>41781.52175925926</v>
      </c>
      <c r="S3481" s="15">
        <f t="shared" si="164"/>
        <v>41811.52175925926</v>
      </c>
    </row>
    <row r="3482" spans="1:19" ht="43.5" x14ac:dyDescent="0.3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2">
        <f t="shared" si="162"/>
        <v>1.4266666666666667</v>
      </c>
      <c r="P3482" s="6" t="s">
        <v>8316</v>
      </c>
      <c r="Q3482" s="6" t="s">
        <v>8317</v>
      </c>
      <c r="R3482" s="15">
        <f t="shared" si="163"/>
        <v>42170.984108796292</v>
      </c>
      <c r="S3482" s="15">
        <f t="shared" si="164"/>
        <v>42195.541666666664</v>
      </c>
    </row>
    <row r="3483" spans="1:19" ht="43.5" x14ac:dyDescent="0.3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2">
        <f t="shared" si="162"/>
        <v>1.1879999999999999</v>
      </c>
      <c r="P3483" s="6" t="s">
        <v>8316</v>
      </c>
      <c r="Q3483" s="6" t="s">
        <v>8317</v>
      </c>
      <c r="R3483" s="15">
        <f t="shared" si="163"/>
        <v>41988.914212962962</v>
      </c>
      <c r="S3483" s="15">
        <f t="shared" si="164"/>
        <v>42005.914212962962</v>
      </c>
    </row>
    <row r="3484" spans="1:19" ht="43.5" x14ac:dyDescent="0.3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2">
        <f t="shared" si="162"/>
        <v>1.3833333333333333</v>
      </c>
      <c r="P3484" s="6" t="s">
        <v>8316</v>
      </c>
      <c r="Q3484" s="6" t="s">
        <v>8317</v>
      </c>
      <c r="R3484" s="15">
        <f t="shared" si="163"/>
        <v>41796.438263888886</v>
      </c>
      <c r="S3484" s="15">
        <f t="shared" si="164"/>
        <v>41826.438263888886</v>
      </c>
    </row>
    <row r="3485" spans="1:19" ht="43.5" x14ac:dyDescent="0.3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2">
        <f t="shared" si="162"/>
        <v>1.599402985074627</v>
      </c>
      <c r="P3485" s="6" t="s">
        <v>8316</v>
      </c>
      <c r="Q3485" s="6" t="s">
        <v>8317</v>
      </c>
      <c r="R3485" s="15">
        <f t="shared" si="163"/>
        <v>41793.335428240738</v>
      </c>
      <c r="S3485" s="15">
        <f t="shared" si="164"/>
        <v>41823.335428240738</v>
      </c>
    </row>
    <row r="3486" spans="1:19" ht="58" x14ac:dyDescent="0.3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2">
        <f t="shared" si="162"/>
        <v>1.1424000000000001</v>
      </c>
      <c r="P3486" s="6" t="s">
        <v>8316</v>
      </c>
      <c r="Q3486" s="6" t="s">
        <v>8317</v>
      </c>
      <c r="R3486" s="15">
        <f t="shared" si="163"/>
        <v>42506.427071759252</v>
      </c>
      <c r="S3486" s="15">
        <f t="shared" si="164"/>
        <v>42536.427071759252</v>
      </c>
    </row>
    <row r="3487" spans="1:19" ht="43.5" x14ac:dyDescent="0.3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2">
        <f t="shared" si="162"/>
        <v>1.0060606060606061</v>
      </c>
      <c r="P3487" s="6" t="s">
        <v>8316</v>
      </c>
      <c r="Q3487" s="6" t="s">
        <v>8317</v>
      </c>
      <c r="R3487" s="15">
        <f t="shared" si="163"/>
        <v>42372.359722222223</v>
      </c>
      <c r="S3487" s="15">
        <f t="shared" si="164"/>
        <v>42402.359722222223</v>
      </c>
    </row>
    <row r="3488" spans="1:19" ht="43.5" x14ac:dyDescent="0.3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2">
        <f t="shared" si="162"/>
        <v>1.552</v>
      </c>
      <c r="P3488" s="6" t="s">
        <v>8316</v>
      </c>
      <c r="Q3488" s="6" t="s">
        <v>8317</v>
      </c>
      <c r="R3488" s="15">
        <f t="shared" si="163"/>
        <v>42126.541678240734</v>
      </c>
      <c r="S3488" s="15">
        <f t="shared" si="164"/>
        <v>42157.957638888889</v>
      </c>
    </row>
    <row r="3489" spans="1:19" ht="43.5" x14ac:dyDescent="0.3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2">
        <f t="shared" si="162"/>
        <v>1.2775000000000001</v>
      </c>
      <c r="P3489" s="6" t="s">
        <v>8316</v>
      </c>
      <c r="Q3489" s="6" t="s">
        <v>8317</v>
      </c>
      <c r="R3489" s="15">
        <f t="shared" si="163"/>
        <v>42149.607083333329</v>
      </c>
      <c r="S3489" s="15">
        <f t="shared" si="164"/>
        <v>42179.607083333329</v>
      </c>
    </row>
    <row r="3490" spans="1:19" ht="58" x14ac:dyDescent="0.3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2">
        <f t="shared" si="162"/>
        <v>1.212</v>
      </c>
      <c r="P3490" s="6" t="s">
        <v>8316</v>
      </c>
      <c r="Q3490" s="6" t="s">
        <v>8317</v>
      </c>
      <c r="R3490" s="15">
        <f t="shared" si="163"/>
        <v>42087.43472222222</v>
      </c>
      <c r="S3490" s="15">
        <f t="shared" si="164"/>
        <v>42111.333333333336</v>
      </c>
    </row>
    <row r="3491" spans="1:19" ht="43.5" x14ac:dyDescent="0.3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2">
        <f t="shared" si="162"/>
        <v>1.127</v>
      </c>
      <c r="P3491" s="6" t="s">
        <v>8316</v>
      </c>
      <c r="Q3491" s="6" t="s">
        <v>8317</v>
      </c>
      <c r="R3491" s="15">
        <f t="shared" si="163"/>
        <v>41753.302442129629</v>
      </c>
      <c r="S3491" s="15">
        <f t="shared" si="164"/>
        <v>41783.541666666664</v>
      </c>
    </row>
    <row r="3492" spans="1:19" ht="43.5" x14ac:dyDescent="0.3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2">
        <f t="shared" si="162"/>
        <v>1.2749999999999999</v>
      </c>
      <c r="P3492" s="6" t="s">
        <v>8316</v>
      </c>
      <c r="Q3492" s="6" t="s">
        <v>8317</v>
      </c>
      <c r="R3492" s="15">
        <f t="shared" si="163"/>
        <v>42443.469027777777</v>
      </c>
      <c r="S3492" s="15">
        <f t="shared" si="164"/>
        <v>42473.469027777777</v>
      </c>
    </row>
    <row r="3493" spans="1:19" ht="58" x14ac:dyDescent="0.3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2">
        <f t="shared" si="162"/>
        <v>1.5820000000000001</v>
      </c>
      <c r="P3493" s="6" t="s">
        <v>8316</v>
      </c>
      <c r="Q3493" s="6" t="s">
        <v>8317</v>
      </c>
      <c r="R3493" s="15">
        <f t="shared" si="163"/>
        <v>42120.916481481479</v>
      </c>
      <c r="S3493" s="15">
        <f t="shared" si="164"/>
        <v>42141.916481481479</v>
      </c>
    </row>
    <row r="3494" spans="1:19" ht="43.5" x14ac:dyDescent="0.3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2">
        <f t="shared" si="162"/>
        <v>1.0526894736842105</v>
      </c>
      <c r="P3494" s="6" t="s">
        <v>8316</v>
      </c>
      <c r="Q3494" s="6" t="s">
        <v>8317</v>
      </c>
      <c r="R3494" s="15">
        <f t="shared" si="163"/>
        <v>42267.675891203697</v>
      </c>
      <c r="S3494" s="15">
        <f t="shared" si="164"/>
        <v>42302.675891203697</v>
      </c>
    </row>
    <row r="3495" spans="1:19" ht="43.5" x14ac:dyDescent="0.3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2">
        <f t="shared" si="162"/>
        <v>1</v>
      </c>
      <c r="P3495" s="6" t="s">
        <v>8316</v>
      </c>
      <c r="Q3495" s="6" t="s">
        <v>8317</v>
      </c>
      <c r="R3495" s="15">
        <f t="shared" si="163"/>
        <v>41848.532824074071</v>
      </c>
      <c r="S3495" s="15">
        <f t="shared" si="164"/>
        <v>41867.882638888885</v>
      </c>
    </row>
    <row r="3496" spans="1:19" ht="43.5" x14ac:dyDescent="0.3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2">
        <f t="shared" si="162"/>
        <v>1</v>
      </c>
      <c r="P3496" s="6" t="s">
        <v>8316</v>
      </c>
      <c r="Q3496" s="6" t="s">
        <v>8317</v>
      </c>
      <c r="R3496" s="15">
        <f t="shared" si="163"/>
        <v>42688.881655092591</v>
      </c>
      <c r="S3496" s="15">
        <f t="shared" si="164"/>
        <v>42699.916666666664</v>
      </c>
    </row>
    <row r="3497" spans="1:19" ht="43.5" x14ac:dyDescent="0.3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2">
        <f t="shared" si="162"/>
        <v>1.0686</v>
      </c>
      <c r="P3497" s="6" t="s">
        <v>8316</v>
      </c>
      <c r="Q3497" s="6" t="s">
        <v>8317</v>
      </c>
      <c r="R3497" s="15">
        <f t="shared" si="163"/>
        <v>41915.429502314808</v>
      </c>
      <c r="S3497" s="15">
        <f t="shared" si="164"/>
        <v>41944.387499999997</v>
      </c>
    </row>
    <row r="3498" spans="1:19" ht="58" x14ac:dyDescent="0.3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2">
        <f t="shared" si="162"/>
        <v>1.244</v>
      </c>
      <c r="P3498" s="6" t="s">
        <v>8316</v>
      </c>
      <c r="Q3498" s="6" t="s">
        <v>8317</v>
      </c>
      <c r="R3498" s="15">
        <f t="shared" si="163"/>
        <v>42584.513495370367</v>
      </c>
      <c r="S3498" s="15">
        <f t="shared" si="164"/>
        <v>42624.513495370367</v>
      </c>
    </row>
    <row r="3499" spans="1:19" ht="58" x14ac:dyDescent="0.3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2">
        <f t="shared" si="162"/>
        <v>1.0870406189555126</v>
      </c>
      <c r="P3499" s="6" t="s">
        <v>8316</v>
      </c>
      <c r="Q3499" s="6" t="s">
        <v>8317</v>
      </c>
      <c r="R3499" s="15">
        <f t="shared" si="163"/>
        <v>42511.40861111111</v>
      </c>
      <c r="S3499" s="15">
        <f t="shared" si="164"/>
        <v>42523.583333333336</v>
      </c>
    </row>
    <row r="3500" spans="1:19" ht="58" x14ac:dyDescent="0.3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2">
        <f t="shared" si="162"/>
        <v>1.0242424242424242</v>
      </c>
      <c r="P3500" s="6" t="s">
        <v>8316</v>
      </c>
      <c r="Q3500" s="6" t="s">
        <v>8317</v>
      </c>
      <c r="R3500" s="15">
        <f t="shared" si="163"/>
        <v>42458.825277777774</v>
      </c>
      <c r="S3500" s="15">
        <f t="shared" si="164"/>
        <v>42518.572222222218</v>
      </c>
    </row>
    <row r="3501" spans="1:19" ht="43.5" x14ac:dyDescent="0.3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2">
        <f t="shared" si="162"/>
        <v>1.0549999999999999</v>
      </c>
      <c r="P3501" s="6" t="s">
        <v>8316</v>
      </c>
      <c r="Q3501" s="6" t="s">
        <v>8317</v>
      </c>
      <c r="R3501" s="15">
        <f t="shared" si="163"/>
        <v>42131.702835648146</v>
      </c>
      <c r="S3501" s="15">
        <f t="shared" si="164"/>
        <v>42185.957638888889</v>
      </c>
    </row>
    <row r="3502" spans="1:19" ht="58" x14ac:dyDescent="0.3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2">
        <f t="shared" si="162"/>
        <v>1.0629999999999999</v>
      </c>
      <c r="P3502" s="6" t="s">
        <v>8316</v>
      </c>
      <c r="Q3502" s="6" t="s">
        <v>8317</v>
      </c>
      <c r="R3502" s="15">
        <f t="shared" si="163"/>
        <v>42419.586087962962</v>
      </c>
      <c r="S3502" s="15">
        <f t="shared" si="164"/>
        <v>42435.874305555553</v>
      </c>
    </row>
    <row r="3503" spans="1:19" ht="43.5" x14ac:dyDescent="0.3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2">
        <f t="shared" si="162"/>
        <v>1.0066666666666666</v>
      </c>
      <c r="P3503" s="6" t="s">
        <v>8316</v>
      </c>
      <c r="Q3503" s="6" t="s">
        <v>8317</v>
      </c>
      <c r="R3503" s="15">
        <f t="shared" si="163"/>
        <v>42233.430497685178</v>
      </c>
      <c r="S3503" s="15">
        <f t="shared" si="164"/>
        <v>42258.430497685178</v>
      </c>
    </row>
    <row r="3504" spans="1:19" ht="43.5" x14ac:dyDescent="0.3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2">
        <f t="shared" si="162"/>
        <v>1.054</v>
      </c>
      <c r="P3504" s="6" t="s">
        <v>8316</v>
      </c>
      <c r="Q3504" s="6" t="s">
        <v>8317</v>
      </c>
      <c r="R3504" s="15">
        <f t="shared" si="163"/>
        <v>42430.506064814814</v>
      </c>
      <c r="S3504" s="15">
        <f t="shared" si="164"/>
        <v>42444.832638888889</v>
      </c>
    </row>
    <row r="3505" spans="1:19" ht="43.5" x14ac:dyDescent="0.3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2">
        <f t="shared" si="162"/>
        <v>1.0755999999999999</v>
      </c>
      <c r="P3505" s="6" t="s">
        <v>8316</v>
      </c>
      <c r="Q3505" s="6" t="s">
        <v>8317</v>
      </c>
      <c r="R3505" s="15">
        <f t="shared" si="163"/>
        <v>42545.144999999997</v>
      </c>
      <c r="S3505" s="15">
        <f t="shared" si="164"/>
        <v>42575.144999999997</v>
      </c>
    </row>
    <row r="3506" spans="1:19" ht="58" x14ac:dyDescent="0.3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2">
        <f t="shared" si="162"/>
        <v>1</v>
      </c>
      <c r="P3506" s="6" t="s">
        <v>8316</v>
      </c>
      <c r="Q3506" s="6" t="s">
        <v>8317</v>
      </c>
      <c r="R3506" s="15">
        <f t="shared" si="163"/>
        <v>42297.415405092594</v>
      </c>
      <c r="S3506" s="15">
        <f t="shared" si="164"/>
        <v>42327.457071759258</v>
      </c>
    </row>
    <row r="3507" spans="1:19" ht="87" x14ac:dyDescent="0.3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2">
        <f t="shared" si="162"/>
        <v>1.0376000000000001</v>
      </c>
      <c r="P3507" s="6" t="s">
        <v>8316</v>
      </c>
      <c r="Q3507" s="6" t="s">
        <v>8317</v>
      </c>
      <c r="R3507" s="15">
        <f t="shared" si="163"/>
        <v>41760.602372685185</v>
      </c>
      <c r="S3507" s="15">
        <f t="shared" si="164"/>
        <v>41771.833333333328</v>
      </c>
    </row>
    <row r="3508" spans="1:19" ht="43.5" x14ac:dyDescent="0.3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2">
        <f t="shared" si="162"/>
        <v>1.0149999999999999</v>
      </c>
      <c r="P3508" s="6" t="s">
        <v>8316</v>
      </c>
      <c r="Q3508" s="6" t="s">
        <v>8317</v>
      </c>
      <c r="R3508" s="15">
        <f t="shared" si="163"/>
        <v>41829.400925925926</v>
      </c>
      <c r="S3508" s="15">
        <f t="shared" si="164"/>
        <v>41874.400925925926</v>
      </c>
    </row>
    <row r="3509" spans="1:19" ht="43.5" x14ac:dyDescent="0.3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2">
        <f t="shared" si="162"/>
        <v>1.044</v>
      </c>
      <c r="P3509" s="6" t="s">
        <v>8316</v>
      </c>
      <c r="Q3509" s="6" t="s">
        <v>8317</v>
      </c>
      <c r="R3509" s="15">
        <f t="shared" si="163"/>
        <v>42491.589548611104</v>
      </c>
      <c r="S3509" s="15">
        <f t="shared" si="164"/>
        <v>42521.589548611104</v>
      </c>
    </row>
    <row r="3510" spans="1:19" ht="43.5" x14ac:dyDescent="0.3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2">
        <f t="shared" si="162"/>
        <v>1.8</v>
      </c>
      <c r="P3510" s="6" t="s">
        <v>8316</v>
      </c>
      <c r="Q3510" s="6" t="s">
        <v>8317</v>
      </c>
      <c r="R3510" s="15">
        <f t="shared" si="163"/>
        <v>42477.396446759252</v>
      </c>
      <c r="S3510" s="15">
        <f t="shared" si="164"/>
        <v>42500.541666666664</v>
      </c>
    </row>
    <row r="3511" spans="1:19" ht="43.5" x14ac:dyDescent="0.3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2">
        <f t="shared" si="162"/>
        <v>1.0633333333333332</v>
      </c>
      <c r="P3511" s="6" t="s">
        <v>8316</v>
      </c>
      <c r="Q3511" s="6" t="s">
        <v>8317</v>
      </c>
      <c r="R3511" s="15">
        <f t="shared" si="163"/>
        <v>41950.526226851849</v>
      </c>
      <c r="S3511" s="15">
        <f t="shared" si="164"/>
        <v>41963.871527777774</v>
      </c>
    </row>
    <row r="3512" spans="1:19" ht="58" x14ac:dyDescent="0.3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2">
        <f t="shared" si="162"/>
        <v>1.0055555555555555</v>
      </c>
      <c r="P3512" s="6" t="s">
        <v>8316</v>
      </c>
      <c r="Q3512" s="6" t="s">
        <v>8317</v>
      </c>
      <c r="R3512" s="15">
        <f t="shared" si="163"/>
        <v>41802.287569444445</v>
      </c>
      <c r="S3512" s="15">
        <f t="shared" si="164"/>
        <v>41822.287569444445</v>
      </c>
    </row>
    <row r="3513" spans="1:19" ht="43.5" x14ac:dyDescent="0.3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2">
        <f t="shared" si="162"/>
        <v>1.012</v>
      </c>
      <c r="P3513" s="6" t="s">
        <v>8316</v>
      </c>
      <c r="Q3513" s="6" t="s">
        <v>8317</v>
      </c>
      <c r="R3513" s="15">
        <f t="shared" si="163"/>
        <v>41927.540451388886</v>
      </c>
      <c r="S3513" s="15">
        <f t="shared" si="164"/>
        <v>41950.4375</v>
      </c>
    </row>
    <row r="3514" spans="1:19" ht="43.5" x14ac:dyDescent="0.3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2">
        <f t="shared" si="162"/>
        <v>1</v>
      </c>
      <c r="P3514" s="6" t="s">
        <v>8316</v>
      </c>
      <c r="Q3514" s="6" t="s">
        <v>8317</v>
      </c>
      <c r="R3514" s="15">
        <f t="shared" si="163"/>
        <v>42057.203611111108</v>
      </c>
      <c r="S3514" s="15">
        <f t="shared" si="164"/>
        <v>42117.161944444444</v>
      </c>
    </row>
    <row r="3515" spans="1:19" ht="43.5" x14ac:dyDescent="0.3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2">
        <f t="shared" si="162"/>
        <v>1.1839285714285714</v>
      </c>
      <c r="P3515" s="6" t="s">
        <v>8316</v>
      </c>
      <c r="Q3515" s="6" t="s">
        <v>8317</v>
      </c>
      <c r="R3515" s="15">
        <f t="shared" si="163"/>
        <v>41780.762870370367</v>
      </c>
      <c r="S3515" s="15">
        <f t="shared" si="164"/>
        <v>41793.874305555553</v>
      </c>
    </row>
    <row r="3516" spans="1:19" ht="43.5" x14ac:dyDescent="0.3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2">
        <f t="shared" si="162"/>
        <v>1.1000000000000001</v>
      </c>
      <c r="P3516" s="6" t="s">
        <v>8316</v>
      </c>
      <c r="Q3516" s="6" t="s">
        <v>8317</v>
      </c>
      <c r="R3516" s="15">
        <f t="shared" si="163"/>
        <v>42020.513333333329</v>
      </c>
      <c r="S3516" s="15">
        <f t="shared" si="164"/>
        <v>42036.874305555553</v>
      </c>
    </row>
    <row r="3517" spans="1:19" ht="43.5" x14ac:dyDescent="0.3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2">
        <f t="shared" si="162"/>
        <v>1.0266666666666666</v>
      </c>
      <c r="P3517" s="6" t="s">
        <v>8316</v>
      </c>
      <c r="Q3517" s="6" t="s">
        <v>8317</v>
      </c>
      <c r="R3517" s="15">
        <f t="shared" si="163"/>
        <v>42125.439479166664</v>
      </c>
      <c r="S3517" s="15">
        <f t="shared" si="164"/>
        <v>42155.439479166664</v>
      </c>
    </row>
    <row r="3518" spans="1:19" ht="43.5" x14ac:dyDescent="0.3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2">
        <f t="shared" si="162"/>
        <v>1</v>
      </c>
      <c r="P3518" s="6" t="s">
        <v>8316</v>
      </c>
      <c r="Q3518" s="6" t="s">
        <v>8317</v>
      </c>
      <c r="R3518" s="15">
        <f t="shared" si="163"/>
        <v>41855.676736111105</v>
      </c>
      <c r="S3518" s="15">
        <f t="shared" si="164"/>
        <v>41889.791666666664</v>
      </c>
    </row>
    <row r="3519" spans="1:19" ht="43.5" x14ac:dyDescent="0.3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2">
        <f t="shared" si="162"/>
        <v>1</v>
      </c>
      <c r="P3519" s="6" t="s">
        <v>8316</v>
      </c>
      <c r="Q3519" s="6" t="s">
        <v>8317</v>
      </c>
      <c r="R3519" s="15">
        <f t="shared" si="163"/>
        <v>41794.484189814808</v>
      </c>
      <c r="S3519" s="15">
        <f t="shared" si="164"/>
        <v>41824.125</v>
      </c>
    </row>
    <row r="3520" spans="1:19" ht="43.5" x14ac:dyDescent="0.3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2">
        <f t="shared" si="162"/>
        <v>1.10046</v>
      </c>
      <c r="P3520" s="6" t="s">
        <v>8316</v>
      </c>
      <c r="Q3520" s="6" t="s">
        <v>8317</v>
      </c>
      <c r="R3520" s="15">
        <f t="shared" si="163"/>
        <v>41893.450219907405</v>
      </c>
      <c r="S3520" s="15">
        <f t="shared" si="164"/>
        <v>41914.26458333333</v>
      </c>
    </row>
    <row r="3521" spans="1:19" ht="43.5" x14ac:dyDescent="0.3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2">
        <f t="shared" si="162"/>
        <v>1.0135000000000001</v>
      </c>
      <c r="P3521" s="6" t="s">
        <v>8316</v>
      </c>
      <c r="Q3521" s="6" t="s">
        <v>8317</v>
      </c>
      <c r="R3521" s="15">
        <f t="shared" si="163"/>
        <v>42037.265624999993</v>
      </c>
      <c r="S3521" s="15">
        <f t="shared" si="164"/>
        <v>42067.265624999993</v>
      </c>
    </row>
    <row r="3522" spans="1:19" ht="43.5" x14ac:dyDescent="0.3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2">
        <f t="shared" si="162"/>
        <v>1.0075000000000001</v>
      </c>
      <c r="P3522" s="6" t="s">
        <v>8316</v>
      </c>
      <c r="Q3522" s="6" t="s">
        <v>8317</v>
      </c>
      <c r="R3522" s="15">
        <f t="shared" si="163"/>
        <v>42227.490879629629</v>
      </c>
      <c r="S3522" s="15">
        <f t="shared" si="164"/>
        <v>42253.240972222215</v>
      </c>
    </row>
    <row r="3523" spans="1:19" ht="58" x14ac:dyDescent="0.3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2">
        <f t="shared" ref="O3523:O3586" si="165">(E3523/D3523)</f>
        <v>1.6942857142857144</v>
      </c>
      <c r="P3523" s="6" t="s">
        <v>8316</v>
      </c>
      <c r="Q3523" s="6" t="s">
        <v>8317</v>
      </c>
      <c r="R3523" s="15">
        <f t="shared" ref="R3523:R3586" si="166">(J3523/86400)+25569+(-8/24)</f>
        <v>41881.028009259258</v>
      </c>
      <c r="S3523" s="15">
        <f t="shared" ref="S3523:S3586" si="167">(I3523/86400)+25569+(-8/24)</f>
        <v>41911.028009259258</v>
      </c>
    </row>
    <row r="3524" spans="1:19" ht="43.5" x14ac:dyDescent="0.3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2">
        <f t="shared" si="165"/>
        <v>1</v>
      </c>
      <c r="P3524" s="6" t="s">
        <v>8316</v>
      </c>
      <c r="Q3524" s="6" t="s">
        <v>8317</v>
      </c>
      <c r="R3524" s="15">
        <f t="shared" si="166"/>
        <v>42234.456550925919</v>
      </c>
      <c r="S3524" s="15">
        <f t="shared" si="167"/>
        <v>42262.087500000001</v>
      </c>
    </row>
    <row r="3525" spans="1:19" ht="43.5" x14ac:dyDescent="0.3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2">
        <f t="shared" si="165"/>
        <v>1.1365000000000001</v>
      </c>
      <c r="P3525" s="6" t="s">
        <v>8316</v>
      </c>
      <c r="Q3525" s="6" t="s">
        <v>8317</v>
      </c>
      <c r="R3525" s="15">
        <f t="shared" si="166"/>
        <v>42581.064212962963</v>
      </c>
      <c r="S3525" s="15">
        <f t="shared" si="167"/>
        <v>42638.624999999993</v>
      </c>
    </row>
    <row r="3526" spans="1:19" ht="58" x14ac:dyDescent="0.3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2">
        <f t="shared" si="165"/>
        <v>1.0156000000000001</v>
      </c>
      <c r="P3526" s="6" t="s">
        <v>8316</v>
      </c>
      <c r="Q3526" s="6" t="s">
        <v>8317</v>
      </c>
      <c r="R3526" s="15">
        <f t="shared" si="166"/>
        <v>41880.430243055554</v>
      </c>
      <c r="S3526" s="15">
        <f t="shared" si="167"/>
        <v>41894.833333333328</v>
      </c>
    </row>
    <row r="3527" spans="1:19" ht="43.5" x14ac:dyDescent="0.3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2">
        <f t="shared" si="165"/>
        <v>1.06</v>
      </c>
      <c r="P3527" s="6" t="s">
        <v>8316</v>
      </c>
      <c r="Q3527" s="6" t="s">
        <v>8317</v>
      </c>
      <c r="R3527" s="15">
        <f t="shared" si="166"/>
        <v>42214.362337962964</v>
      </c>
      <c r="S3527" s="15">
        <f t="shared" si="167"/>
        <v>42225.333333333336</v>
      </c>
    </row>
    <row r="3528" spans="1:19" ht="43.5" x14ac:dyDescent="0.3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2">
        <f t="shared" si="165"/>
        <v>1.02</v>
      </c>
      <c r="P3528" s="6" t="s">
        <v>8316</v>
      </c>
      <c r="Q3528" s="6" t="s">
        <v>8317</v>
      </c>
      <c r="R3528" s="15">
        <f t="shared" si="166"/>
        <v>42460.001979166664</v>
      </c>
      <c r="S3528" s="15">
        <f t="shared" si="167"/>
        <v>42487.915972222218</v>
      </c>
    </row>
    <row r="3529" spans="1:19" ht="43.5" x14ac:dyDescent="0.3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2">
        <f t="shared" si="165"/>
        <v>1.1691666666666667</v>
      </c>
      <c r="P3529" s="6" t="s">
        <v>8316</v>
      </c>
      <c r="Q3529" s="6" t="s">
        <v>8317</v>
      </c>
      <c r="R3529" s="15">
        <f t="shared" si="166"/>
        <v>42166.689872685187</v>
      </c>
      <c r="S3529" s="15">
        <f t="shared" si="167"/>
        <v>42195.832638888889</v>
      </c>
    </row>
    <row r="3530" spans="1:19" ht="43.5" x14ac:dyDescent="0.3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2">
        <f t="shared" si="165"/>
        <v>1.0115151515151515</v>
      </c>
      <c r="P3530" s="6" t="s">
        <v>8316</v>
      </c>
      <c r="Q3530" s="6" t="s">
        <v>8317</v>
      </c>
      <c r="R3530" s="15">
        <f t="shared" si="166"/>
        <v>42733.168032407404</v>
      </c>
      <c r="S3530" s="15">
        <f t="shared" si="167"/>
        <v>42753.168032407404</v>
      </c>
    </row>
    <row r="3531" spans="1:19" ht="58" x14ac:dyDescent="0.3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2">
        <f t="shared" si="165"/>
        <v>1.32</v>
      </c>
      <c r="P3531" s="6" t="s">
        <v>8316</v>
      </c>
      <c r="Q3531" s="6" t="s">
        <v>8317</v>
      </c>
      <c r="R3531" s="15">
        <f t="shared" si="166"/>
        <v>42177.428449074076</v>
      </c>
      <c r="S3531" s="15">
        <f t="shared" si="167"/>
        <v>42197.708333333336</v>
      </c>
    </row>
    <row r="3532" spans="1:19" ht="43.5" x14ac:dyDescent="0.3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2">
        <f t="shared" si="165"/>
        <v>1</v>
      </c>
      <c r="P3532" s="6" t="s">
        <v>8316</v>
      </c>
      <c r="Q3532" s="6" t="s">
        <v>8317</v>
      </c>
      <c r="R3532" s="15">
        <f t="shared" si="166"/>
        <v>42442.29001157407</v>
      </c>
      <c r="S3532" s="15">
        <f t="shared" si="167"/>
        <v>42470.499999999993</v>
      </c>
    </row>
    <row r="3533" spans="1:19" x14ac:dyDescent="0.3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2">
        <f t="shared" si="165"/>
        <v>1.28</v>
      </c>
      <c r="P3533" s="6" t="s">
        <v>8316</v>
      </c>
      <c r="Q3533" s="6" t="s">
        <v>8317</v>
      </c>
      <c r="R3533" s="15">
        <f t="shared" si="166"/>
        <v>42521.32099537037</v>
      </c>
      <c r="S3533" s="15">
        <f t="shared" si="167"/>
        <v>42551.32099537037</v>
      </c>
    </row>
    <row r="3534" spans="1:19" ht="58" x14ac:dyDescent="0.3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2">
        <f t="shared" si="165"/>
        <v>1.1895833333333334</v>
      </c>
      <c r="P3534" s="6" t="s">
        <v>8316</v>
      </c>
      <c r="Q3534" s="6" t="s">
        <v>8317</v>
      </c>
      <c r="R3534" s="15">
        <f t="shared" si="166"/>
        <v>41884.266516203701</v>
      </c>
      <c r="S3534" s="15">
        <f t="shared" si="167"/>
        <v>41899.832638888889</v>
      </c>
    </row>
    <row r="3535" spans="1:19" ht="58" x14ac:dyDescent="0.3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2">
        <f t="shared" si="165"/>
        <v>1.262</v>
      </c>
      <c r="P3535" s="6" t="s">
        <v>8316</v>
      </c>
      <c r="Q3535" s="6" t="s">
        <v>8317</v>
      </c>
      <c r="R3535" s="15">
        <f t="shared" si="166"/>
        <v>42289.427858796298</v>
      </c>
      <c r="S3535" s="15">
        <f t="shared" si="167"/>
        <v>42319.469525462962</v>
      </c>
    </row>
    <row r="3536" spans="1:19" ht="43.5" x14ac:dyDescent="0.3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2">
        <f t="shared" si="165"/>
        <v>1.5620000000000001</v>
      </c>
      <c r="P3536" s="6" t="s">
        <v>8316</v>
      </c>
      <c r="Q3536" s="6" t="s">
        <v>8317</v>
      </c>
      <c r="R3536" s="15">
        <f t="shared" si="166"/>
        <v>42243.291932870365</v>
      </c>
      <c r="S3536" s="15">
        <f t="shared" si="167"/>
        <v>42278.291932870365</v>
      </c>
    </row>
    <row r="3537" spans="1:19" ht="43.5" x14ac:dyDescent="0.3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2">
        <f t="shared" si="165"/>
        <v>1.0315000000000001</v>
      </c>
      <c r="P3537" s="6" t="s">
        <v>8316</v>
      </c>
      <c r="Q3537" s="6" t="s">
        <v>8317</v>
      </c>
      <c r="R3537" s="15">
        <f t="shared" si="166"/>
        <v>42248.306828703702</v>
      </c>
      <c r="S3537" s="15">
        <f t="shared" si="167"/>
        <v>42279.416666666664</v>
      </c>
    </row>
    <row r="3538" spans="1:19" ht="43.5" x14ac:dyDescent="0.3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2">
        <f t="shared" si="165"/>
        <v>1.5333333333333334</v>
      </c>
      <c r="P3538" s="6" t="s">
        <v>8316</v>
      </c>
      <c r="Q3538" s="6" t="s">
        <v>8317</v>
      </c>
      <c r="R3538" s="15">
        <f t="shared" si="166"/>
        <v>42328.393807870372</v>
      </c>
      <c r="S3538" s="15">
        <f t="shared" si="167"/>
        <v>42358.165972222218</v>
      </c>
    </row>
    <row r="3539" spans="1:19" ht="58" x14ac:dyDescent="0.3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2">
        <f t="shared" si="165"/>
        <v>1.8044444444444445</v>
      </c>
      <c r="P3539" s="6" t="s">
        <v>8316</v>
      </c>
      <c r="Q3539" s="6" t="s">
        <v>8317</v>
      </c>
      <c r="R3539" s="15">
        <f t="shared" si="166"/>
        <v>41923.021018518521</v>
      </c>
      <c r="S3539" s="15">
        <f t="shared" si="167"/>
        <v>41959.999305555553</v>
      </c>
    </row>
    <row r="3540" spans="1:19" ht="43.5" x14ac:dyDescent="0.3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2">
        <f t="shared" si="165"/>
        <v>1.2845</v>
      </c>
      <c r="P3540" s="6" t="s">
        <v>8316</v>
      </c>
      <c r="Q3540" s="6" t="s">
        <v>8317</v>
      </c>
      <c r="R3540" s="15">
        <f t="shared" si="166"/>
        <v>42571.087268518517</v>
      </c>
      <c r="S3540" s="15">
        <f t="shared" si="167"/>
        <v>42599.087268518517</v>
      </c>
    </row>
    <row r="3541" spans="1:19" ht="43.5" x14ac:dyDescent="0.3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2">
        <f t="shared" si="165"/>
        <v>1.1966666666666668</v>
      </c>
      <c r="P3541" s="6" t="s">
        <v>8316</v>
      </c>
      <c r="Q3541" s="6" t="s">
        <v>8317</v>
      </c>
      <c r="R3541" s="15">
        <f t="shared" si="166"/>
        <v>42600.422708333332</v>
      </c>
      <c r="S3541" s="15">
        <f t="shared" si="167"/>
        <v>42621.422708333332</v>
      </c>
    </row>
    <row r="3542" spans="1:19" ht="58" x14ac:dyDescent="0.3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2">
        <f t="shared" si="165"/>
        <v>1.23</v>
      </c>
      <c r="P3542" s="6" t="s">
        <v>8316</v>
      </c>
      <c r="Q3542" s="6" t="s">
        <v>8317</v>
      </c>
      <c r="R3542" s="15">
        <f t="shared" si="166"/>
        <v>42516.670034722221</v>
      </c>
      <c r="S3542" s="15">
        <f t="shared" si="167"/>
        <v>42546.670034722221</v>
      </c>
    </row>
    <row r="3543" spans="1:19" ht="43.5" x14ac:dyDescent="0.3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2">
        <f t="shared" si="165"/>
        <v>1.05</v>
      </c>
      <c r="P3543" s="6" t="s">
        <v>8316</v>
      </c>
      <c r="Q3543" s="6" t="s">
        <v>8317</v>
      </c>
      <c r="R3543" s="15">
        <f t="shared" si="166"/>
        <v>42222.396701388883</v>
      </c>
      <c r="S3543" s="15">
        <f t="shared" si="167"/>
        <v>42247.396701388883</v>
      </c>
    </row>
    <row r="3544" spans="1:19" ht="43.5" x14ac:dyDescent="0.3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2">
        <f t="shared" si="165"/>
        <v>1.0223636363636364</v>
      </c>
      <c r="P3544" s="6" t="s">
        <v>8316</v>
      </c>
      <c r="Q3544" s="6" t="s">
        <v>8317</v>
      </c>
      <c r="R3544" s="15">
        <f t="shared" si="166"/>
        <v>41829.266458333332</v>
      </c>
      <c r="S3544" s="15">
        <f t="shared" si="167"/>
        <v>41889.266458333332</v>
      </c>
    </row>
    <row r="3545" spans="1:19" ht="43.5" x14ac:dyDescent="0.3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2">
        <f t="shared" si="165"/>
        <v>1.0466666666666666</v>
      </c>
      <c r="P3545" s="6" t="s">
        <v>8316</v>
      </c>
      <c r="Q3545" s="6" t="s">
        <v>8317</v>
      </c>
      <c r="R3545" s="15">
        <f t="shared" si="166"/>
        <v>42150.421979166662</v>
      </c>
      <c r="S3545" s="15">
        <f t="shared" si="167"/>
        <v>42180.421979166662</v>
      </c>
    </row>
    <row r="3546" spans="1:19" ht="29" x14ac:dyDescent="0.3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2">
        <f t="shared" si="165"/>
        <v>1</v>
      </c>
      <c r="P3546" s="6" t="s">
        <v>8316</v>
      </c>
      <c r="Q3546" s="6" t="s">
        <v>8317</v>
      </c>
      <c r="R3546" s="15">
        <f t="shared" si="166"/>
        <v>42040.498344907406</v>
      </c>
      <c r="S3546" s="15">
        <f t="shared" si="167"/>
        <v>42070.498344907406</v>
      </c>
    </row>
    <row r="3547" spans="1:19" ht="43.5" x14ac:dyDescent="0.3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2">
        <f t="shared" si="165"/>
        <v>1.004</v>
      </c>
      <c r="P3547" s="6" t="s">
        <v>8316</v>
      </c>
      <c r="Q3547" s="6" t="s">
        <v>8317</v>
      </c>
      <c r="R3547" s="15">
        <f t="shared" si="166"/>
        <v>42075.474062499998</v>
      </c>
      <c r="S3547" s="15">
        <f t="shared" si="167"/>
        <v>42105.474062499998</v>
      </c>
    </row>
    <row r="3548" spans="1:19" ht="43.5" x14ac:dyDescent="0.3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2">
        <f t="shared" si="165"/>
        <v>1.0227272727272727</v>
      </c>
      <c r="P3548" s="6" t="s">
        <v>8316</v>
      </c>
      <c r="Q3548" s="6" t="s">
        <v>8317</v>
      </c>
      <c r="R3548" s="15">
        <f t="shared" si="166"/>
        <v>42073.327361111107</v>
      </c>
      <c r="S3548" s="15">
        <f t="shared" si="167"/>
        <v>42094.832638888889</v>
      </c>
    </row>
    <row r="3549" spans="1:19" ht="43.5" x14ac:dyDescent="0.3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2">
        <f t="shared" si="165"/>
        <v>1.1440928571428572</v>
      </c>
      <c r="P3549" s="6" t="s">
        <v>8316</v>
      </c>
      <c r="Q3549" s="6" t="s">
        <v>8317</v>
      </c>
      <c r="R3549" s="15">
        <f t="shared" si="166"/>
        <v>42479.745381944442</v>
      </c>
      <c r="S3549" s="15">
        <f t="shared" si="167"/>
        <v>42503.832638888889</v>
      </c>
    </row>
    <row r="3550" spans="1:19" ht="43.5" x14ac:dyDescent="0.3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2">
        <f t="shared" si="165"/>
        <v>1.019047619047619</v>
      </c>
      <c r="P3550" s="6" t="s">
        <v>8316</v>
      </c>
      <c r="Q3550" s="6" t="s">
        <v>8317</v>
      </c>
      <c r="R3550" s="15">
        <f t="shared" si="166"/>
        <v>42411.608958333331</v>
      </c>
      <c r="S3550" s="15">
        <f t="shared" si="167"/>
        <v>42433.708333333336</v>
      </c>
    </row>
    <row r="3551" spans="1:19" ht="43.5" x14ac:dyDescent="0.3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2">
        <f t="shared" si="165"/>
        <v>1.02</v>
      </c>
      <c r="P3551" s="6" t="s">
        <v>8316</v>
      </c>
      <c r="Q3551" s="6" t="s">
        <v>8317</v>
      </c>
      <c r="R3551" s="15">
        <f t="shared" si="166"/>
        <v>42223.061030092591</v>
      </c>
      <c r="S3551" s="15">
        <f t="shared" si="167"/>
        <v>42251.061030092591</v>
      </c>
    </row>
    <row r="3552" spans="1:19" ht="58" x14ac:dyDescent="0.3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2">
        <f t="shared" si="165"/>
        <v>1.048</v>
      </c>
      <c r="P3552" s="6" t="s">
        <v>8316</v>
      </c>
      <c r="Q3552" s="6" t="s">
        <v>8317</v>
      </c>
      <c r="R3552" s="15">
        <f t="shared" si="166"/>
        <v>42462.560162037036</v>
      </c>
      <c r="S3552" s="15">
        <f t="shared" si="167"/>
        <v>42492.560162037036</v>
      </c>
    </row>
    <row r="3553" spans="1:19" ht="43.5" x14ac:dyDescent="0.3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2">
        <f t="shared" si="165"/>
        <v>1.0183333333333333</v>
      </c>
      <c r="P3553" s="6" t="s">
        <v>8316</v>
      </c>
      <c r="Q3553" s="6" t="s">
        <v>8317</v>
      </c>
      <c r="R3553" s="15">
        <f t="shared" si="166"/>
        <v>41753.182523148142</v>
      </c>
      <c r="S3553" s="15">
        <f t="shared" si="167"/>
        <v>41781.588194444441</v>
      </c>
    </row>
    <row r="3554" spans="1:19" ht="43.5" x14ac:dyDescent="0.3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2">
        <f t="shared" si="165"/>
        <v>1</v>
      </c>
      <c r="P3554" s="6" t="s">
        <v>8316</v>
      </c>
      <c r="Q3554" s="6" t="s">
        <v>8317</v>
      </c>
      <c r="R3554" s="15">
        <f t="shared" si="166"/>
        <v>41788.253749999996</v>
      </c>
      <c r="S3554" s="15">
        <f t="shared" si="167"/>
        <v>41818.253749999996</v>
      </c>
    </row>
    <row r="3555" spans="1:19" ht="43.5" x14ac:dyDescent="0.3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2">
        <f t="shared" si="165"/>
        <v>1.0627272727272727</v>
      </c>
      <c r="P3555" s="6" t="s">
        <v>8316</v>
      </c>
      <c r="Q3555" s="6" t="s">
        <v>8317</v>
      </c>
      <c r="R3555" s="15">
        <f t="shared" si="166"/>
        <v>42195.695370370369</v>
      </c>
      <c r="S3555" s="15">
        <f t="shared" si="167"/>
        <v>42227.666666666664</v>
      </c>
    </row>
    <row r="3556" spans="1:19" ht="43.5" x14ac:dyDescent="0.3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2">
        <f t="shared" si="165"/>
        <v>1.1342219999999998</v>
      </c>
      <c r="P3556" s="6" t="s">
        <v>8316</v>
      </c>
      <c r="Q3556" s="6" t="s">
        <v>8317</v>
      </c>
      <c r="R3556" s="15">
        <f t="shared" si="166"/>
        <v>42015.717118055552</v>
      </c>
      <c r="S3556" s="15">
        <f t="shared" si="167"/>
        <v>42046.374999999993</v>
      </c>
    </row>
    <row r="3557" spans="1:19" ht="43.5" x14ac:dyDescent="0.3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2">
        <f t="shared" si="165"/>
        <v>1</v>
      </c>
      <c r="P3557" s="6" t="s">
        <v>8316</v>
      </c>
      <c r="Q3557" s="6" t="s">
        <v>8317</v>
      </c>
      <c r="R3557" s="15">
        <f t="shared" si="166"/>
        <v>42661.108726851853</v>
      </c>
      <c r="S3557" s="15">
        <f t="shared" si="167"/>
        <v>42691.150393518517</v>
      </c>
    </row>
    <row r="3558" spans="1:19" ht="58" x14ac:dyDescent="0.3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2">
        <f t="shared" si="165"/>
        <v>1.0045454545454546</v>
      </c>
      <c r="P3558" s="6" t="s">
        <v>8316</v>
      </c>
      <c r="Q3558" s="6" t="s">
        <v>8317</v>
      </c>
      <c r="R3558" s="15">
        <f t="shared" si="166"/>
        <v>41808.316249999996</v>
      </c>
      <c r="S3558" s="15">
        <f t="shared" si="167"/>
        <v>41868.316249999996</v>
      </c>
    </row>
    <row r="3559" spans="1:19" ht="58" x14ac:dyDescent="0.3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2">
        <f t="shared" si="165"/>
        <v>1.0003599999999999</v>
      </c>
      <c r="P3559" s="6" t="s">
        <v>8316</v>
      </c>
      <c r="Q3559" s="6" t="s">
        <v>8317</v>
      </c>
      <c r="R3559" s="15">
        <f t="shared" si="166"/>
        <v>41729.943414351852</v>
      </c>
      <c r="S3559" s="15">
        <f t="shared" si="167"/>
        <v>41763.943414351852</v>
      </c>
    </row>
    <row r="3560" spans="1:19" ht="43.5" x14ac:dyDescent="0.3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2">
        <f t="shared" si="165"/>
        <v>1.44</v>
      </c>
      <c r="P3560" s="6" t="s">
        <v>8316</v>
      </c>
      <c r="Q3560" s="6" t="s">
        <v>8317</v>
      </c>
      <c r="R3560" s="15">
        <f t="shared" si="166"/>
        <v>42139.483506944445</v>
      </c>
      <c r="S3560" s="15">
        <f t="shared" si="167"/>
        <v>42181.541666666664</v>
      </c>
    </row>
    <row r="3561" spans="1:19" ht="58" x14ac:dyDescent="0.3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2">
        <f t="shared" si="165"/>
        <v>1.0349999999999999</v>
      </c>
      <c r="P3561" s="6" t="s">
        <v>8316</v>
      </c>
      <c r="Q3561" s="6" t="s">
        <v>8317</v>
      </c>
      <c r="R3561" s="15">
        <f t="shared" si="166"/>
        <v>42193.762824074067</v>
      </c>
      <c r="S3561" s="15">
        <f t="shared" si="167"/>
        <v>42216.040277777771</v>
      </c>
    </row>
    <row r="3562" spans="1:19" ht="58" x14ac:dyDescent="0.3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2">
        <f t="shared" si="165"/>
        <v>1.0843750000000001</v>
      </c>
      <c r="P3562" s="6" t="s">
        <v>8316</v>
      </c>
      <c r="Q3562" s="6" t="s">
        <v>8317</v>
      </c>
      <c r="R3562" s="15">
        <f t="shared" si="166"/>
        <v>42115.55631944444</v>
      </c>
      <c r="S3562" s="15">
        <f t="shared" si="167"/>
        <v>42150.781249999993</v>
      </c>
    </row>
    <row r="3563" spans="1:19" ht="116" x14ac:dyDescent="0.3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2">
        <f t="shared" si="165"/>
        <v>1.024</v>
      </c>
      <c r="P3563" s="6" t="s">
        <v>8316</v>
      </c>
      <c r="Q3563" s="6" t="s">
        <v>8317</v>
      </c>
      <c r="R3563" s="15">
        <f t="shared" si="166"/>
        <v>42203.346967592595</v>
      </c>
      <c r="S3563" s="15">
        <f t="shared" si="167"/>
        <v>42221.441666666666</v>
      </c>
    </row>
    <row r="3564" spans="1:19" ht="58" x14ac:dyDescent="0.3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2">
        <f t="shared" si="165"/>
        <v>1.4888888888888889</v>
      </c>
      <c r="P3564" s="6" t="s">
        <v>8316</v>
      </c>
      <c r="Q3564" s="6" t="s">
        <v>8317</v>
      </c>
      <c r="R3564" s="15">
        <f t="shared" si="166"/>
        <v>42433.428553240738</v>
      </c>
      <c r="S3564" s="15">
        <f t="shared" si="167"/>
        <v>42442.583333333336</v>
      </c>
    </row>
    <row r="3565" spans="1:19" ht="43.5" x14ac:dyDescent="0.3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2">
        <f t="shared" si="165"/>
        <v>1.0549000000000002</v>
      </c>
      <c r="P3565" s="6" t="s">
        <v>8316</v>
      </c>
      <c r="Q3565" s="6" t="s">
        <v>8317</v>
      </c>
      <c r="R3565" s="15">
        <f t="shared" si="166"/>
        <v>42555.33861111111</v>
      </c>
      <c r="S3565" s="15">
        <f t="shared" si="167"/>
        <v>42583.458333333336</v>
      </c>
    </row>
    <row r="3566" spans="1:19" ht="29" x14ac:dyDescent="0.3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2">
        <f t="shared" si="165"/>
        <v>1.0049999999999999</v>
      </c>
      <c r="P3566" s="6" t="s">
        <v>8316</v>
      </c>
      <c r="Q3566" s="6" t="s">
        <v>8317</v>
      </c>
      <c r="R3566" s="15">
        <f t="shared" si="166"/>
        <v>42236.289918981478</v>
      </c>
      <c r="S3566" s="15">
        <f t="shared" si="167"/>
        <v>42282.333333333336</v>
      </c>
    </row>
    <row r="3567" spans="1:19" ht="43.5" x14ac:dyDescent="0.3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2">
        <f t="shared" si="165"/>
        <v>1.3055555555555556</v>
      </c>
      <c r="P3567" s="6" t="s">
        <v>8316</v>
      </c>
      <c r="Q3567" s="6" t="s">
        <v>8317</v>
      </c>
      <c r="R3567" s="15">
        <f t="shared" si="166"/>
        <v>41974.409814814811</v>
      </c>
      <c r="S3567" s="15">
        <f t="shared" si="167"/>
        <v>42004.409814814811</v>
      </c>
    </row>
    <row r="3568" spans="1:19" ht="43.5" x14ac:dyDescent="0.3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2">
        <f t="shared" si="165"/>
        <v>1.0475000000000001</v>
      </c>
      <c r="P3568" s="6" t="s">
        <v>8316</v>
      </c>
      <c r="Q3568" s="6" t="s">
        <v>8317</v>
      </c>
      <c r="R3568" s="15">
        <f t="shared" si="166"/>
        <v>41997.174571759257</v>
      </c>
      <c r="S3568" s="15">
        <f t="shared" si="167"/>
        <v>42027.174571759257</v>
      </c>
    </row>
    <row r="3569" spans="1:19" ht="43.5" x14ac:dyDescent="0.3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2">
        <f t="shared" si="165"/>
        <v>1.0880000000000001</v>
      </c>
      <c r="P3569" s="6" t="s">
        <v>8316</v>
      </c>
      <c r="Q3569" s="6" t="s">
        <v>8317</v>
      </c>
      <c r="R3569" s="15">
        <f t="shared" si="166"/>
        <v>42135.477361111109</v>
      </c>
      <c r="S3569" s="15">
        <f t="shared" si="167"/>
        <v>42165.477361111109</v>
      </c>
    </row>
    <row r="3570" spans="1:19" ht="43.5" x14ac:dyDescent="0.3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2">
        <f t="shared" si="165"/>
        <v>1.1100000000000001</v>
      </c>
      <c r="P3570" s="6" t="s">
        <v>8316</v>
      </c>
      <c r="Q3570" s="6" t="s">
        <v>8317</v>
      </c>
      <c r="R3570" s="15">
        <f t="shared" si="166"/>
        <v>41869.407337962963</v>
      </c>
      <c r="S3570" s="15">
        <f t="shared" si="167"/>
        <v>41899.407337962963</v>
      </c>
    </row>
    <row r="3571" spans="1:19" ht="43.5" x14ac:dyDescent="0.3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2">
        <f t="shared" si="165"/>
        <v>1.0047999999999999</v>
      </c>
      <c r="P3571" s="6" t="s">
        <v>8316</v>
      </c>
      <c r="Q3571" s="6" t="s">
        <v>8317</v>
      </c>
      <c r="R3571" s="15">
        <f t="shared" si="166"/>
        <v>41982.355277777773</v>
      </c>
      <c r="S3571" s="15">
        <f t="shared" si="167"/>
        <v>42012.355277777773</v>
      </c>
    </row>
    <row r="3572" spans="1:19" ht="43.5" x14ac:dyDescent="0.3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2">
        <f t="shared" si="165"/>
        <v>1.1435</v>
      </c>
      <c r="P3572" s="6" t="s">
        <v>8316</v>
      </c>
      <c r="Q3572" s="6" t="s">
        <v>8317</v>
      </c>
      <c r="R3572" s="15">
        <f t="shared" si="166"/>
        <v>41975.99864583333</v>
      </c>
      <c r="S3572" s="15">
        <f t="shared" si="167"/>
        <v>42003.958333333336</v>
      </c>
    </row>
    <row r="3573" spans="1:19" ht="43.5" x14ac:dyDescent="0.3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2">
        <f t="shared" si="165"/>
        <v>1.2206666666666666</v>
      </c>
      <c r="P3573" s="6" t="s">
        <v>8316</v>
      </c>
      <c r="Q3573" s="6" t="s">
        <v>8317</v>
      </c>
      <c r="R3573" s="15">
        <f t="shared" si="166"/>
        <v>41912.525613425925</v>
      </c>
      <c r="S3573" s="15">
        <f t="shared" si="167"/>
        <v>41942.525613425925</v>
      </c>
    </row>
    <row r="3574" spans="1:19" ht="29" x14ac:dyDescent="0.3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2">
        <f t="shared" si="165"/>
        <v>1</v>
      </c>
      <c r="P3574" s="6" t="s">
        <v>8316</v>
      </c>
      <c r="Q3574" s="6" t="s">
        <v>8317</v>
      </c>
      <c r="R3574" s="15">
        <f t="shared" si="166"/>
        <v>42146.23706018518</v>
      </c>
      <c r="S3574" s="15">
        <f t="shared" si="167"/>
        <v>42176.23706018518</v>
      </c>
    </row>
    <row r="3575" spans="1:19" ht="43.5" x14ac:dyDescent="0.3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2">
        <f t="shared" si="165"/>
        <v>1.028</v>
      </c>
      <c r="P3575" s="6" t="s">
        <v>8316</v>
      </c>
      <c r="Q3575" s="6" t="s">
        <v>8317</v>
      </c>
      <c r="R3575" s="15">
        <f t="shared" si="166"/>
        <v>41921.042199074072</v>
      </c>
      <c r="S3575" s="15">
        <f t="shared" si="167"/>
        <v>41951.083865740737</v>
      </c>
    </row>
    <row r="3576" spans="1:19" ht="43.5" x14ac:dyDescent="0.3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2">
        <f t="shared" si="165"/>
        <v>1.0612068965517241</v>
      </c>
      <c r="P3576" s="6" t="s">
        <v>8316</v>
      </c>
      <c r="Q3576" s="6" t="s">
        <v>8317</v>
      </c>
      <c r="R3576" s="15">
        <f t="shared" si="166"/>
        <v>41926.609351851854</v>
      </c>
      <c r="S3576" s="15">
        <f t="shared" si="167"/>
        <v>41956.651018518511</v>
      </c>
    </row>
    <row r="3577" spans="1:19" ht="43.5" x14ac:dyDescent="0.3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2">
        <f t="shared" si="165"/>
        <v>1.0133000000000001</v>
      </c>
      <c r="P3577" s="6" t="s">
        <v>8316</v>
      </c>
      <c r="Q3577" s="6" t="s">
        <v>8317</v>
      </c>
      <c r="R3577" s="15">
        <f t="shared" si="166"/>
        <v>42561.450543981475</v>
      </c>
      <c r="S3577" s="15">
        <f t="shared" si="167"/>
        <v>42592.832638888889</v>
      </c>
    </row>
    <row r="3578" spans="1:19" ht="43.5" x14ac:dyDescent="0.3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2">
        <f t="shared" si="165"/>
        <v>1</v>
      </c>
      <c r="P3578" s="6" t="s">
        <v>8316</v>
      </c>
      <c r="Q3578" s="6" t="s">
        <v>8317</v>
      </c>
      <c r="R3578" s="15">
        <f t="shared" si="166"/>
        <v>42649.215902777774</v>
      </c>
      <c r="S3578" s="15">
        <f t="shared" si="167"/>
        <v>42709.257569444446</v>
      </c>
    </row>
    <row r="3579" spans="1:19" ht="43.5" x14ac:dyDescent="0.3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2">
        <f t="shared" si="165"/>
        <v>1.3</v>
      </c>
      <c r="P3579" s="6" t="s">
        <v>8316</v>
      </c>
      <c r="Q3579" s="6" t="s">
        <v>8317</v>
      </c>
      <c r="R3579" s="15">
        <f t="shared" si="166"/>
        <v>42093.453506944446</v>
      </c>
      <c r="S3579" s="15">
        <f t="shared" si="167"/>
        <v>42119.936111111114</v>
      </c>
    </row>
    <row r="3580" spans="1:19" ht="43.5" x14ac:dyDescent="0.3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2">
        <f t="shared" si="165"/>
        <v>1.0001333333333333</v>
      </c>
      <c r="P3580" s="6" t="s">
        <v>8316</v>
      </c>
      <c r="Q3580" s="6" t="s">
        <v>8317</v>
      </c>
      <c r="R3580" s="15">
        <f t="shared" si="166"/>
        <v>42460.400196759256</v>
      </c>
      <c r="S3580" s="15">
        <f t="shared" si="167"/>
        <v>42490.400196759256</v>
      </c>
    </row>
    <row r="3581" spans="1:19" ht="43.5" x14ac:dyDescent="0.3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2">
        <f t="shared" si="165"/>
        <v>1</v>
      </c>
      <c r="P3581" s="6" t="s">
        <v>8316</v>
      </c>
      <c r="Q3581" s="6" t="s">
        <v>8317</v>
      </c>
      <c r="R3581" s="15">
        <f t="shared" si="166"/>
        <v>42430.428888888891</v>
      </c>
      <c r="S3581" s="15">
        <f t="shared" si="167"/>
        <v>42460.38722222222</v>
      </c>
    </row>
    <row r="3582" spans="1:19" ht="43.5" x14ac:dyDescent="0.3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2">
        <f t="shared" si="165"/>
        <v>1.1388888888888888</v>
      </c>
      <c r="P3582" s="6" t="s">
        <v>8316</v>
      </c>
      <c r="Q3582" s="6" t="s">
        <v>8317</v>
      </c>
      <c r="R3582" s="15">
        <f t="shared" si="166"/>
        <v>42025.842847222222</v>
      </c>
      <c r="S3582" s="15">
        <f t="shared" si="167"/>
        <v>42063.874305555553</v>
      </c>
    </row>
    <row r="3583" spans="1:19" ht="58" x14ac:dyDescent="0.3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2">
        <f t="shared" si="165"/>
        <v>1</v>
      </c>
      <c r="P3583" s="6" t="s">
        <v>8316</v>
      </c>
      <c r="Q3583" s="6" t="s">
        <v>8317</v>
      </c>
      <c r="R3583" s="15">
        <f t="shared" si="166"/>
        <v>41836.13784722222</v>
      </c>
      <c r="S3583" s="15">
        <f t="shared" si="167"/>
        <v>41850.13784722222</v>
      </c>
    </row>
    <row r="3584" spans="1:19" ht="43.5" x14ac:dyDescent="0.3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2">
        <f t="shared" si="165"/>
        <v>2.87</v>
      </c>
      <c r="P3584" s="6" t="s">
        <v>8316</v>
      </c>
      <c r="Q3584" s="6" t="s">
        <v>8317</v>
      </c>
      <c r="R3584" s="15">
        <f t="shared" si="166"/>
        <v>42450.762523148143</v>
      </c>
      <c r="S3584" s="15">
        <f t="shared" si="167"/>
        <v>42464.762523148143</v>
      </c>
    </row>
    <row r="3585" spans="1:19" ht="43.5" x14ac:dyDescent="0.3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2">
        <f t="shared" si="165"/>
        <v>1.085</v>
      </c>
      <c r="P3585" s="6" t="s">
        <v>8316</v>
      </c>
      <c r="Q3585" s="6" t="s">
        <v>8317</v>
      </c>
      <c r="R3585" s="15">
        <f t="shared" si="166"/>
        <v>42418.092650462961</v>
      </c>
      <c r="S3585" s="15">
        <f t="shared" si="167"/>
        <v>42478.050983796296</v>
      </c>
    </row>
    <row r="3586" spans="1:19" ht="87" x14ac:dyDescent="0.3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2">
        <f t="shared" si="165"/>
        <v>1.155</v>
      </c>
      <c r="P3586" s="6" t="s">
        <v>8316</v>
      </c>
      <c r="Q3586" s="6" t="s">
        <v>8317</v>
      </c>
      <c r="R3586" s="15">
        <f t="shared" si="166"/>
        <v>42167.983148148145</v>
      </c>
      <c r="S3586" s="15">
        <f t="shared" si="167"/>
        <v>42197.983148148145</v>
      </c>
    </row>
    <row r="3587" spans="1:19" ht="43.5" x14ac:dyDescent="0.3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2">
        <f t="shared" ref="O3587:O3650" si="168">(E3587/D3587)</f>
        <v>1.1911764705882353</v>
      </c>
      <c r="P3587" s="6" t="s">
        <v>8316</v>
      </c>
      <c r="Q3587" s="6" t="s">
        <v>8317</v>
      </c>
      <c r="R3587" s="15">
        <f t="shared" ref="R3587:R3650" si="169">(J3587/86400)+25569+(-8/24)</f>
        <v>41964.382986111108</v>
      </c>
      <c r="S3587" s="15">
        <f t="shared" ref="S3587:S3650" si="170">(I3587/86400)+25569+(-8/24)</f>
        <v>41994.382986111108</v>
      </c>
    </row>
    <row r="3588" spans="1:19" x14ac:dyDescent="0.3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2">
        <f t="shared" si="168"/>
        <v>1.0942666666666667</v>
      </c>
      <c r="P3588" s="6" t="s">
        <v>8316</v>
      </c>
      <c r="Q3588" s="6" t="s">
        <v>8317</v>
      </c>
      <c r="R3588" s="15">
        <f t="shared" si="169"/>
        <v>42576.364236111105</v>
      </c>
      <c r="S3588" s="15">
        <f t="shared" si="170"/>
        <v>42636.364236111105</v>
      </c>
    </row>
    <row r="3589" spans="1:19" ht="43.5" x14ac:dyDescent="0.3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2">
        <f t="shared" si="168"/>
        <v>1.266</v>
      </c>
      <c r="P3589" s="6" t="s">
        <v>8316</v>
      </c>
      <c r="Q3589" s="6" t="s">
        <v>8317</v>
      </c>
      <c r="R3589" s="15">
        <f t="shared" si="169"/>
        <v>42503.206643518519</v>
      </c>
      <c r="S3589" s="15">
        <f t="shared" si="170"/>
        <v>42548.458333333336</v>
      </c>
    </row>
    <row r="3590" spans="1:19" ht="43.5" x14ac:dyDescent="0.3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2">
        <f t="shared" si="168"/>
        <v>1.0049999999999999</v>
      </c>
      <c r="P3590" s="6" t="s">
        <v>8316</v>
      </c>
      <c r="Q3590" s="6" t="s">
        <v>8317</v>
      </c>
      <c r="R3590" s="15">
        <f t="shared" si="169"/>
        <v>42101.495486111111</v>
      </c>
      <c r="S3590" s="15">
        <f t="shared" si="170"/>
        <v>42123.624999999993</v>
      </c>
    </row>
    <row r="3591" spans="1:19" ht="43.5" x14ac:dyDescent="0.3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2">
        <f t="shared" si="168"/>
        <v>1.2749999999999999</v>
      </c>
      <c r="P3591" s="6" t="s">
        <v>8316</v>
      </c>
      <c r="Q3591" s="6" t="s">
        <v>8317</v>
      </c>
      <c r="R3591" s="15">
        <f t="shared" si="169"/>
        <v>42125.314201388886</v>
      </c>
      <c r="S3591" s="15">
        <f t="shared" si="170"/>
        <v>42150.314201388886</v>
      </c>
    </row>
    <row r="3592" spans="1:19" ht="58" x14ac:dyDescent="0.3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2">
        <f t="shared" si="168"/>
        <v>1.0005999999999999</v>
      </c>
      <c r="P3592" s="6" t="s">
        <v>8316</v>
      </c>
      <c r="Q3592" s="6" t="s">
        <v>8317</v>
      </c>
      <c r="R3592" s="15">
        <f t="shared" si="169"/>
        <v>41902.000393518516</v>
      </c>
      <c r="S3592" s="15">
        <f t="shared" si="170"/>
        <v>41932.000393518516</v>
      </c>
    </row>
    <row r="3593" spans="1:19" ht="43.5" x14ac:dyDescent="0.3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2">
        <f t="shared" si="168"/>
        <v>1.75</v>
      </c>
      <c r="P3593" s="6" t="s">
        <v>8316</v>
      </c>
      <c r="Q3593" s="6" t="s">
        <v>8317</v>
      </c>
      <c r="R3593" s="15">
        <f t="shared" si="169"/>
        <v>42003.61509259259</v>
      </c>
      <c r="S3593" s="15">
        <f t="shared" si="170"/>
        <v>42027.874305555553</v>
      </c>
    </row>
    <row r="3594" spans="1:19" ht="43.5" x14ac:dyDescent="0.3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2">
        <f t="shared" si="168"/>
        <v>1.2725</v>
      </c>
      <c r="P3594" s="6" t="s">
        <v>8316</v>
      </c>
      <c r="Q3594" s="6" t="s">
        <v>8317</v>
      </c>
      <c r="R3594" s="15">
        <f t="shared" si="169"/>
        <v>41988.496608796289</v>
      </c>
      <c r="S3594" s="15">
        <f t="shared" si="170"/>
        <v>42045.874305555553</v>
      </c>
    </row>
    <row r="3595" spans="1:19" ht="43.5" x14ac:dyDescent="0.3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2">
        <f t="shared" si="168"/>
        <v>1.1063333333333334</v>
      </c>
      <c r="P3595" s="6" t="s">
        <v>8316</v>
      </c>
      <c r="Q3595" s="6" t="s">
        <v>8317</v>
      </c>
      <c r="R3595" s="15">
        <f t="shared" si="169"/>
        <v>41974.565266203703</v>
      </c>
      <c r="S3595" s="15">
        <f t="shared" si="170"/>
        <v>42009.518055555549</v>
      </c>
    </row>
    <row r="3596" spans="1:19" ht="58" x14ac:dyDescent="0.3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2">
        <f t="shared" si="168"/>
        <v>1.2593749999999999</v>
      </c>
      <c r="P3596" s="6" t="s">
        <v>8316</v>
      </c>
      <c r="Q3596" s="6" t="s">
        <v>8317</v>
      </c>
      <c r="R3596" s="15">
        <f t="shared" si="169"/>
        <v>42591.733587962961</v>
      </c>
      <c r="S3596" s="15">
        <f t="shared" si="170"/>
        <v>42616.733587962961</v>
      </c>
    </row>
    <row r="3597" spans="1:19" ht="29" x14ac:dyDescent="0.3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2">
        <f t="shared" si="168"/>
        <v>1.1850000000000001</v>
      </c>
      <c r="P3597" s="6" t="s">
        <v>8316</v>
      </c>
      <c r="Q3597" s="6" t="s">
        <v>8317</v>
      </c>
      <c r="R3597" s="15">
        <f t="shared" si="169"/>
        <v>42049.675034722219</v>
      </c>
      <c r="S3597" s="15">
        <f t="shared" si="170"/>
        <v>42075.957638888889</v>
      </c>
    </row>
    <row r="3598" spans="1:19" ht="43.5" x14ac:dyDescent="0.3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2">
        <f t="shared" si="168"/>
        <v>1.0772727272727274</v>
      </c>
      <c r="P3598" s="6" t="s">
        <v>8316</v>
      </c>
      <c r="Q3598" s="6" t="s">
        <v>8317</v>
      </c>
      <c r="R3598" s="15">
        <f t="shared" si="169"/>
        <v>41856.381736111107</v>
      </c>
      <c r="S3598" s="15">
        <f t="shared" si="170"/>
        <v>41877.381736111107</v>
      </c>
    </row>
    <row r="3599" spans="1:19" ht="29" x14ac:dyDescent="0.3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2">
        <f t="shared" si="168"/>
        <v>1.026</v>
      </c>
      <c r="P3599" s="6" t="s">
        <v>8316</v>
      </c>
      <c r="Q3599" s="6" t="s">
        <v>8317</v>
      </c>
      <c r="R3599" s="15">
        <f t="shared" si="169"/>
        <v>42417.252199074072</v>
      </c>
      <c r="S3599" s="15">
        <f t="shared" si="170"/>
        <v>42431.915972222218</v>
      </c>
    </row>
    <row r="3600" spans="1:19" ht="43.5" x14ac:dyDescent="0.3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2">
        <f t="shared" si="168"/>
        <v>1.101</v>
      </c>
      <c r="P3600" s="6" t="s">
        <v>8316</v>
      </c>
      <c r="Q3600" s="6" t="s">
        <v>8317</v>
      </c>
      <c r="R3600" s="15">
        <f t="shared" si="169"/>
        <v>41866.465532407405</v>
      </c>
      <c r="S3600" s="15">
        <f t="shared" si="170"/>
        <v>41884.874305555553</v>
      </c>
    </row>
    <row r="3601" spans="1:19" ht="43.5" x14ac:dyDescent="0.3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2">
        <f t="shared" si="168"/>
        <v>2.02</v>
      </c>
      <c r="P3601" s="6" t="s">
        <v>8316</v>
      </c>
      <c r="Q3601" s="6" t="s">
        <v>8317</v>
      </c>
      <c r="R3601" s="15">
        <f t="shared" si="169"/>
        <v>42220.461539351854</v>
      </c>
      <c r="S3601" s="15">
        <f t="shared" si="170"/>
        <v>42245.666666666664</v>
      </c>
    </row>
    <row r="3602" spans="1:19" ht="29" x14ac:dyDescent="0.3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2">
        <f t="shared" si="168"/>
        <v>1.3</v>
      </c>
      <c r="P3602" s="6" t="s">
        <v>8316</v>
      </c>
      <c r="Q3602" s="6" t="s">
        <v>8317</v>
      </c>
      <c r="R3602" s="15">
        <f t="shared" si="169"/>
        <v>42628.515787037039</v>
      </c>
      <c r="S3602" s="15">
        <f t="shared" si="170"/>
        <v>42656.515787037039</v>
      </c>
    </row>
    <row r="3603" spans="1:19" ht="43.5" x14ac:dyDescent="0.3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2">
        <f t="shared" si="168"/>
        <v>1.0435000000000001</v>
      </c>
      <c r="P3603" s="6" t="s">
        <v>8316</v>
      </c>
      <c r="Q3603" s="6" t="s">
        <v>8317</v>
      </c>
      <c r="R3603" s="15">
        <f t="shared" si="169"/>
        <v>41990.665300925924</v>
      </c>
      <c r="S3603" s="15">
        <f t="shared" si="170"/>
        <v>42020.665300925924</v>
      </c>
    </row>
    <row r="3604" spans="1:19" ht="58" x14ac:dyDescent="0.3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2">
        <f t="shared" si="168"/>
        <v>1.0004999999999999</v>
      </c>
      <c r="P3604" s="6" t="s">
        <v>8316</v>
      </c>
      <c r="Q3604" s="6" t="s">
        <v>8317</v>
      </c>
      <c r="R3604" s="15">
        <f t="shared" si="169"/>
        <v>42447.56109953703</v>
      </c>
      <c r="S3604" s="15">
        <f t="shared" si="170"/>
        <v>42507.56109953703</v>
      </c>
    </row>
    <row r="3605" spans="1:19" ht="43.5" x14ac:dyDescent="0.3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2">
        <f t="shared" si="168"/>
        <v>1.7066666666666668</v>
      </c>
      <c r="P3605" s="6" t="s">
        <v>8316</v>
      </c>
      <c r="Q3605" s="6" t="s">
        <v>8317</v>
      </c>
      <c r="R3605" s="15">
        <f t="shared" si="169"/>
        <v>42283.531018518515</v>
      </c>
      <c r="S3605" s="15">
        <f t="shared" si="170"/>
        <v>42313.572685185187</v>
      </c>
    </row>
    <row r="3606" spans="1:19" ht="43.5" x14ac:dyDescent="0.3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2">
        <f t="shared" si="168"/>
        <v>1.1283333333333334</v>
      </c>
      <c r="P3606" s="6" t="s">
        <v>8316</v>
      </c>
      <c r="Q3606" s="6" t="s">
        <v>8317</v>
      </c>
      <c r="R3606" s="15">
        <f t="shared" si="169"/>
        <v>42482.68236111111</v>
      </c>
      <c r="S3606" s="15">
        <f t="shared" si="170"/>
        <v>42488.957638888889</v>
      </c>
    </row>
    <row r="3607" spans="1:19" ht="58" x14ac:dyDescent="0.3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2">
        <f t="shared" si="168"/>
        <v>1.84</v>
      </c>
      <c r="P3607" s="6" t="s">
        <v>8316</v>
      </c>
      <c r="Q3607" s="6" t="s">
        <v>8317</v>
      </c>
      <c r="R3607" s="15">
        <f t="shared" si="169"/>
        <v>42383.459791666661</v>
      </c>
      <c r="S3607" s="15">
        <f t="shared" si="170"/>
        <v>42413.459791666661</v>
      </c>
    </row>
    <row r="3608" spans="1:19" ht="43.5" x14ac:dyDescent="0.3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2">
        <f t="shared" si="168"/>
        <v>1.3026666666666666</v>
      </c>
      <c r="P3608" s="6" t="s">
        <v>8316</v>
      </c>
      <c r="Q3608" s="6" t="s">
        <v>8317</v>
      </c>
      <c r="R3608" s="15">
        <f t="shared" si="169"/>
        <v>42566.271493055552</v>
      </c>
      <c r="S3608" s="15">
        <f t="shared" si="170"/>
        <v>42596.271493055552</v>
      </c>
    </row>
    <row r="3609" spans="1:19" ht="29" x14ac:dyDescent="0.3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2">
        <f t="shared" si="168"/>
        <v>1.0545454545454545</v>
      </c>
      <c r="P3609" s="6" t="s">
        <v>8316</v>
      </c>
      <c r="Q3609" s="6" t="s">
        <v>8317</v>
      </c>
      <c r="R3609" s="15">
        <f t="shared" si="169"/>
        <v>42338.630578703705</v>
      </c>
      <c r="S3609" s="15">
        <f t="shared" si="170"/>
        <v>42352.666666666664</v>
      </c>
    </row>
    <row r="3610" spans="1:19" ht="43.5" x14ac:dyDescent="0.3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2">
        <f t="shared" si="168"/>
        <v>1</v>
      </c>
      <c r="P3610" s="6" t="s">
        <v>8316</v>
      </c>
      <c r="Q3610" s="6" t="s">
        <v>8317</v>
      </c>
      <c r="R3610" s="15">
        <f t="shared" si="169"/>
        <v>42506.376041666663</v>
      </c>
      <c r="S3610" s="15">
        <f t="shared" si="170"/>
        <v>42538.249999999993</v>
      </c>
    </row>
    <row r="3611" spans="1:19" ht="43.5" x14ac:dyDescent="0.3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2">
        <f t="shared" si="168"/>
        <v>1.5331632653061225</v>
      </c>
      <c r="P3611" s="6" t="s">
        <v>8316</v>
      </c>
      <c r="Q3611" s="6" t="s">
        <v>8317</v>
      </c>
      <c r="R3611" s="15">
        <f t="shared" si="169"/>
        <v>42429.658391203702</v>
      </c>
      <c r="S3611" s="15">
        <f t="shared" si="170"/>
        <v>42459.616724537038</v>
      </c>
    </row>
    <row r="3612" spans="1:19" ht="43.5" x14ac:dyDescent="0.3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2">
        <f t="shared" si="168"/>
        <v>1.623</v>
      </c>
      <c r="P3612" s="6" t="s">
        <v>8316</v>
      </c>
      <c r="Q3612" s="6" t="s">
        <v>8317</v>
      </c>
      <c r="R3612" s="15">
        <f t="shared" si="169"/>
        <v>42203.09879629629</v>
      </c>
      <c r="S3612" s="15">
        <f t="shared" si="170"/>
        <v>42233.09879629629</v>
      </c>
    </row>
    <row r="3613" spans="1:19" ht="43.5" x14ac:dyDescent="0.3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2">
        <f t="shared" si="168"/>
        <v>1.36</v>
      </c>
      <c r="P3613" s="6" t="s">
        <v>8316</v>
      </c>
      <c r="Q3613" s="6" t="s">
        <v>8317</v>
      </c>
      <c r="R3613" s="15">
        <f t="shared" si="169"/>
        <v>42072.037048611113</v>
      </c>
      <c r="S3613" s="15">
        <f t="shared" si="170"/>
        <v>42102.037048611113</v>
      </c>
    </row>
    <row r="3614" spans="1:19" ht="43.5" x14ac:dyDescent="0.3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2">
        <f t="shared" si="168"/>
        <v>1.444</v>
      </c>
      <c r="P3614" s="6" t="s">
        <v>8316</v>
      </c>
      <c r="Q3614" s="6" t="s">
        <v>8317</v>
      </c>
      <c r="R3614" s="15">
        <f t="shared" si="169"/>
        <v>41789.393645833326</v>
      </c>
      <c r="S3614" s="15">
        <f t="shared" si="170"/>
        <v>41799.393645833326</v>
      </c>
    </row>
    <row r="3615" spans="1:19" ht="43.5" x14ac:dyDescent="0.3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2">
        <f t="shared" si="168"/>
        <v>1</v>
      </c>
      <c r="P3615" s="6" t="s">
        <v>8316</v>
      </c>
      <c r="Q3615" s="6" t="s">
        <v>8317</v>
      </c>
      <c r="R3615" s="15">
        <f t="shared" si="169"/>
        <v>41788.256643518514</v>
      </c>
      <c r="S3615" s="15">
        <f t="shared" si="170"/>
        <v>41818.256643518514</v>
      </c>
    </row>
    <row r="3616" spans="1:19" ht="43.5" x14ac:dyDescent="0.3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2">
        <f t="shared" si="168"/>
        <v>1.008</v>
      </c>
      <c r="P3616" s="6" t="s">
        <v>8316</v>
      </c>
      <c r="Q3616" s="6" t="s">
        <v>8317</v>
      </c>
      <c r="R3616" s="15">
        <f t="shared" si="169"/>
        <v>42143.708518518521</v>
      </c>
      <c r="S3616" s="15">
        <f t="shared" si="170"/>
        <v>42173.708518518521</v>
      </c>
    </row>
    <row r="3617" spans="1:19" ht="43.5" x14ac:dyDescent="0.3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2">
        <f t="shared" si="168"/>
        <v>1.0680000000000001</v>
      </c>
      <c r="P3617" s="6" t="s">
        <v>8316</v>
      </c>
      <c r="Q3617" s="6" t="s">
        <v>8317</v>
      </c>
      <c r="R3617" s="15">
        <f t="shared" si="169"/>
        <v>42318.260370370372</v>
      </c>
      <c r="S3617" s="15">
        <f t="shared" si="170"/>
        <v>42348.260370370372</v>
      </c>
    </row>
    <row r="3618" spans="1:19" ht="58" x14ac:dyDescent="0.3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2">
        <f t="shared" si="168"/>
        <v>1.248</v>
      </c>
      <c r="P3618" s="6" t="s">
        <v>8316</v>
      </c>
      <c r="Q3618" s="6" t="s">
        <v>8317</v>
      </c>
      <c r="R3618" s="15">
        <f t="shared" si="169"/>
        <v>42052.616481481477</v>
      </c>
      <c r="S3618" s="15">
        <f t="shared" si="170"/>
        <v>42082.574814814812</v>
      </c>
    </row>
    <row r="3619" spans="1:19" ht="43.5" x14ac:dyDescent="0.3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2">
        <f t="shared" si="168"/>
        <v>1.1891891891891893</v>
      </c>
      <c r="P3619" s="6" t="s">
        <v>8316</v>
      </c>
      <c r="Q3619" s="6" t="s">
        <v>8317</v>
      </c>
      <c r="R3619" s="15">
        <f t="shared" si="169"/>
        <v>42779.276956018519</v>
      </c>
      <c r="S3619" s="15">
        <f t="shared" si="170"/>
        <v>42793.666666666664</v>
      </c>
    </row>
    <row r="3620" spans="1:19" ht="43.5" x14ac:dyDescent="0.3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2">
        <f t="shared" si="168"/>
        <v>1.01</v>
      </c>
      <c r="P3620" s="6" t="s">
        <v>8316</v>
      </c>
      <c r="Q3620" s="6" t="s">
        <v>8317</v>
      </c>
      <c r="R3620" s="15">
        <f t="shared" si="169"/>
        <v>42128.294560185182</v>
      </c>
      <c r="S3620" s="15">
        <f t="shared" si="170"/>
        <v>42158.294560185182</v>
      </c>
    </row>
    <row r="3621" spans="1:19" ht="43.5" x14ac:dyDescent="0.3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2">
        <f t="shared" si="168"/>
        <v>1.1299999999999999</v>
      </c>
      <c r="P3621" s="6" t="s">
        <v>8316</v>
      </c>
      <c r="Q3621" s="6" t="s">
        <v>8317</v>
      </c>
      <c r="R3621" s="15">
        <f t="shared" si="169"/>
        <v>42660.798912037033</v>
      </c>
      <c r="S3621" s="15">
        <f t="shared" si="170"/>
        <v>42693.583333333336</v>
      </c>
    </row>
    <row r="3622" spans="1:19" ht="43.5" x14ac:dyDescent="0.3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2">
        <f t="shared" si="168"/>
        <v>1.0519047619047619</v>
      </c>
      <c r="P3622" s="6" t="s">
        <v>8316</v>
      </c>
      <c r="Q3622" s="6" t="s">
        <v>8317</v>
      </c>
      <c r="R3622" s="15">
        <f t="shared" si="169"/>
        <v>42037.60487268518</v>
      </c>
      <c r="S3622" s="15">
        <f t="shared" si="170"/>
        <v>42067.833333333336</v>
      </c>
    </row>
    <row r="3623" spans="1:19" ht="43.5" x14ac:dyDescent="0.3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2">
        <f t="shared" si="168"/>
        <v>1.0973333333333333</v>
      </c>
      <c r="P3623" s="6" t="s">
        <v>8316</v>
      </c>
      <c r="Q3623" s="6" t="s">
        <v>8317</v>
      </c>
      <c r="R3623" s="15">
        <f t="shared" si="169"/>
        <v>42619.602361111109</v>
      </c>
      <c r="S3623" s="15">
        <f t="shared" si="170"/>
        <v>42643.541666666664</v>
      </c>
    </row>
    <row r="3624" spans="1:19" ht="29" x14ac:dyDescent="0.3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2">
        <f t="shared" si="168"/>
        <v>1.00099</v>
      </c>
      <c r="P3624" s="6" t="s">
        <v>8316</v>
      </c>
      <c r="Q3624" s="6" t="s">
        <v>8317</v>
      </c>
      <c r="R3624" s="15">
        <f t="shared" si="169"/>
        <v>41876.888553240737</v>
      </c>
      <c r="S3624" s="15">
        <f t="shared" si="170"/>
        <v>41909.807638888888</v>
      </c>
    </row>
    <row r="3625" spans="1:19" ht="29" x14ac:dyDescent="0.3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2">
        <f t="shared" si="168"/>
        <v>1.2</v>
      </c>
      <c r="P3625" s="6" t="s">
        <v>8316</v>
      </c>
      <c r="Q3625" s="6" t="s">
        <v>8317</v>
      </c>
      <c r="R3625" s="15">
        <f t="shared" si="169"/>
        <v>41828.403587962959</v>
      </c>
      <c r="S3625" s="15">
        <f t="shared" si="170"/>
        <v>41845.958333333328</v>
      </c>
    </row>
    <row r="3626" spans="1:19" ht="72.5" x14ac:dyDescent="0.3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2">
        <f t="shared" si="168"/>
        <v>1.0493333333333332</v>
      </c>
      <c r="P3626" s="6" t="s">
        <v>8316</v>
      </c>
      <c r="Q3626" s="6" t="s">
        <v>8317</v>
      </c>
      <c r="R3626" s="15">
        <f t="shared" si="169"/>
        <v>42545.44085648148</v>
      </c>
      <c r="S3626" s="15">
        <f t="shared" si="170"/>
        <v>42605.44085648148</v>
      </c>
    </row>
    <row r="3627" spans="1:19" ht="58" x14ac:dyDescent="0.3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2">
        <f t="shared" si="168"/>
        <v>1.0266666666666666</v>
      </c>
      <c r="P3627" s="6" t="s">
        <v>8316</v>
      </c>
      <c r="Q3627" s="6" t="s">
        <v>8317</v>
      </c>
      <c r="R3627" s="15">
        <f t="shared" si="169"/>
        <v>42157.319178240738</v>
      </c>
      <c r="S3627" s="15">
        <f t="shared" si="170"/>
        <v>42187.319178240738</v>
      </c>
    </row>
    <row r="3628" spans="1:19" ht="43.5" x14ac:dyDescent="0.3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2">
        <f t="shared" si="168"/>
        <v>1.0182500000000001</v>
      </c>
      <c r="P3628" s="6" t="s">
        <v>8316</v>
      </c>
      <c r="Q3628" s="6" t="s">
        <v>8317</v>
      </c>
      <c r="R3628" s="15">
        <f t="shared" si="169"/>
        <v>41846.333993055552</v>
      </c>
      <c r="S3628" s="15">
        <f t="shared" si="170"/>
        <v>41867.333993055552</v>
      </c>
    </row>
    <row r="3629" spans="1:19" ht="43.5" x14ac:dyDescent="0.3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2">
        <f t="shared" si="168"/>
        <v>1</v>
      </c>
      <c r="P3629" s="6" t="s">
        <v>8316</v>
      </c>
      <c r="Q3629" s="6" t="s">
        <v>8317</v>
      </c>
      <c r="R3629" s="15">
        <f t="shared" si="169"/>
        <v>42460.408414351848</v>
      </c>
      <c r="S3629" s="15">
        <f t="shared" si="170"/>
        <v>42510.832638888889</v>
      </c>
    </row>
    <row r="3630" spans="1:19" ht="58" x14ac:dyDescent="0.3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2">
        <f t="shared" si="168"/>
        <v>0</v>
      </c>
      <c r="P3630" s="6" t="s">
        <v>8316</v>
      </c>
      <c r="Q3630" s="6" t="s">
        <v>8358</v>
      </c>
      <c r="R3630" s="15">
        <f t="shared" si="169"/>
        <v>42291.4999537037</v>
      </c>
      <c r="S3630" s="15">
        <f t="shared" si="170"/>
        <v>42351.541620370372</v>
      </c>
    </row>
    <row r="3631" spans="1:19" ht="58" x14ac:dyDescent="0.3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2">
        <f t="shared" si="168"/>
        <v>1.9999999999999999E-6</v>
      </c>
      <c r="P3631" s="6" t="s">
        <v>8316</v>
      </c>
      <c r="Q3631" s="6" t="s">
        <v>8358</v>
      </c>
      <c r="R3631" s="15">
        <f t="shared" si="169"/>
        <v>42436.761157407404</v>
      </c>
      <c r="S3631" s="15">
        <f t="shared" si="170"/>
        <v>42495.374999999993</v>
      </c>
    </row>
    <row r="3632" spans="1:19" ht="43.5" x14ac:dyDescent="0.3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2">
        <f t="shared" si="168"/>
        <v>3.3333333333333332E-4</v>
      </c>
      <c r="P3632" s="6" t="s">
        <v>8316</v>
      </c>
      <c r="Q3632" s="6" t="s">
        <v>8358</v>
      </c>
      <c r="R3632" s="15">
        <f t="shared" si="169"/>
        <v>41942.513773148145</v>
      </c>
      <c r="S3632" s="15">
        <f t="shared" si="170"/>
        <v>41972.555439814816</v>
      </c>
    </row>
    <row r="3633" spans="1:19" ht="58" x14ac:dyDescent="0.3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2">
        <f t="shared" si="168"/>
        <v>0.51023391812865493</v>
      </c>
      <c r="P3633" s="6" t="s">
        <v>8316</v>
      </c>
      <c r="Q3633" s="6" t="s">
        <v>8358</v>
      </c>
      <c r="R3633" s="15">
        <f t="shared" si="169"/>
        <v>41880.42010416666</v>
      </c>
      <c r="S3633" s="15">
        <f t="shared" si="170"/>
        <v>41904.832638888889</v>
      </c>
    </row>
    <row r="3634" spans="1:19" ht="43.5" x14ac:dyDescent="0.3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2">
        <f t="shared" si="168"/>
        <v>0.2</v>
      </c>
      <c r="P3634" s="6" t="s">
        <v>8316</v>
      </c>
      <c r="Q3634" s="6" t="s">
        <v>8358</v>
      </c>
      <c r="R3634" s="15">
        <f t="shared" si="169"/>
        <v>41946.603576388887</v>
      </c>
      <c r="S3634" s="15">
        <f t="shared" si="170"/>
        <v>41966.603576388887</v>
      </c>
    </row>
    <row r="3635" spans="1:19" ht="43.5" x14ac:dyDescent="0.3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2">
        <f t="shared" si="168"/>
        <v>0.35239999999999999</v>
      </c>
      <c r="P3635" s="6" t="s">
        <v>8316</v>
      </c>
      <c r="Q3635" s="6" t="s">
        <v>8358</v>
      </c>
      <c r="R3635" s="15">
        <f t="shared" si="169"/>
        <v>42649.290127314809</v>
      </c>
      <c r="S3635" s="15">
        <f t="shared" si="170"/>
        <v>42692.708333333336</v>
      </c>
    </row>
    <row r="3636" spans="1:19" ht="43.5" x14ac:dyDescent="0.3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2">
        <f t="shared" si="168"/>
        <v>4.2466666666666666E-2</v>
      </c>
      <c r="P3636" s="6" t="s">
        <v>8316</v>
      </c>
      <c r="Q3636" s="6" t="s">
        <v>8358</v>
      </c>
      <c r="R3636" s="15">
        <f t="shared" si="169"/>
        <v>42700.833032407405</v>
      </c>
      <c r="S3636" s="15">
        <f t="shared" si="170"/>
        <v>42748.832638888889</v>
      </c>
    </row>
    <row r="3637" spans="1:19" ht="29" x14ac:dyDescent="0.3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2">
        <f t="shared" si="168"/>
        <v>0.36457142857142855</v>
      </c>
      <c r="P3637" s="6" t="s">
        <v>8316</v>
      </c>
      <c r="Q3637" s="6" t="s">
        <v>8358</v>
      </c>
      <c r="R3637" s="15">
        <f t="shared" si="169"/>
        <v>42450.549490740734</v>
      </c>
      <c r="S3637" s="15">
        <f t="shared" si="170"/>
        <v>42480.549490740734</v>
      </c>
    </row>
    <row r="3638" spans="1:19" ht="43.5" x14ac:dyDescent="0.3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2">
        <f t="shared" si="168"/>
        <v>0</v>
      </c>
      <c r="P3638" s="6" t="s">
        <v>8316</v>
      </c>
      <c r="Q3638" s="6" t="s">
        <v>8358</v>
      </c>
      <c r="R3638" s="15">
        <f t="shared" si="169"/>
        <v>42226.361446759256</v>
      </c>
      <c r="S3638" s="15">
        <f t="shared" si="170"/>
        <v>42261.361446759256</v>
      </c>
    </row>
    <row r="3639" spans="1:19" ht="58" x14ac:dyDescent="0.3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2">
        <f t="shared" si="168"/>
        <v>0.30866666666666664</v>
      </c>
      <c r="P3639" s="6" t="s">
        <v>8316</v>
      </c>
      <c r="Q3639" s="6" t="s">
        <v>8358</v>
      </c>
      <c r="R3639" s="15">
        <f t="shared" si="169"/>
        <v>41975.367303240739</v>
      </c>
      <c r="S3639" s="15">
        <f t="shared" si="170"/>
        <v>42005.367303240739</v>
      </c>
    </row>
    <row r="3640" spans="1:19" ht="29" x14ac:dyDescent="0.3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2">
        <f t="shared" si="168"/>
        <v>6.545454545454546E-2</v>
      </c>
      <c r="P3640" s="6" t="s">
        <v>8316</v>
      </c>
      <c r="Q3640" s="6" t="s">
        <v>8358</v>
      </c>
      <c r="R3640" s="15">
        <f t="shared" si="169"/>
        <v>42053.339490740742</v>
      </c>
      <c r="S3640" s="15">
        <f t="shared" si="170"/>
        <v>42113.29782407407</v>
      </c>
    </row>
    <row r="3641" spans="1:19" ht="58" x14ac:dyDescent="0.3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2">
        <f t="shared" si="168"/>
        <v>4.0000000000000003E-5</v>
      </c>
      <c r="P3641" s="6" t="s">
        <v>8316</v>
      </c>
      <c r="Q3641" s="6" t="s">
        <v>8358</v>
      </c>
      <c r="R3641" s="15">
        <f t="shared" si="169"/>
        <v>42590.343819444439</v>
      </c>
      <c r="S3641" s="15">
        <f t="shared" si="170"/>
        <v>42650.299305555549</v>
      </c>
    </row>
    <row r="3642" spans="1:19" ht="72.5" x14ac:dyDescent="0.3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2">
        <f t="shared" si="168"/>
        <v>5.5E-2</v>
      </c>
      <c r="P3642" s="6" t="s">
        <v>8316</v>
      </c>
      <c r="Q3642" s="6" t="s">
        <v>8358</v>
      </c>
      <c r="R3642" s="15">
        <f t="shared" si="169"/>
        <v>42104.448263888888</v>
      </c>
      <c r="S3642" s="15">
        <f t="shared" si="170"/>
        <v>42134.448263888888</v>
      </c>
    </row>
    <row r="3643" spans="1:19" ht="43.5" x14ac:dyDescent="0.3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2">
        <f t="shared" si="168"/>
        <v>0</v>
      </c>
      <c r="P3643" s="6" t="s">
        <v>8316</v>
      </c>
      <c r="Q3643" s="6" t="s">
        <v>8358</v>
      </c>
      <c r="R3643" s="15">
        <f t="shared" si="169"/>
        <v>41899.29373842592</v>
      </c>
      <c r="S3643" s="15">
        <f t="shared" si="170"/>
        <v>41916.875</v>
      </c>
    </row>
    <row r="3644" spans="1:19" ht="58" x14ac:dyDescent="0.3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2">
        <f t="shared" si="168"/>
        <v>2.1428571428571429E-2</v>
      </c>
      <c r="P3644" s="6" t="s">
        <v>8316</v>
      </c>
      <c r="Q3644" s="6" t="s">
        <v>8358</v>
      </c>
      <c r="R3644" s="15">
        <f t="shared" si="169"/>
        <v>42297.482951388891</v>
      </c>
      <c r="S3644" s="15">
        <f t="shared" si="170"/>
        <v>42338.374999999993</v>
      </c>
    </row>
    <row r="3645" spans="1:19" ht="43.5" x14ac:dyDescent="0.3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2">
        <f t="shared" si="168"/>
        <v>0</v>
      </c>
      <c r="P3645" s="6" t="s">
        <v>8316</v>
      </c>
      <c r="Q3645" s="6" t="s">
        <v>8358</v>
      </c>
      <c r="R3645" s="15">
        <f t="shared" si="169"/>
        <v>42284.810636574075</v>
      </c>
      <c r="S3645" s="15">
        <f t="shared" si="170"/>
        <v>42324.852303240739</v>
      </c>
    </row>
    <row r="3646" spans="1:19" ht="43.5" x14ac:dyDescent="0.3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2">
        <f t="shared" si="168"/>
        <v>0.16420000000000001</v>
      </c>
      <c r="P3646" s="6" t="s">
        <v>8316</v>
      </c>
      <c r="Q3646" s="6" t="s">
        <v>8358</v>
      </c>
      <c r="R3646" s="15">
        <f t="shared" si="169"/>
        <v>42408.908414351848</v>
      </c>
      <c r="S3646" s="15">
        <f t="shared" si="170"/>
        <v>42436.874305555553</v>
      </c>
    </row>
    <row r="3647" spans="1:19" ht="43.5" x14ac:dyDescent="0.3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2">
        <f t="shared" si="168"/>
        <v>1E-3</v>
      </c>
      <c r="P3647" s="6" t="s">
        <v>8316</v>
      </c>
      <c r="Q3647" s="6" t="s">
        <v>8358</v>
      </c>
      <c r="R3647" s="15">
        <f t="shared" si="169"/>
        <v>42665.637013888881</v>
      </c>
      <c r="S3647" s="15">
        <f t="shared" si="170"/>
        <v>42695.678680555553</v>
      </c>
    </row>
    <row r="3648" spans="1:19" ht="43.5" x14ac:dyDescent="0.3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2">
        <f t="shared" si="168"/>
        <v>4.8099999999999997E-2</v>
      </c>
      <c r="P3648" s="6" t="s">
        <v>8316</v>
      </c>
      <c r="Q3648" s="6" t="s">
        <v>8358</v>
      </c>
      <c r="R3648" s="15">
        <f t="shared" si="169"/>
        <v>42140.08798611111</v>
      </c>
      <c r="S3648" s="15">
        <f t="shared" si="170"/>
        <v>42171.645833333336</v>
      </c>
    </row>
    <row r="3649" spans="1:19" ht="43.5" x14ac:dyDescent="0.3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2">
        <f t="shared" si="168"/>
        <v>0.06</v>
      </c>
      <c r="P3649" s="6" t="s">
        <v>8316</v>
      </c>
      <c r="Q3649" s="6" t="s">
        <v>8358</v>
      </c>
      <c r="R3649" s="15">
        <f t="shared" si="169"/>
        <v>42598.415821759256</v>
      </c>
      <c r="S3649" s="15">
        <f t="shared" si="170"/>
        <v>42643.415821759256</v>
      </c>
    </row>
    <row r="3650" spans="1:19" ht="29" x14ac:dyDescent="0.3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2">
        <f t="shared" si="168"/>
        <v>1.003825</v>
      </c>
      <c r="P3650" s="6" t="s">
        <v>8316</v>
      </c>
      <c r="Q3650" s="6" t="s">
        <v>8317</v>
      </c>
      <c r="R3650" s="15">
        <f t="shared" si="169"/>
        <v>41886.958854166667</v>
      </c>
      <c r="S3650" s="15">
        <f t="shared" si="170"/>
        <v>41916.958854166667</v>
      </c>
    </row>
    <row r="3651" spans="1:19" ht="43.5" x14ac:dyDescent="0.3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2">
        <f t="shared" ref="O3651:O3714" si="171">(E3651/D3651)</f>
        <v>1.04</v>
      </c>
      <c r="P3651" s="6" t="s">
        <v>8316</v>
      </c>
      <c r="Q3651" s="6" t="s">
        <v>8317</v>
      </c>
      <c r="R3651" s="15">
        <f t="shared" ref="R3651:R3714" si="172">(J3651/86400)+25569+(-8/24)</f>
        <v>41780.379560185182</v>
      </c>
      <c r="S3651" s="15">
        <f t="shared" ref="S3651:S3714" si="173">(I3651/86400)+25569+(-8/24)</f>
        <v>41806.379560185182</v>
      </c>
    </row>
    <row r="3652" spans="1:19" ht="43.5" x14ac:dyDescent="0.3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2">
        <f t="shared" si="171"/>
        <v>1</v>
      </c>
      <c r="P3652" s="6" t="s">
        <v>8316</v>
      </c>
      <c r="Q3652" s="6" t="s">
        <v>8317</v>
      </c>
      <c r="R3652" s="15">
        <f t="shared" si="172"/>
        <v>42381.145648148151</v>
      </c>
      <c r="S3652" s="15">
        <f t="shared" si="173"/>
        <v>42402.145648148151</v>
      </c>
    </row>
    <row r="3653" spans="1:19" ht="43.5" x14ac:dyDescent="0.3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2">
        <f t="shared" si="171"/>
        <v>1.04</v>
      </c>
      <c r="P3653" s="6" t="s">
        <v>8316</v>
      </c>
      <c r="Q3653" s="6" t="s">
        <v>8317</v>
      </c>
      <c r="R3653" s="15">
        <f t="shared" si="172"/>
        <v>41828.312986111108</v>
      </c>
      <c r="S3653" s="15">
        <f t="shared" si="173"/>
        <v>41861.332638888889</v>
      </c>
    </row>
    <row r="3654" spans="1:19" ht="58" x14ac:dyDescent="0.3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2">
        <f t="shared" si="171"/>
        <v>2.5066666666666668</v>
      </c>
      <c r="P3654" s="6" t="s">
        <v>8316</v>
      </c>
      <c r="Q3654" s="6" t="s">
        <v>8317</v>
      </c>
      <c r="R3654" s="15">
        <f t="shared" si="172"/>
        <v>42596.311365740738</v>
      </c>
      <c r="S3654" s="15">
        <f t="shared" si="173"/>
        <v>42606.832638888889</v>
      </c>
    </row>
    <row r="3655" spans="1:19" ht="58" x14ac:dyDescent="0.3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2">
        <f t="shared" si="171"/>
        <v>1.0049999999999999</v>
      </c>
      <c r="P3655" s="6" t="s">
        <v>8316</v>
      </c>
      <c r="Q3655" s="6" t="s">
        <v>8317</v>
      </c>
      <c r="R3655" s="15">
        <f t="shared" si="172"/>
        <v>42191.030173611107</v>
      </c>
      <c r="S3655" s="15">
        <f t="shared" si="173"/>
        <v>42221.030173611107</v>
      </c>
    </row>
    <row r="3656" spans="1:19" ht="58" x14ac:dyDescent="0.3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2">
        <f t="shared" si="171"/>
        <v>1.744</v>
      </c>
      <c r="P3656" s="6" t="s">
        <v>8316</v>
      </c>
      <c r="Q3656" s="6" t="s">
        <v>8317</v>
      </c>
      <c r="R3656" s="15">
        <f t="shared" si="172"/>
        <v>42440.08317129629</v>
      </c>
      <c r="S3656" s="15">
        <f t="shared" si="173"/>
        <v>42463.374999999993</v>
      </c>
    </row>
    <row r="3657" spans="1:19" ht="58" x14ac:dyDescent="0.3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2">
        <f t="shared" si="171"/>
        <v>1.1626000000000001</v>
      </c>
      <c r="P3657" s="6" t="s">
        <v>8316</v>
      </c>
      <c r="Q3657" s="6" t="s">
        <v>8317</v>
      </c>
      <c r="R3657" s="15">
        <f t="shared" si="172"/>
        <v>42173.469884259255</v>
      </c>
      <c r="S3657" s="15">
        <f t="shared" si="173"/>
        <v>42202.957638888889</v>
      </c>
    </row>
    <row r="3658" spans="1:19" ht="43.5" x14ac:dyDescent="0.3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2">
        <f t="shared" si="171"/>
        <v>1.0582</v>
      </c>
      <c r="P3658" s="6" t="s">
        <v>8316</v>
      </c>
      <c r="Q3658" s="6" t="s">
        <v>8317</v>
      </c>
      <c r="R3658" s="15">
        <f t="shared" si="172"/>
        <v>42737.576805555553</v>
      </c>
      <c r="S3658" s="15">
        <f t="shared" si="173"/>
        <v>42767.624305555553</v>
      </c>
    </row>
    <row r="3659" spans="1:19" ht="58" x14ac:dyDescent="0.3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2">
        <f t="shared" si="171"/>
        <v>1.1074999999999999</v>
      </c>
      <c r="P3659" s="6" t="s">
        <v>8316</v>
      </c>
      <c r="Q3659" s="6" t="s">
        <v>8317</v>
      </c>
      <c r="R3659" s="15">
        <f t="shared" si="172"/>
        <v>42499.2965162037</v>
      </c>
      <c r="S3659" s="15">
        <f t="shared" si="173"/>
        <v>42522.570833333331</v>
      </c>
    </row>
    <row r="3660" spans="1:19" ht="29" x14ac:dyDescent="0.3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2">
        <f t="shared" si="171"/>
        <v>1.0066666666666666</v>
      </c>
      <c r="P3660" s="6" t="s">
        <v>8316</v>
      </c>
      <c r="Q3660" s="6" t="s">
        <v>8317</v>
      </c>
      <c r="R3660" s="15">
        <f t="shared" si="172"/>
        <v>41775.525231481479</v>
      </c>
      <c r="S3660" s="15">
        <f t="shared" si="173"/>
        <v>41821.832638888889</v>
      </c>
    </row>
    <row r="3661" spans="1:19" ht="43.5" x14ac:dyDescent="0.3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2">
        <f t="shared" si="171"/>
        <v>1.0203333333333333</v>
      </c>
      <c r="P3661" s="6" t="s">
        <v>8316</v>
      </c>
      <c r="Q3661" s="6" t="s">
        <v>8317</v>
      </c>
      <c r="R3661" s="15">
        <f t="shared" si="172"/>
        <v>42054.943865740737</v>
      </c>
      <c r="S3661" s="15">
        <f t="shared" si="173"/>
        <v>42082.277083333327</v>
      </c>
    </row>
    <row r="3662" spans="1:19" ht="58" x14ac:dyDescent="0.3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2">
        <f t="shared" si="171"/>
        <v>1</v>
      </c>
      <c r="P3662" s="6" t="s">
        <v>8316</v>
      </c>
      <c r="Q3662" s="6" t="s">
        <v>8317</v>
      </c>
      <c r="R3662" s="15">
        <f t="shared" si="172"/>
        <v>41971.547743055555</v>
      </c>
      <c r="S3662" s="15">
        <f t="shared" si="173"/>
        <v>41996.547743055555</v>
      </c>
    </row>
    <row r="3663" spans="1:19" ht="43.5" x14ac:dyDescent="0.3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2">
        <f t="shared" si="171"/>
        <v>1.1100000000000001</v>
      </c>
      <c r="P3663" s="6" t="s">
        <v>8316</v>
      </c>
      <c r="Q3663" s="6" t="s">
        <v>8317</v>
      </c>
      <c r="R3663" s="15">
        <f t="shared" si="172"/>
        <v>42447.563333333332</v>
      </c>
      <c r="S3663" s="15">
        <f t="shared" si="173"/>
        <v>42469.833333333336</v>
      </c>
    </row>
    <row r="3664" spans="1:19" ht="58" x14ac:dyDescent="0.3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2">
        <f t="shared" si="171"/>
        <v>1.0142500000000001</v>
      </c>
      <c r="P3664" s="6" t="s">
        <v>8316</v>
      </c>
      <c r="Q3664" s="6" t="s">
        <v>8317</v>
      </c>
      <c r="R3664" s="15">
        <f t="shared" si="172"/>
        <v>42063.886736111112</v>
      </c>
      <c r="S3664" s="15">
        <f t="shared" si="173"/>
        <v>42093.84506944444</v>
      </c>
    </row>
    <row r="3665" spans="1:19" ht="43.5" x14ac:dyDescent="0.3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2">
        <f t="shared" si="171"/>
        <v>1.04</v>
      </c>
      <c r="P3665" s="6" t="s">
        <v>8316</v>
      </c>
      <c r="Q3665" s="6" t="s">
        <v>8317</v>
      </c>
      <c r="R3665" s="15">
        <f t="shared" si="172"/>
        <v>42665.118402777771</v>
      </c>
      <c r="S3665" s="15">
        <f t="shared" si="173"/>
        <v>42725.160069444442</v>
      </c>
    </row>
    <row r="3666" spans="1:19" ht="43.5" x14ac:dyDescent="0.3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2">
        <f t="shared" si="171"/>
        <v>1.09375</v>
      </c>
      <c r="P3666" s="6" t="s">
        <v>8316</v>
      </c>
      <c r="Q3666" s="6" t="s">
        <v>8317</v>
      </c>
      <c r="R3666" s="15">
        <f t="shared" si="172"/>
        <v>42522.91538194444</v>
      </c>
      <c r="S3666" s="15">
        <f t="shared" si="173"/>
        <v>42536.91538194444</v>
      </c>
    </row>
    <row r="3667" spans="1:19" ht="43.5" x14ac:dyDescent="0.3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2">
        <f t="shared" si="171"/>
        <v>1.1516129032258065</v>
      </c>
      <c r="P3667" s="6" t="s">
        <v>8316</v>
      </c>
      <c r="Q3667" s="6" t="s">
        <v>8317</v>
      </c>
      <c r="R3667" s="15">
        <f t="shared" si="172"/>
        <v>42294.47479166666</v>
      </c>
      <c r="S3667" s="15">
        <f t="shared" si="173"/>
        <v>42305.495833333327</v>
      </c>
    </row>
    <row r="3668" spans="1:19" ht="29" x14ac:dyDescent="0.3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2">
        <f t="shared" si="171"/>
        <v>1</v>
      </c>
      <c r="P3668" s="6" t="s">
        <v>8316</v>
      </c>
      <c r="Q3668" s="6" t="s">
        <v>8317</v>
      </c>
      <c r="R3668" s="15">
        <f t="shared" si="172"/>
        <v>41822.571550925924</v>
      </c>
      <c r="S3668" s="15">
        <f t="shared" si="173"/>
        <v>41843.958333333328</v>
      </c>
    </row>
    <row r="3669" spans="1:19" ht="43.5" x14ac:dyDescent="0.3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2">
        <f t="shared" si="171"/>
        <v>1.0317033333333334</v>
      </c>
      <c r="P3669" s="6" t="s">
        <v>8316</v>
      </c>
      <c r="Q3669" s="6" t="s">
        <v>8317</v>
      </c>
      <c r="R3669" s="15">
        <f t="shared" si="172"/>
        <v>42173.636793981474</v>
      </c>
      <c r="S3669" s="15">
        <f t="shared" si="173"/>
        <v>42203.636793981474</v>
      </c>
    </row>
    <row r="3670" spans="1:19" ht="43.5" x14ac:dyDescent="0.3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2">
        <f t="shared" si="171"/>
        <v>1.0349999999999999</v>
      </c>
      <c r="P3670" s="6" t="s">
        <v>8316</v>
      </c>
      <c r="Q3670" s="6" t="s">
        <v>8317</v>
      </c>
      <c r="R3670" s="15">
        <f t="shared" si="172"/>
        <v>42185.222824074073</v>
      </c>
      <c r="S3670" s="15">
        <f t="shared" si="173"/>
        <v>42208.439583333333</v>
      </c>
    </row>
    <row r="3671" spans="1:19" ht="43.5" x14ac:dyDescent="0.3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2">
        <f t="shared" si="171"/>
        <v>1.3819999999999999</v>
      </c>
      <c r="P3671" s="6" t="s">
        <v>8316</v>
      </c>
      <c r="Q3671" s="6" t="s">
        <v>8317</v>
      </c>
      <c r="R3671" s="15">
        <f t="shared" si="172"/>
        <v>42136.341863425921</v>
      </c>
      <c r="S3671" s="15">
        <f t="shared" si="173"/>
        <v>42166.341863425921</v>
      </c>
    </row>
    <row r="3672" spans="1:19" ht="43.5" x14ac:dyDescent="0.3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2">
        <f t="shared" si="171"/>
        <v>1.0954545454545455</v>
      </c>
      <c r="P3672" s="6" t="s">
        <v>8316</v>
      </c>
      <c r="Q3672" s="6" t="s">
        <v>8317</v>
      </c>
      <c r="R3672" s="15">
        <f t="shared" si="172"/>
        <v>42142.180682870363</v>
      </c>
      <c r="S3672" s="15">
        <f t="shared" si="173"/>
        <v>42155.624999999993</v>
      </c>
    </row>
    <row r="3673" spans="1:19" ht="43.5" x14ac:dyDescent="0.3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2">
        <f t="shared" si="171"/>
        <v>1.0085714285714287</v>
      </c>
      <c r="P3673" s="6" t="s">
        <v>8316</v>
      </c>
      <c r="Q3673" s="6" t="s">
        <v>8317</v>
      </c>
      <c r="R3673" s="15">
        <f t="shared" si="172"/>
        <v>41820.294756944444</v>
      </c>
      <c r="S3673" s="15">
        <f t="shared" si="173"/>
        <v>41840.832638888889</v>
      </c>
    </row>
    <row r="3674" spans="1:19" ht="58" x14ac:dyDescent="0.3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2">
        <f t="shared" si="171"/>
        <v>1.0153333333333334</v>
      </c>
      <c r="P3674" s="6" t="s">
        <v>8316</v>
      </c>
      <c r="Q3674" s="6" t="s">
        <v>8317</v>
      </c>
      <c r="R3674" s="15">
        <f t="shared" si="172"/>
        <v>41878.613240740735</v>
      </c>
      <c r="S3674" s="15">
        <f t="shared" si="173"/>
        <v>41908.613240740735</v>
      </c>
    </row>
    <row r="3675" spans="1:19" ht="43.5" x14ac:dyDescent="0.3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2">
        <f t="shared" si="171"/>
        <v>1.13625</v>
      </c>
      <c r="P3675" s="6" t="s">
        <v>8316</v>
      </c>
      <c r="Q3675" s="6" t="s">
        <v>8317</v>
      </c>
      <c r="R3675" s="15">
        <f t="shared" si="172"/>
        <v>41913.961770833332</v>
      </c>
      <c r="S3675" s="15">
        <f t="shared" si="173"/>
        <v>41948.202777777777</v>
      </c>
    </row>
    <row r="3676" spans="1:19" ht="43.5" x14ac:dyDescent="0.3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2">
        <f t="shared" si="171"/>
        <v>1</v>
      </c>
      <c r="P3676" s="6" t="s">
        <v>8316</v>
      </c>
      <c r="Q3676" s="6" t="s">
        <v>8317</v>
      </c>
      <c r="R3676" s="15">
        <f t="shared" si="172"/>
        <v>42556.539687499993</v>
      </c>
      <c r="S3676" s="15">
        <f t="shared" si="173"/>
        <v>42616.539687499993</v>
      </c>
    </row>
    <row r="3677" spans="1:19" ht="43.5" x14ac:dyDescent="0.3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2">
        <f t="shared" si="171"/>
        <v>1.4</v>
      </c>
      <c r="P3677" s="6" t="s">
        <v>8316</v>
      </c>
      <c r="Q3677" s="6" t="s">
        <v>8317</v>
      </c>
      <c r="R3677" s="15">
        <f t="shared" si="172"/>
        <v>42493.263680555552</v>
      </c>
      <c r="S3677" s="15">
        <f t="shared" si="173"/>
        <v>42505.624999999993</v>
      </c>
    </row>
    <row r="3678" spans="1:19" ht="43.5" x14ac:dyDescent="0.3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2">
        <f t="shared" si="171"/>
        <v>1.2875000000000001</v>
      </c>
      <c r="P3678" s="6" t="s">
        <v>8316</v>
      </c>
      <c r="Q3678" s="6" t="s">
        <v>8317</v>
      </c>
      <c r="R3678" s="15">
        <f t="shared" si="172"/>
        <v>41876.482453703698</v>
      </c>
      <c r="S3678" s="15">
        <f t="shared" si="173"/>
        <v>41894.482453703698</v>
      </c>
    </row>
    <row r="3679" spans="1:19" ht="43.5" x14ac:dyDescent="0.3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2">
        <f t="shared" si="171"/>
        <v>1.0290416666666666</v>
      </c>
      <c r="P3679" s="6" t="s">
        <v>8316</v>
      </c>
      <c r="Q3679" s="6" t="s">
        <v>8317</v>
      </c>
      <c r="R3679" s="15">
        <f t="shared" si="172"/>
        <v>41802.240949074076</v>
      </c>
      <c r="S3679" s="15">
        <f t="shared" si="173"/>
        <v>41822.832638888889</v>
      </c>
    </row>
    <row r="3680" spans="1:19" ht="43.5" x14ac:dyDescent="0.3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2">
        <f t="shared" si="171"/>
        <v>1.0249999999999999</v>
      </c>
      <c r="P3680" s="6" t="s">
        <v>8316</v>
      </c>
      <c r="Q3680" s="6" t="s">
        <v>8317</v>
      </c>
      <c r="R3680" s="15">
        <f t="shared" si="172"/>
        <v>42120.197893518511</v>
      </c>
      <c r="S3680" s="15">
        <f t="shared" si="173"/>
        <v>42155.197893518511</v>
      </c>
    </row>
    <row r="3681" spans="1:19" ht="43.5" x14ac:dyDescent="0.3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2">
        <f t="shared" si="171"/>
        <v>1.101</v>
      </c>
      <c r="P3681" s="6" t="s">
        <v>8316</v>
      </c>
      <c r="Q3681" s="6" t="s">
        <v>8317</v>
      </c>
      <c r="R3681" s="15">
        <f t="shared" si="172"/>
        <v>41786.428020833329</v>
      </c>
      <c r="S3681" s="15">
        <f t="shared" si="173"/>
        <v>41820.874305555553</v>
      </c>
    </row>
    <row r="3682" spans="1:19" ht="43.5" x14ac:dyDescent="0.3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2">
        <f t="shared" si="171"/>
        <v>1.1276666666666666</v>
      </c>
      <c r="P3682" s="6" t="s">
        <v>8316</v>
      </c>
      <c r="Q3682" s="6" t="s">
        <v>8317</v>
      </c>
      <c r="R3682" s="15">
        <f t="shared" si="172"/>
        <v>42627.120763888888</v>
      </c>
      <c r="S3682" s="15">
        <f t="shared" si="173"/>
        <v>42648.120763888888</v>
      </c>
    </row>
    <row r="3683" spans="1:19" ht="58" x14ac:dyDescent="0.3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2">
        <f t="shared" si="171"/>
        <v>1.119</v>
      </c>
      <c r="P3683" s="6" t="s">
        <v>8316</v>
      </c>
      <c r="Q3683" s="6" t="s">
        <v>8317</v>
      </c>
      <c r="R3683" s="15">
        <f t="shared" si="172"/>
        <v>42374.318171296291</v>
      </c>
      <c r="S3683" s="15">
        <f t="shared" si="173"/>
        <v>42384.318171296291</v>
      </c>
    </row>
    <row r="3684" spans="1:19" ht="43.5" x14ac:dyDescent="0.3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2">
        <f t="shared" si="171"/>
        <v>1.3919999999999999</v>
      </c>
      <c r="P3684" s="6" t="s">
        <v>8316</v>
      </c>
      <c r="Q3684" s="6" t="s">
        <v>8317</v>
      </c>
      <c r="R3684" s="15">
        <f t="shared" si="172"/>
        <v>41772.352060185185</v>
      </c>
      <c r="S3684" s="15">
        <f t="shared" si="173"/>
        <v>41805.957638888889</v>
      </c>
    </row>
    <row r="3685" spans="1:19" ht="43.5" x14ac:dyDescent="0.3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2">
        <f t="shared" si="171"/>
        <v>1.1085714285714285</v>
      </c>
      <c r="P3685" s="6" t="s">
        <v>8316</v>
      </c>
      <c r="Q3685" s="6" t="s">
        <v>8317</v>
      </c>
      <c r="R3685" s="15">
        <f t="shared" si="172"/>
        <v>42632.783518518518</v>
      </c>
      <c r="S3685" s="15">
        <f t="shared" si="173"/>
        <v>42662.783518518518</v>
      </c>
    </row>
    <row r="3686" spans="1:19" ht="43.5" x14ac:dyDescent="0.3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2">
        <f t="shared" si="171"/>
        <v>1.3906666666666667</v>
      </c>
      <c r="P3686" s="6" t="s">
        <v>8316</v>
      </c>
      <c r="Q3686" s="6" t="s">
        <v>8317</v>
      </c>
      <c r="R3686" s="15">
        <f t="shared" si="172"/>
        <v>42218.84706018518</v>
      </c>
      <c r="S3686" s="15">
        <f t="shared" si="173"/>
        <v>42248.84706018518</v>
      </c>
    </row>
    <row r="3687" spans="1:19" ht="43.5" x14ac:dyDescent="0.3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2">
        <f t="shared" si="171"/>
        <v>1.0569999999999999</v>
      </c>
      <c r="P3687" s="6" t="s">
        <v>8316</v>
      </c>
      <c r="Q3687" s="6" t="s">
        <v>8317</v>
      </c>
      <c r="R3687" s="15">
        <f t="shared" si="172"/>
        <v>41753.259942129625</v>
      </c>
      <c r="S3687" s="15">
        <f t="shared" si="173"/>
        <v>41778.541666666664</v>
      </c>
    </row>
    <row r="3688" spans="1:19" ht="43.5" x14ac:dyDescent="0.3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2">
        <f t="shared" si="171"/>
        <v>1.0142857142857142</v>
      </c>
      <c r="P3688" s="6" t="s">
        <v>8316</v>
      </c>
      <c r="Q3688" s="6" t="s">
        <v>8317</v>
      </c>
      <c r="R3688" s="15">
        <f t="shared" si="172"/>
        <v>42230.329398148147</v>
      </c>
      <c r="S3688" s="15">
        <f t="shared" si="173"/>
        <v>42244.832638888889</v>
      </c>
    </row>
    <row r="3689" spans="1:19" ht="58" x14ac:dyDescent="0.3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2">
        <f t="shared" si="171"/>
        <v>1.0024500000000001</v>
      </c>
      <c r="P3689" s="6" t="s">
        <v>8316</v>
      </c>
      <c r="Q3689" s="6" t="s">
        <v>8317</v>
      </c>
      <c r="R3689" s="15">
        <f t="shared" si="172"/>
        <v>41786.884895833333</v>
      </c>
      <c r="S3689" s="15">
        <f t="shared" si="173"/>
        <v>41816.884895833333</v>
      </c>
    </row>
    <row r="3690" spans="1:19" ht="43.5" x14ac:dyDescent="0.3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2">
        <f t="shared" si="171"/>
        <v>1.0916666666666666</v>
      </c>
      <c r="P3690" s="6" t="s">
        <v>8316</v>
      </c>
      <c r="Q3690" s="6" t="s">
        <v>8317</v>
      </c>
      <c r="R3690" s="15">
        <f t="shared" si="172"/>
        <v>41829.453749999993</v>
      </c>
      <c r="S3690" s="15">
        <f t="shared" si="173"/>
        <v>41859.453749999993</v>
      </c>
    </row>
    <row r="3691" spans="1:19" ht="43.5" x14ac:dyDescent="0.3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2">
        <f t="shared" si="171"/>
        <v>1.1833333333333333</v>
      </c>
      <c r="P3691" s="6" t="s">
        <v>8316</v>
      </c>
      <c r="Q3691" s="6" t="s">
        <v>8317</v>
      </c>
      <c r="R3691" s="15">
        <f t="shared" si="172"/>
        <v>42147.49350694444</v>
      </c>
      <c r="S3691" s="15">
        <f t="shared" si="173"/>
        <v>42176.600694444445</v>
      </c>
    </row>
    <row r="3692" spans="1:19" ht="43.5" x14ac:dyDescent="0.3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2">
        <f t="shared" si="171"/>
        <v>1.2</v>
      </c>
      <c r="P3692" s="6" t="s">
        <v>8316</v>
      </c>
      <c r="Q3692" s="6" t="s">
        <v>8317</v>
      </c>
      <c r="R3692" s="15">
        <f t="shared" si="172"/>
        <v>41940.26484953703</v>
      </c>
      <c r="S3692" s="15">
        <f t="shared" si="173"/>
        <v>41970.306516203702</v>
      </c>
    </row>
    <row r="3693" spans="1:19" ht="29" x14ac:dyDescent="0.3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2">
        <f t="shared" si="171"/>
        <v>1.2796000000000001</v>
      </c>
      <c r="P3693" s="6" t="s">
        <v>8316</v>
      </c>
      <c r="Q3693" s="6" t="s">
        <v>8317</v>
      </c>
      <c r="R3693" s="15">
        <f t="shared" si="172"/>
        <v>42020.367233796293</v>
      </c>
      <c r="S3693" s="15">
        <f t="shared" si="173"/>
        <v>42064.874305555553</v>
      </c>
    </row>
    <row r="3694" spans="1:19" ht="29" x14ac:dyDescent="0.3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2">
        <f t="shared" si="171"/>
        <v>1.26</v>
      </c>
      <c r="P3694" s="6" t="s">
        <v>8316</v>
      </c>
      <c r="Q3694" s="6" t="s">
        <v>8317</v>
      </c>
      <c r="R3694" s="15">
        <f t="shared" si="172"/>
        <v>41891.631701388884</v>
      </c>
      <c r="S3694" s="15">
        <f t="shared" si="173"/>
        <v>41900.666666666664</v>
      </c>
    </row>
    <row r="3695" spans="1:19" ht="43.5" x14ac:dyDescent="0.3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2">
        <f t="shared" si="171"/>
        <v>1.2912912912912913</v>
      </c>
      <c r="P3695" s="6" t="s">
        <v>8316</v>
      </c>
      <c r="Q3695" s="6" t="s">
        <v>8317</v>
      </c>
      <c r="R3695" s="15">
        <f t="shared" si="172"/>
        <v>42308.85797453703</v>
      </c>
      <c r="S3695" s="15">
        <f t="shared" si="173"/>
        <v>42338.604166666664</v>
      </c>
    </row>
    <row r="3696" spans="1:19" ht="58" x14ac:dyDescent="0.3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2">
        <f t="shared" si="171"/>
        <v>1.0742857142857143</v>
      </c>
      <c r="P3696" s="6" t="s">
        <v>8316</v>
      </c>
      <c r="Q3696" s="6" t="s">
        <v>8317</v>
      </c>
      <c r="R3696" s="15">
        <f t="shared" si="172"/>
        <v>42489.800543981481</v>
      </c>
      <c r="S3696" s="15">
        <f t="shared" si="173"/>
        <v>42526.749999999993</v>
      </c>
    </row>
    <row r="3697" spans="1:19" ht="58" x14ac:dyDescent="0.3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2">
        <f t="shared" si="171"/>
        <v>1.00125</v>
      </c>
      <c r="P3697" s="6" t="s">
        <v>8316</v>
      </c>
      <c r="Q3697" s="6" t="s">
        <v>8317</v>
      </c>
      <c r="R3697" s="15">
        <f t="shared" si="172"/>
        <v>41995.537152777775</v>
      </c>
      <c r="S3697" s="15">
        <f t="shared" si="173"/>
        <v>42015.537152777775</v>
      </c>
    </row>
    <row r="3698" spans="1:19" ht="43.5" x14ac:dyDescent="0.3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2">
        <f t="shared" si="171"/>
        <v>1.55</v>
      </c>
      <c r="P3698" s="6" t="s">
        <v>8316</v>
      </c>
      <c r="Q3698" s="6" t="s">
        <v>8317</v>
      </c>
      <c r="R3698" s="15">
        <f t="shared" si="172"/>
        <v>41988.283749999995</v>
      </c>
      <c r="S3698" s="15">
        <f t="shared" si="173"/>
        <v>42048.283749999995</v>
      </c>
    </row>
    <row r="3699" spans="1:19" ht="43.5" x14ac:dyDescent="0.3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2">
        <f t="shared" si="171"/>
        <v>1.08</v>
      </c>
      <c r="P3699" s="6" t="s">
        <v>8316</v>
      </c>
      <c r="Q3699" s="6" t="s">
        <v>8317</v>
      </c>
      <c r="R3699" s="15">
        <f t="shared" si="172"/>
        <v>42479.1325</v>
      </c>
      <c r="S3699" s="15">
        <f t="shared" si="173"/>
        <v>42500.1325</v>
      </c>
    </row>
    <row r="3700" spans="1:19" ht="43.5" x14ac:dyDescent="0.3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2">
        <f t="shared" si="171"/>
        <v>1.1052</v>
      </c>
      <c r="P3700" s="6" t="s">
        <v>8316</v>
      </c>
      <c r="Q3700" s="6" t="s">
        <v>8317</v>
      </c>
      <c r="R3700" s="15">
        <f t="shared" si="172"/>
        <v>42401.473229166666</v>
      </c>
      <c r="S3700" s="15">
        <f t="shared" si="173"/>
        <v>42431.473229166666</v>
      </c>
    </row>
    <row r="3701" spans="1:19" ht="58" x14ac:dyDescent="0.3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2">
        <f t="shared" si="171"/>
        <v>1.008</v>
      </c>
      <c r="P3701" s="6" t="s">
        <v>8316</v>
      </c>
      <c r="Q3701" s="6" t="s">
        <v>8317</v>
      </c>
      <c r="R3701" s="15">
        <f t="shared" si="172"/>
        <v>41897.268703703703</v>
      </c>
      <c r="S3701" s="15">
        <f t="shared" si="173"/>
        <v>41927.268703703703</v>
      </c>
    </row>
    <row r="3702" spans="1:19" ht="29" x14ac:dyDescent="0.3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2">
        <f t="shared" si="171"/>
        <v>1.212</v>
      </c>
      <c r="P3702" s="6" t="s">
        <v>8316</v>
      </c>
      <c r="Q3702" s="6" t="s">
        <v>8317</v>
      </c>
      <c r="R3702" s="15">
        <f t="shared" si="172"/>
        <v>41882.25231481481</v>
      </c>
      <c r="S3702" s="15">
        <f t="shared" si="173"/>
        <v>41912.333333333328</v>
      </c>
    </row>
    <row r="3703" spans="1:19" ht="43.5" x14ac:dyDescent="0.3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2">
        <f t="shared" si="171"/>
        <v>1.0033333333333334</v>
      </c>
      <c r="P3703" s="6" t="s">
        <v>8316</v>
      </c>
      <c r="Q3703" s="6" t="s">
        <v>8317</v>
      </c>
      <c r="R3703" s="15">
        <f t="shared" si="172"/>
        <v>42129.208252314813</v>
      </c>
      <c r="S3703" s="15">
        <f t="shared" si="173"/>
        <v>42159.208252314813</v>
      </c>
    </row>
    <row r="3704" spans="1:19" ht="58" x14ac:dyDescent="0.3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2">
        <f t="shared" si="171"/>
        <v>1.0916666666666666</v>
      </c>
      <c r="P3704" s="6" t="s">
        <v>8316</v>
      </c>
      <c r="Q3704" s="6" t="s">
        <v>8317</v>
      </c>
      <c r="R3704" s="15">
        <f t="shared" si="172"/>
        <v>42524.204675925925</v>
      </c>
      <c r="S3704" s="15">
        <f t="shared" si="173"/>
        <v>42561.624305555553</v>
      </c>
    </row>
    <row r="3705" spans="1:19" ht="43.5" x14ac:dyDescent="0.3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2">
        <f t="shared" si="171"/>
        <v>1.2342857142857142</v>
      </c>
      <c r="P3705" s="6" t="s">
        <v>8316</v>
      </c>
      <c r="Q3705" s="6" t="s">
        <v>8317</v>
      </c>
      <c r="R3705" s="15">
        <f t="shared" si="172"/>
        <v>42556.171157407407</v>
      </c>
      <c r="S3705" s="15">
        <f t="shared" si="173"/>
        <v>42594.957638888889</v>
      </c>
    </row>
    <row r="3706" spans="1:19" ht="43.5" x14ac:dyDescent="0.3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2">
        <f t="shared" si="171"/>
        <v>1.3633666666666666</v>
      </c>
      <c r="P3706" s="6" t="s">
        <v>8316</v>
      </c>
      <c r="Q3706" s="6" t="s">
        <v>8317</v>
      </c>
      <c r="R3706" s="15">
        <f t="shared" si="172"/>
        <v>42461.356412037036</v>
      </c>
      <c r="S3706" s="15">
        <f t="shared" si="173"/>
        <v>42521.356412037036</v>
      </c>
    </row>
    <row r="3707" spans="1:19" ht="43.5" x14ac:dyDescent="0.3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2">
        <f t="shared" si="171"/>
        <v>1.0346657233816767</v>
      </c>
      <c r="P3707" s="6" t="s">
        <v>8316</v>
      </c>
      <c r="Q3707" s="6" t="s">
        <v>8317</v>
      </c>
      <c r="R3707" s="15">
        <f t="shared" si="172"/>
        <v>41792.209652777776</v>
      </c>
      <c r="S3707" s="15">
        <f t="shared" si="173"/>
        <v>41813.416666666664</v>
      </c>
    </row>
    <row r="3708" spans="1:19" ht="43.5" x14ac:dyDescent="0.3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2">
        <f t="shared" si="171"/>
        <v>1.2133333333333334</v>
      </c>
      <c r="P3708" s="6" t="s">
        <v>8316</v>
      </c>
      <c r="Q3708" s="6" t="s">
        <v>8317</v>
      </c>
      <c r="R3708" s="15">
        <f t="shared" si="172"/>
        <v>41879.580428240741</v>
      </c>
      <c r="S3708" s="15">
        <f t="shared" si="173"/>
        <v>41894.580428240741</v>
      </c>
    </row>
    <row r="3709" spans="1:19" ht="43.5" x14ac:dyDescent="0.3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2">
        <f t="shared" si="171"/>
        <v>1.86</v>
      </c>
      <c r="P3709" s="6" t="s">
        <v>8316</v>
      </c>
      <c r="Q3709" s="6" t="s">
        <v>8317</v>
      </c>
      <c r="R3709" s="15">
        <f t="shared" si="172"/>
        <v>42551.715023148143</v>
      </c>
      <c r="S3709" s="15">
        <f t="shared" si="173"/>
        <v>42572.893055555549</v>
      </c>
    </row>
    <row r="3710" spans="1:19" ht="58" x14ac:dyDescent="0.3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2">
        <f t="shared" si="171"/>
        <v>3</v>
      </c>
      <c r="P3710" s="6" t="s">
        <v>8316</v>
      </c>
      <c r="Q3710" s="6" t="s">
        <v>8317</v>
      </c>
      <c r="R3710" s="15">
        <f t="shared" si="172"/>
        <v>41809.808865740742</v>
      </c>
      <c r="S3710" s="15">
        <f t="shared" si="173"/>
        <v>41823.808865740742</v>
      </c>
    </row>
    <row r="3711" spans="1:19" ht="43.5" x14ac:dyDescent="0.3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2">
        <f t="shared" si="171"/>
        <v>1.0825</v>
      </c>
      <c r="P3711" s="6" t="s">
        <v>8316</v>
      </c>
      <c r="Q3711" s="6" t="s">
        <v>8317</v>
      </c>
      <c r="R3711" s="15">
        <f t="shared" si="172"/>
        <v>41785.374374999999</v>
      </c>
      <c r="S3711" s="15">
        <f t="shared" si="173"/>
        <v>41815.374374999999</v>
      </c>
    </row>
    <row r="3712" spans="1:19" ht="29" x14ac:dyDescent="0.3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2">
        <f t="shared" si="171"/>
        <v>1.4115384615384616</v>
      </c>
      <c r="P3712" s="6" t="s">
        <v>8316</v>
      </c>
      <c r="Q3712" s="6" t="s">
        <v>8317</v>
      </c>
      <c r="R3712" s="15">
        <f t="shared" si="172"/>
        <v>42072.242916666662</v>
      </c>
      <c r="S3712" s="15">
        <f t="shared" si="173"/>
        <v>42097.242916666662</v>
      </c>
    </row>
    <row r="3713" spans="1:19" ht="29" x14ac:dyDescent="0.3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2">
        <f t="shared" si="171"/>
        <v>1.1399999999999999</v>
      </c>
      <c r="P3713" s="6" t="s">
        <v>8316</v>
      </c>
      <c r="Q3713" s="6" t="s">
        <v>8317</v>
      </c>
      <c r="R3713" s="15">
        <f t="shared" si="172"/>
        <v>41779.3908912037</v>
      </c>
      <c r="S3713" s="15">
        <f t="shared" si="173"/>
        <v>41805.333333333328</v>
      </c>
    </row>
    <row r="3714" spans="1:19" ht="58" x14ac:dyDescent="0.3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2">
        <f t="shared" si="171"/>
        <v>1.5373333333333334</v>
      </c>
      <c r="P3714" s="6" t="s">
        <v>8316</v>
      </c>
      <c r="Q3714" s="6" t="s">
        <v>8317</v>
      </c>
      <c r="R3714" s="15">
        <f t="shared" si="172"/>
        <v>42133.838738425919</v>
      </c>
      <c r="S3714" s="15">
        <f t="shared" si="173"/>
        <v>42154.957638888889</v>
      </c>
    </row>
    <row r="3715" spans="1:19" ht="43.5" x14ac:dyDescent="0.3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2">
        <f t="shared" ref="O3715:O3778" si="174">(E3715/D3715)</f>
        <v>1.0149999999999999</v>
      </c>
      <c r="P3715" s="6" t="s">
        <v>8316</v>
      </c>
      <c r="Q3715" s="6" t="s">
        <v>8317</v>
      </c>
      <c r="R3715" s="15">
        <f t="shared" ref="R3715:R3778" si="175">(J3715/86400)+25569+(-8/24)</f>
        <v>42505.404699074068</v>
      </c>
      <c r="S3715" s="15">
        <f t="shared" ref="S3715:S3778" si="176">(I3715/86400)+25569+(-8/24)</f>
        <v>42525.404699074068</v>
      </c>
    </row>
    <row r="3716" spans="1:19" ht="43.5" x14ac:dyDescent="0.3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2">
        <f t="shared" si="174"/>
        <v>1.0235000000000001</v>
      </c>
      <c r="P3716" s="6" t="s">
        <v>8316</v>
      </c>
      <c r="Q3716" s="6" t="s">
        <v>8317</v>
      </c>
      <c r="R3716" s="15">
        <f t="shared" si="175"/>
        <v>42118.222997685181</v>
      </c>
      <c r="S3716" s="15">
        <f t="shared" si="176"/>
        <v>42149.832638888889</v>
      </c>
    </row>
    <row r="3717" spans="1:19" ht="43.5" x14ac:dyDescent="0.3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2">
        <f t="shared" si="174"/>
        <v>1.0257142857142858</v>
      </c>
      <c r="P3717" s="6" t="s">
        <v>8316</v>
      </c>
      <c r="Q3717" s="6" t="s">
        <v>8317</v>
      </c>
      <c r="R3717" s="15">
        <f t="shared" si="175"/>
        <v>42036.662256944437</v>
      </c>
      <c r="S3717" s="15">
        <f t="shared" si="176"/>
        <v>42094.202777777777</v>
      </c>
    </row>
    <row r="3718" spans="1:19" ht="43.5" x14ac:dyDescent="0.3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2">
        <f t="shared" si="174"/>
        <v>1.5575000000000001</v>
      </c>
      <c r="P3718" s="6" t="s">
        <v>8316</v>
      </c>
      <c r="Q3718" s="6" t="s">
        <v>8317</v>
      </c>
      <c r="R3718" s="15">
        <f t="shared" si="175"/>
        <v>42360.554502314808</v>
      </c>
      <c r="S3718" s="15">
        <f t="shared" si="176"/>
        <v>42390.554502314808</v>
      </c>
    </row>
    <row r="3719" spans="1:19" ht="43.5" x14ac:dyDescent="0.3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2">
        <f t="shared" si="174"/>
        <v>1.0075000000000001</v>
      </c>
      <c r="P3719" s="6" t="s">
        <v>8316</v>
      </c>
      <c r="Q3719" s="6" t="s">
        <v>8317</v>
      </c>
      <c r="R3719" s="15">
        <f t="shared" si="175"/>
        <v>42102.532974537033</v>
      </c>
      <c r="S3719" s="15">
        <f t="shared" si="176"/>
        <v>42133.532974537033</v>
      </c>
    </row>
    <row r="3720" spans="1:19" ht="43.5" x14ac:dyDescent="0.3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2">
        <f t="shared" si="174"/>
        <v>2.3940000000000001</v>
      </c>
      <c r="P3720" s="6" t="s">
        <v>8316</v>
      </c>
      <c r="Q3720" s="6" t="s">
        <v>8317</v>
      </c>
      <c r="R3720" s="15">
        <f t="shared" si="175"/>
        <v>42032.382812499993</v>
      </c>
      <c r="S3720" s="15">
        <f t="shared" si="176"/>
        <v>42062.382812499993</v>
      </c>
    </row>
    <row r="3721" spans="1:19" ht="29" x14ac:dyDescent="0.3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2">
        <f t="shared" si="174"/>
        <v>2.1</v>
      </c>
      <c r="P3721" s="6" t="s">
        <v>8316</v>
      </c>
      <c r="Q3721" s="6" t="s">
        <v>8317</v>
      </c>
      <c r="R3721" s="15">
        <f t="shared" si="175"/>
        <v>42147.396597222221</v>
      </c>
      <c r="S3721" s="15">
        <f t="shared" si="176"/>
        <v>42177.396597222221</v>
      </c>
    </row>
    <row r="3722" spans="1:19" ht="29" x14ac:dyDescent="0.3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2">
        <f t="shared" si="174"/>
        <v>1.0451515151515152</v>
      </c>
      <c r="P3722" s="6" t="s">
        <v>8316</v>
      </c>
      <c r="Q3722" s="6" t="s">
        <v>8317</v>
      </c>
      <c r="R3722" s="15">
        <f t="shared" si="175"/>
        <v>42165.659791666665</v>
      </c>
      <c r="S3722" s="15">
        <f t="shared" si="176"/>
        <v>42187.659791666665</v>
      </c>
    </row>
    <row r="3723" spans="1:19" ht="58" x14ac:dyDescent="0.3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2">
        <f t="shared" si="174"/>
        <v>1.008</v>
      </c>
      <c r="P3723" s="6" t="s">
        <v>8316</v>
      </c>
      <c r="Q3723" s="6" t="s">
        <v>8317</v>
      </c>
      <c r="R3723" s="15">
        <f t="shared" si="175"/>
        <v>41927.602824074071</v>
      </c>
      <c r="S3723" s="15">
        <f t="shared" si="176"/>
        <v>41948.644490740735</v>
      </c>
    </row>
    <row r="3724" spans="1:19" ht="58" x14ac:dyDescent="0.3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2">
        <f t="shared" si="174"/>
        <v>1.1120000000000001</v>
      </c>
      <c r="P3724" s="6" t="s">
        <v>8316</v>
      </c>
      <c r="Q3724" s="6" t="s">
        <v>8317</v>
      </c>
      <c r="R3724" s="15">
        <f t="shared" si="175"/>
        <v>42381.338506944441</v>
      </c>
      <c r="S3724" s="15">
        <f t="shared" si="176"/>
        <v>42411.624305555553</v>
      </c>
    </row>
    <row r="3725" spans="1:19" ht="29" x14ac:dyDescent="0.3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2">
        <f t="shared" si="174"/>
        <v>1.0204444444444445</v>
      </c>
      <c r="P3725" s="6" t="s">
        <v>8316</v>
      </c>
      <c r="Q3725" s="6" t="s">
        <v>8317</v>
      </c>
      <c r="R3725" s="15">
        <f t="shared" si="175"/>
        <v>41943.419699074067</v>
      </c>
      <c r="S3725" s="15">
        <f t="shared" si="176"/>
        <v>41973.461365740739</v>
      </c>
    </row>
    <row r="3726" spans="1:19" ht="43.5" x14ac:dyDescent="0.3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2">
        <f t="shared" si="174"/>
        <v>1.0254767441860466</v>
      </c>
      <c r="P3726" s="6" t="s">
        <v>8316</v>
      </c>
      <c r="Q3726" s="6" t="s">
        <v>8317</v>
      </c>
      <c r="R3726" s="15">
        <f t="shared" si="175"/>
        <v>42465.158101851848</v>
      </c>
      <c r="S3726" s="15">
        <f t="shared" si="176"/>
        <v>42494.624999999993</v>
      </c>
    </row>
    <row r="3727" spans="1:19" ht="43.5" x14ac:dyDescent="0.3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2">
        <f t="shared" si="174"/>
        <v>1.27</v>
      </c>
      <c r="P3727" s="6" t="s">
        <v>8316</v>
      </c>
      <c r="Q3727" s="6" t="s">
        <v>8317</v>
      </c>
      <c r="R3727" s="15">
        <f t="shared" si="175"/>
        <v>42401.611886574072</v>
      </c>
      <c r="S3727" s="15">
        <f t="shared" si="176"/>
        <v>42418.562499999993</v>
      </c>
    </row>
    <row r="3728" spans="1:19" ht="43.5" x14ac:dyDescent="0.3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2">
        <f t="shared" si="174"/>
        <v>3.3870588235294119</v>
      </c>
      <c r="P3728" s="6" t="s">
        <v>8316</v>
      </c>
      <c r="Q3728" s="6" t="s">
        <v>8317</v>
      </c>
      <c r="R3728" s="15">
        <f t="shared" si="175"/>
        <v>42461.807534722218</v>
      </c>
      <c r="S3728" s="15">
        <f t="shared" si="176"/>
        <v>42489.541666666664</v>
      </c>
    </row>
    <row r="3729" spans="1:19" ht="43.5" x14ac:dyDescent="0.3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2">
        <f t="shared" si="174"/>
        <v>1.0075000000000001</v>
      </c>
      <c r="P3729" s="6" t="s">
        <v>8316</v>
      </c>
      <c r="Q3729" s="6" t="s">
        <v>8317</v>
      </c>
      <c r="R3729" s="15">
        <f t="shared" si="175"/>
        <v>42632.014976851853</v>
      </c>
      <c r="S3729" s="15">
        <f t="shared" si="176"/>
        <v>42662.871527777774</v>
      </c>
    </row>
    <row r="3730" spans="1:19" ht="43.5" x14ac:dyDescent="0.3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2">
        <f t="shared" si="174"/>
        <v>9.3100000000000002E-2</v>
      </c>
      <c r="P3730" s="6" t="s">
        <v>8316</v>
      </c>
      <c r="Q3730" s="6" t="s">
        <v>8317</v>
      </c>
      <c r="R3730" s="15">
        <f t="shared" si="175"/>
        <v>42204.837685185186</v>
      </c>
      <c r="S3730" s="15">
        <f t="shared" si="176"/>
        <v>42234.837685185186</v>
      </c>
    </row>
    <row r="3731" spans="1:19" ht="58" x14ac:dyDescent="0.3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2">
        <f t="shared" si="174"/>
        <v>7.2400000000000006E-2</v>
      </c>
      <c r="P3731" s="6" t="s">
        <v>8316</v>
      </c>
      <c r="Q3731" s="6" t="s">
        <v>8317</v>
      </c>
      <c r="R3731" s="15">
        <f t="shared" si="175"/>
        <v>42040.871666666666</v>
      </c>
      <c r="S3731" s="15">
        <f t="shared" si="176"/>
        <v>42085.829999999994</v>
      </c>
    </row>
    <row r="3732" spans="1:19" ht="43.5" x14ac:dyDescent="0.3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2">
        <f t="shared" si="174"/>
        <v>0.1</v>
      </c>
      <c r="P3732" s="6" t="s">
        <v>8316</v>
      </c>
      <c r="Q3732" s="6" t="s">
        <v>8317</v>
      </c>
      <c r="R3732" s="15">
        <f t="shared" si="175"/>
        <v>42203.34443287037</v>
      </c>
      <c r="S3732" s="15">
        <f t="shared" si="176"/>
        <v>42233.34443287037</v>
      </c>
    </row>
    <row r="3733" spans="1:19" ht="43.5" x14ac:dyDescent="0.3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2">
        <f t="shared" si="174"/>
        <v>0.11272727272727273</v>
      </c>
      <c r="P3733" s="6" t="s">
        <v>8316</v>
      </c>
      <c r="Q3733" s="6" t="s">
        <v>8317</v>
      </c>
      <c r="R3733" s="15">
        <f t="shared" si="175"/>
        <v>41983.419513888883</v>
      </c>
      <c r="S3733" s="15">
        <f t="shared" si="176"/>
        <v>42013.807638888888</v>
      </c>
    </row>
    <row r="3734" spans="1:19" ht="43.5" x14ac:dyDescent="0.3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2">
        <f t="shared" si="174"/>
        <v>0.15411764705882353</v>
      </c>
      <c r="P3734" s="6" t="s">
        <v>8316</v>
      </c>
      <c r="Q3734" s="6" t="s">
        <v>8317</v>
      </c>
      <c r="R3734" s="15">
        <f t="shared" si="175"/>
        <v>41968.344131944446</v>
      </c>
      <c r="S3734" s="15">
        <f t="shared" si="176"/>
        <v>42028.166666666664</v>
      </c>
    </row>
    <row r="3735" spans="1:19" ht="43.5" x14ac:dyDescent="0.3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2">
        <f t="shared" si="174"/>
        <v>0</v>
      </c>
      <c r="P3735" s="6" t="s">
        <v>8316</v>
      </c>
      <c r="Q3735" s="6" t="s">
        <v>8317</v>
      </c>
      <c r="R3735" s="15">
        <f t="shared" si="175"/>
        <v>42102.691064814811</v>
      </c>
      <c r="S3735" s="15">
        <f t="shared" si="176"/>
        <v>42112.604166666664</v>
      </c>
    </row>
    <row r="3736" spans="1:19" ht="58" x14ac:dyDescent="0.3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2">
        <f t="shared" si="174"/>
        <v>0.28466666666666668</v>
      </c>
      <c r="P3736" s="6" t="s">
        <v>8316</v>
      </c>
      <c r="Q3736" s="6" t="s">
        <v>8317</v>
      </c>
      <c r="R3736" s="15">
        <f t="shared" si="175"/>
        <v>42089.568240740737</v>
      </c>
      <c r="S3736" s="15">
        <f t="shared" si="176"/>
        <v>42149.568240740737</v>
      </c>
    </row>
    <row r="3737" spans="1:19" ht="29" x14ac:dyDescent="0.3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2">
        <f t="shared" si="174"/>
        <v>0.13333333333333333</v>
      </c>
      <c r="P3737" s="6" t="s">
        <v>8316</v>
      </c>
      <c r="Q3737" s="6" t="s">
        <v>8317</v>
      </c>
      <c r="R3737" s="15">
        <f t="shared" si="175"/>
        <v>42122.359826388885</v>
      </c>
      <c r="S3737" s="15">
        <f t="shared" si="176"/>
        <v>42152.359826388885</v>
      </c>
    </row>
    <row r="3738" spans="1:19" ht="43.5" x14ac:dyDescent="0.3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2">
        <f t="shared" si="174"/>
        <v>6.6666666666666671E-3</v>
      </c>
      <c r="P3738" s="6" t="s">
        <v>8316</v>
      </c>
      <c r="Q3738" s="6" t="s">
        <v>8317</v>
      </c>
      <c r="R3738" s="15">
        <f t="shared" si="175"/>
        <v>42048.378391203696</v>
      </c>
      <c r="S3738" s="15">
        <f t="shared" si="176"/>
        <v>42086.416666666664</v>
      </c>
    </row>
    <row r="3739" spans="1:19" ht="43.5" x14ac:dyDescent="0.3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2">
        <f t="shared" si="174"/>
        <v>0.21428571428571427</v>
      </c>
      <c r="P3739" s="6" t="s">
        <v>8316</v>
      </c>
      <c r="Q3739" s="6" t="s">
        <v>8317</v>
      </c>
      <c r="R3739" s="15">
        <f t="shared" si="175"/>
        <v>42297.357673611106</v>
      </c>
      <c r="S3739" s="15">
        <f t="shared" si="176"/>
        <v>42319.957638888889</v>
      </c>
    </row>
    <row r="3740" spans="1:19" ht="43.5" x14ac:dyDescent="0.3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2">
        <f t="shared" si="174"/>
        <v>0.18</v>
      </c>
      <c r="P3740" s="6" t="s">
        <v>8316</v>
      </c>
      <c r="Q3740" s="6" t="s">
        <v>8317</v>
      </c>
      <c r="R3740" s="15">
        <f t="shared" si="175"/>
        <v>41813.605381944442</v>
      </c>
      <c r="S3740" s="15">
        <f t="shared" si="176"/>
        <v>41835.583333333328</v>
      </c>
    </row>
    <row r="3741" spans="1:19" ht="43.5" x14ac:dyDescent="0.3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2">
        <f t="shared" si="174"/>
        <v>0.20125000000000001</v>
      </c>
      <c r="P3741" s="6" t="s">
        <v>8316</v>
      </c>
      <c r="Q3741" s="6" t="s">
        <v>8317</v>
      </c>
      <c r="R3741" s="15">
        <f t="shared" si="175"/>
        <v>42548.116527777776</v>
      </c>
      <c r="S3741" s="15">
        <f t="shared" si="176"/>
        <v>42568.116527777776</v>
      </c>
    </row>
    <row r="3742" spans="1:19" ht="43.5" x14ac:dyDescent="0.3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2">
        <f t="shared" si="174"/>
        <v>0.17899999999999999</v>
      </c>
      <c r="P3742" s="6" t="s">
        <v>8316</v>
      </c>
      <c r="Q3742" s="6" t="s">
        <v>8317</v>
      </c>
      <c r="R3742" s="15">
        <f t="shared" si="175"/>
        <v>41832.756423611107</v>
      </c>
      <c r="S3742" s="15">
        <f t="shared" si="176"/>
        <v>41862.745810185181</v>
      </c>
    </row>
    <row r="3743" spans="1:19" ht="43.5" x14ac:dyDescent="0.3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2">
        <f t="shared" si="174"/>
        <v>0</v>
      </c>
      <c r="P3743" s="6" t="s">
        <v>8316</v>
      </c>
      <c r="Q3743" s="6" t="s">
        <v>8317</v>
      </c>
      <c r="R3743" s="15">
        <f t="shared" si="175"/>
        <v>42325.587384259255</v>
      </c>
      <c r="S3743" s="15">
        <f t="shared" si="176"/>
        <v>42355.587384259255</v>
      </c>
    </row>
    <row r="3744" spans="1:19" ht="43.5" x14ac:dyDescent="0.3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2">
        <f t="shared" si="174"/>
        <v>0.02</v>
      </c>
      <c r="P3744" s="6" t="s">
        <v>8316</v>
      </c>
      <c r="Q3744" s="6" t="s">
        <v>8317</v>
      </c>
      <c r="R3744" s="15">
        <f t="shared" si="175"/>
        <v>41857.881296296291</v>
      </c>
      <c r="S3744" s="15">
        <f t="shared" si="176"/>
        <v>41887.881296296291</v>
      </c>
    </row>
    <row r="3745" spans="1:19" ht="29" x14ac:dyDescent="0.3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2">
        <f t="shared" si="174"/>
        <v>0</v>
      </c>
      <c r="P3745" s="6" t="s">
        <v>8316</v>
      </c>
      <c r="Q3745" s="6" t="s">
        <v>8317</v>
      </c>
      <c r="R3745" s="15">
        <f t="shared" si="175"/>
        <v>41793.376898148148</v>
      </c>
      <c r="S3745" s="15">
        <f t="shared" si="176"/>
        <v>41823.376898148148</v>
      </c>
    </row>
    <row r="3746" spans="1:19" ht="58" x14ac:dyDescent="0.3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2">
        <f t="shared" si="174"/>
        <v>0</v>
      </c>
      <c r="P3746" s="6" t="s">
        <v>8316</v>
      </c>
      <c r="Q3746" s="6" t="s">
        <v>8317</v>
      </c>
      <c r="R3746" s="15">
        <f t="shared" si="175"/>
        <v>41793.480925925927</v>
      </c>
      <c r="S3746" s="15">
        <f t="shared" si="176"/>
        <v>41824.832638888889</v>
      </c>
    </row>
    <row r="3747" spans="1:19" ht="43.5" x14ac:dyDescent="0.3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2">
        <f t="shared" si="174"/>
        <v>0.1</v>
      </c>
      <c r="P3747" s="6" t="s">
        <v>8316</v>
      </c>
      <c r="Q3747" s="6" t="s">
        <v>8317</v>
      </c>
      <c r="R3747" s="15">
        <f t="shared" si="175"/>
        <v>41831.364606481475</v>
      </c>
      <c r="S3747" s="15">
        <f t="shared" si="176"/>
        <v>41861.364606481475</v>
      </c>
    </row>
    <row r="3748" spans="1:19" ht="29" x14ac:dyDescent="0.3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2">
        <f t="shared" si="174"/>
        <v>2.3764705882352941E-2</v>
      </c>
      <c r="P3748" s="6" t="s">
        <v>8316</v>
      </c>
      <c r="Q3748" s="6" t="s">
        <v>8317</v>
      </c>
      <c r="R3748" s="15">
        <f t="shared" si="175"/>
        <v>42621.05600694444</v>
      </c>
      <c r="S3748" s="15">
        <f t="shared" si="176"/>
        <v>42651.05600694444</v>
      </c>
    </row>
    <row r="3749" spans="1:19" ht="29" x14ac:dyDescent="0.3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2">
        <f t="shared" si="174"/>
        <v>0.01</v>
      </c>
      <c r="P3749" s="6" t="s">
        <v>8316</v>
      </c>
      <c r="Q3749" s="6" t="s">
        <v>8317</v>
      </c>
      <c r="R3749" s="15">
        <f t="shared" si="175"/>
        <v>42163.966388888883</v>
      </c>
      <c r="S3749" s="15">
        <f t="shared" si="176"/>
        <v>42190.624305555553</v>
      </c>
    </row>
    <row r="3750" spans="1:19" ht="43.5" x14ac:dyDescent="0.3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2">
        <f t="shared" si="174"/>
        <v>1.0351999999999999</v>
      </c>
      <c r="P3750" s="6" t="s">
        <v>8316</v>
      </c>
      <c r="Q3750" s="6" t="s">
        <v>8358</v>
      </c>
      <c r="R3750" s="15">
        <f t="shared" si="175"/>
        <v>42395.373101851852</v>
      </c>
      <c r="S3750" s="15">
        <f t="shared" si="176"/>
        <v>42415.915972222218</v>
      </c>
    </row>
    <row r="3751" spans="1:19" ht="43.5" x14ac:dyDescent="0.3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2">
        <f t="shared" si="174"/>
        <v>1.05</v>
      </c>
      <c r="P3751" s="6" t="s">
        <v>8316</v>
      </c>
      <c r="Q3751" s="6" t="s">
        <v>8358</v>
      </c>
      <c r="R3751" s="15">
        <f t="shared" si="175"/>
        <v>42457.793842592589</v>
      </c>
      <c r="S3751" s="15">
        <f t="shared" si="176"/>
        <v>42488.832638888889</v>
      </c>
    </row>
    <row r="3752" spans="1:19" ht="87" x14ac:dyDescent="0.3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2">
        <f t="shared" si="174"/>
        <v>1.0044999999999999</v>
      </c>
      <c r="P3752" s="6" t="s">
        <v>8316</v>
      </c>
      <c r="Q3752" s="6" t="s">
        <v>8358</v>
      </c>
      <c r="R3752" s="15">
        <f t="shared" si="175"/>
        <v>42016.648240740738</v>
      </c>
      <c r="S3752" s="15">
        <f t="shared" si="176"/>
        <v>42044.999305555553</v>
      </c>
    </row>
    <row r="3753" spans="1:19" ht="43.5" x14ac:dyDescent="0.3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2">
        <f t="shared" si="174"/>
        <v>1.3260000000000001</v>
      </c>
      <c r="P3753" s="6" t="s">
        <v>8316</v>
      </c>
      <c r="Q3753" s="6" t="s">
        <v>8358</v>
      </c>
      <c r="R3753" s="15">
        <f t="shared" si="175"/>
        <v>42402.702233796292</v>
      </c>
      <c r="S3753" s="15">
        <f t="shared" si="176"/>
        <v>42462.660567129627</v>
      </c>
    </row>
    <row r="3754" spans="1:19" ht="58" x14ac:dyDescent="0.3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2">
        <f t="shared" si="174"/>
        <v>1.1299999999999999</v>
      </c>
      <c r="P3754" s="6" t="s">
        <v>8316</v>
      </c>
      <c r="Q3754" s="6" t="s">
        <v>8358</v>
      </c>
      <c r="R3754" s="15">
        <f t="shared" si="175"/>
        <v>42619.469155092585</v>
      </c>
      <c r="S3754" s="15">
        <f t="shared" si="176"/>
        <v>42659.541666666664</v>
      </c>
    </row>
    <row r="3755" spans="1:19" ht="43.5" x14ac:dyDescent="0.3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2">
        <f t="shared" si="174"/>
        <v>1.0334000000000001</v>
      </c>
      <c r="P3755" s="6" t="s">
        <v>8316</v>
      </c>
      <c r="Q3755" s="6" t="s">
        <v>8358</v>
      </c>
      <c r="R3755" s="15">
        <f t="shared" si="175"/>
        <v>42128.490740740737</v>
      </c>
      <c r="S3755" s="15">
        <f t="shared" si="176"/>
        <v>42157.666666666664</v>
      </c>
    </row>
    <row r="3756" spans="1:19" ht="43.5" x14ac:dyDescent="0.3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2">
        <f t="shared" si="174"/>
        <v>1.2</v>
      </c>
      <c r="P3756" s="6" t="s">
        <v>8316</v>
      </c>
      <c r="Q3756" s="6" t="s">
        <v>8358</v>
      </c>
      <c r="R3756" s="15">
        <f t="shared" si="175"/>
        <v>41808.54788194444</v>
      </c>
      <c r="S3756" s="15">
        <f t="shared" si="176"/>
        <v>41845.874305555553</v>
      </c>
    </row>
    <row r="3757" spans="1:19" ht="43.5" x14ac:dyDescent="0.3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2">
        <f t="shared" si="174"/>
        <v>1.2963636363636364</v>
      </c>
      <c r="P3757" s="6" t="s">
        <v>8316</v>
      </c>
      <c r="Q3757" s="6" t="s">
        <v>8358</v>
      </c>
      <c r="R3757" s="15">
        <f t="shared" si="175"/>
        <v>42445.533645833326</v>
      </c>
      <c r="S3757" s="15">
        <f t="shared" si="176"/>
        <v>42475.533645833326</v>
      </c>
    </row>
    <row r="3758" spans="1:19" ht="43.5" x14ac:dyDescent="0.3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2">
        <f t="shared" si="174"/>
        <v>1.0111111111111111</v>
      </c>
      <c r="P3758" s="6" t="s">
        <v>8316</v>
      </c>
      <c r="Q3758" s="6" t="s">
        <v>8358</v>
      </c>
      <c r="R3758" s="15">
        <f t="shared" si="175"/>
        <v>41771.481458333328</v>
      </c>
      <c r="S3758" s="15">
        <f t="shared" si="176"/>
        <v>41801.481458333328</v>
      </c>
    </row>
    <row r="3759" spans="1:19" ht="43.5" x14ac:dyDescent="0.3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2">
        <f t="shared" si="174"/>
        <v>1.0851428571428572</v>
      </c>
      <c r="P3759" s="6" t="s">
        <v>8316</v>
      </c>
      <c r="Q3759" s="6" t="s">
        <v>8358</v>
      </c>
      <c r="R3759" s="15">
        <f t="shared" si="175"/>
        <v>41954.517534722218</v>
      </c>
      <c r="S3759" s="15">
        <f t="shared" si="176"/>
        <v>41974.517534722218</v>
      </c>
    </row>
    <row r="3760" spans="1:19" ht="29" x14ac:dyDescent="0.3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2">
        <f t="shared" si="174"/>
        <v>1.0233333333333334</v>
      </c>
      <c r="P3760" s="6" t="s">
        <v>8316</v>
      </c>
      <c r="Q3760" s="6" t="s">
        <v>8358</v>
      </c>
      <c r="R3760" s="15">
        <f t="shared" si="175"/>
        <v>41747.138171296298</v>
      </c>
      <c r="S3760" s="15">
        <f t="shared" si="176"/>
        <v>41777.875</v>
      </c>
    </row>
    <row r="3761" spans="1:19" ht="29" x14ac:dyDescent="0.3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2">
        <f t="shared" si="174"/>
        <v>1.1024425000000002</v>
      </c>
      <c r="P3761" s="6" t="s">
        <v>8316</v>
      </c>
      <c r="Q3761" s="6" t="s">
        <v>8358</v>
      </c>
      <c r="R3761" s="15">
        <f t="shared" si="175"/>
        <v>42181.774918981479</v>
      </c>
      <c r="S3761" s="15">
        <f t="shared" si="176"/>
        <v>42241.774918981479</v>
      </c>
    </row>
    <row r="3762" spans="1:19" ht="43.5" x14ac:dyDescent="0.3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2">
        <f t="shared" si="174"/>
        <v>1.010154</v>
      </c>
      <c r="P3762" s="6" t="s">
        <v>8316</v>
      </c>
      <c r="Q3762" s="6" t="s">
        <v>8358</v>
      </c>
      <c r="R3762" s="15">
        <f t="shared" si="175"/>
        <v>41739.191967592589</v>
      </c>
      <c r="S3762" s="15">
        <f t="shared" si="176"/>
        <v>41764.191967592589</v>
      </c>
    </row>
    <row r="3763" spans="1:19" ht="58" x14ac:dyDescent="0.3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2">
        <f t="shared" si="174"/>
        <v>1</v>
      </c>
      <c r="P3763" s="6" t="s">
        <v>8316</v>
      </c>
      <c r="Q3763" s="6" t="s">
        <v>8358</v>
      </c>
      <c r="R3763" s="15">
        <f t="shared" si="175"/>
        <v>42173.133530092593</v>
      </c>
      <c r="S3763" s="15">
        <f t="shared" si="176"/>
        <v>42226.624999999993</v>
      </c>
    </row>
    <row r="3764" spans="1:19" ht="43.5" x14ac:dyDescent="0.3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2">
        <f t="shared" si="174"/>
        <v>1.0624</v>
      </c>
      <c r="P3764" s="6" t="s">
        <v>8316</v>
      </c>
      <c r="Q3764" s="6" t="s">
        <v>8358</v>
      </c>
      <c r="R3764" s="15">
        <f t="shared" si="175"/>
        <v>42193.480196759258</v>
      </c>
      <c r="S3764" s="15">
        <f t="shared" si="176"/>
        <v>42218.480196759258</v>
      </c>
    </row>
    <row r="3765" spans="1:19" ht="29" x14ac:dyDescent="0.3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2">
        <f t="shared" si="174"/>
        <v>1</v>
      </c>
      <c r="P3765" s="6" t="s">
        <v>8316</v>
      </c>
      <c r="Q3765" s="6" t="s">
        <v>8358</v>
      </c>
      <c r="R3765" s="15">
        <f t="shared" si="175"/>
        <v>42065.416967592588</v>
      </c>
      <c r="S3765" s="15">
        <f t="shared" si="176"/>
        <v>42095.375300925924</v>
      </c>
    </row>
    <row r="3766" spans="1:19" ht="43.5" x14ac:dyDescent="0.3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2">
        <f t="shared" si="174"/>
        <v>1</v>
      </c>
      <c r="P3766" s="6" t="s">
        <v>8316</v>
      </c>
      <c r="Q3766" s="6" t="s">
        <v>8358</v>
      </c>
      <c r="R3766" s="15">
        <f t="shared" si="175"/>
        <v>42499.509629629632</v>
      </c>
      <c r="S3766" s="15">
        <f t="shared" si="176"/>
        <v>42518.691666666666</v>
      </c>
    </row>
    <row r="3767" spans="1:19" ht="43.5" x14ac:dyDescent="0.3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2">
        <f t="shared" si="174"/>
        <v>1.1345714285714286</v>
      </c>
      <c r="P3767" s="6" t="s">
        <v>8316</v>
      </c>
      <c r="Q3767" s="6" t="s">
        <v>8358</v>
      </c>
      <c r="R3767" s="15">
        <f t="shared" si="175"/>
        <v>41820.443078703705</v>
      </c>
      <c r="S3767" s="15">
        <f t="shared" si="176"/>
        <v>41850.443078703705</v>
      </c>
    </row>
    <row r="3768" spans="1:19" ht="43.5" x14ac:dyDescent="0.3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2">
        <f t="shared" si="174"/>
        <v>1.0265010000000001</v>
      </c>
      <c r="P3768" s="6" t="s">
        <v>8316</v>
      </c>
      <c r="Q3768" s="6" t="s">
        <v>8358</v>
      </c>
      <c r="R3768" s="15">
        <f t="shared" si="175"/>
        <v>41787.833854166667</v>
      </c>
      <c r="S3768" s="15">
        <f t="shared" si="176"/>
        <v>41822.833854166667</v>
      </c>
    </row>
    <row r="3769" spans="1:19" ht="43.5" x14ac:dyDescent="0.3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2">
        <f t="shared" si="174"/>
        <v>1.1675</v>
      </c>
      <c r="P3769" s="6" t="s">
        <v>8316</v>
      </c>
      <c r="Q3769" s="6" t="s">
        <v>8358</v>
      </c>
      <c r="R3769" s="15">
        <f t="shared" si="175"/>
        <v>42049.686307870368</v>
      </c>
      <c r="S3769" s="15">
        <f t="shared" si="176"/>
        <v>42063.874305555553</v>
      </c>
    </row>
    <row r="3770" spans="1:19" ht="43.5" x14ac:dyDescent="0.3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2">
        <f t="shared" si="174"/>
        <v>1.0765274999999999</v>
      </c>
      <c r="P3770" s="6" t="s">
        <v>8316</v>
      </c>
      <c r="Q3770" s="6" t="s">
        <v>8358</v>
      </c>
      <c r="R3770" s="15">
        <f t="shared" si="175"/>
        <v>41772.394560185181</v>
      </c>
      <c r="S3770" s="15">
        <f t="shared" si="176"/>
        <v>41802.394560185181</v>
      </c>
    </row>
    <row r="3771" spans="1:19" ht="43.5" x14ac:dyDescent="0.3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2">
        <f t="shared" si="174"/>
        <v>1</v>
      </c>
      <c r="P3771" s="6" t="s">
        <v>8316</v>
      </c>
      <c r="Q3771" s="6" t="s">
        <v>8358</v>
      </c>
      <c r="R3771" s="15">
        <f t="shared" si="175"/>
        <v>42445.264803240738</v>
      </c>
      <c r="S3771" s="15">
        <f t="shared" si="176"/>
        <v>42475.264803240738</v>
      </c>
    </row>
    <row r="3772" spans="1:19" ht="43.5" x14ac:dyDescent="0.3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2">
        <f t="shared" si="174"/>
        <v>1</v>
      </c>
      <c r="P3772" s="6" t="s">
        <v>8316</v>
      </c>
      <c r="Q3772" s="6" t="s">
        <v>8358</v>
      </c>
      <c r="R3772" s="15">
        <f t="shared" si="175"/>
        <v>42138.597337962965</v>
      </c>
      <c r="S3772" s="15">
        <f t="shared" si="176"/>
        <v>42168.597337962965</v>
      </c>
    </row>
    <row r="3773" spans="1:19" ht="29" x14ac:dyDescent="0.3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2">
        <f t="shared" si="174"/>
        <v>1.46</v>
      </c>
      <c r="P3773" s="6" t="s">
        <v>8316</v>
      </c>
      <c r="Q3773" s="6" t="s">
        <v>8358</v>
      </c>
      <c r="R3773" s="15">
        <f t="shared" si="175"/>
        <v>42493.52375</v>
      </c>
      <c r="S3773" s="15">
        <f t="shared" si="176"/>
        <v>42507.666666666664</v>
      </c>
    </row>
    <row r="3774" spans="1:19" ht="43.5" x14ac:dyDescent="0.3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2">
        <f t="shared" si="174"/>
        <v>1.1020000000000001</v>
      </c>
      <c r="P3774" s="6" t="s">
        <v>8316</v>
      </c>
      <c r="Q3774" s="6" t="s">
        <v>8358</v>
      </c>
      <c r="R3774" s="15">
        <f t="shared" si="175"/>
        <v>42682.283634259256</v>
      </c>
      <c r="S3774" s="15">
        <f t="shared" si="176"/>
        <v>42702.916666666664</v>
      </c>
    </row>
    <row r="3775" spans="1:19" ht="29" x14ac:dyDescent="0.3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2">
        <f t="shared" si="174"/>
        <v>1.0820000000000001</v>
      </c>
      <c r="P3775" s="6" t="s">
        <v>8316</v>
      </c>
      <c r="Q3775" s="6" t="s">
        <v>8358</v>
      </c>
      <c r="R3775" s="15">
        <f t="shared" si="175"/>
        <v>42655.671840277777</v>
      </c>
      <c r="S3775" s="15">
        <f t="shared" si="176"/>
        <v>42688.755555555552</v>
      </c>
    </row>
    <row r="3776" spans="1:19" ht="58" x14ac:dyDescent="0.3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2">
        <f t="shared" si="174"/>
        <v>1</v>
      </c>
      <c r="P3776" s="6" t="s">
        <v>8316</v>
      </c>
      <c r="Q3776" s="6" t="s">
        <v>8358</v>
      </c>
      <c r="R3776" s="15">
        <f t="shared" si="175"/>
        <v>42087.458969907406</v>
      </c>
      <c r="S3776" s="15">
        <f t="shared" si="176"/>
        <v>42103.458969907406</v>
      </c>
    </row>
    <row r="3777" spans="1:19" ht="43.5" x14ac:dyDescent="0.3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2">
        <f t="shared" si="174"/>
        <v>1.0024999999999999</v>
      </c>
      <c r="P3777" s="6" t="s">
        <v>8316</v>
      </c>
      <c r="Q3777" s="6" t="s">
        <v>8358</v>
      </c>
      <c r="R3777" s="15">
        <f t="shared" si="175"/>
        <v>42075.609293981477</v>
      </c>
      <c r="S3777" s="15">
        <f t="shared" si="176"/>
        <v>42102.833333333336</v>
      </c>
    </row>
    <row r="3778" spans="1:19" ht="58" x14ac:dyDescent="0.3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2">
        <f t="shared" si="174"/>
        <v>1.0671250000000001</v>
      </c>
      <c r="P3778" s="6" t="s">
        <v>8316</v>
      </c>
      <c r="Q3778" s="6" t="s">
        <v>8358</v>
      </c>
      <c r="R3778" s="15">
        <f t="shared" si="175"/>
        <v>41814.034467592588</v>
      </c>
      <c r="S3778" s="15">
        <f t="shared" si="176"/>
        <v>41851.708333333328</v>
      </c>
    </row>
    <row r="3779" spans="1:19" ht="43.5" x14ac:dyDescent="0.3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2">
        <f t="shared" ref="O3779:O3842" si="177">(E3779/D3779)</f>
        <v>1.4319999999999999</v>
      </c>
      <c r="P3779" s="6" t="s">
        <v>8316</v>
      </c>
      <c r="Q3779" s="6" t="s">
        <v>8358</v>
      </c>
      <c r="R3779" s="15">
        <f t="shared" ref="R3779:R3842" si="178">(J3779/86400)+25569+(-8/24)</f>
        <v>41886.778020833335</v>
      </c>
      <c r="S3779" s="15">
        <f t="shared" ref="S3779:S3842" si="179">(I3779/86400)+25569+(-8/24)</f>
        <v>41908.833333333328</v>
      </c>
    </row>
    <row r="3780" spans="1:19" ht="29" x14ac:dyDescent="0.3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2">
        <f t="shared" si="177"/>
        <v>1.0504166666666668</v>
      </c>
      <c r="P3780" s="6" t="s">
        <v>8316</v>
      </c>
      <c r="Q3780" s="6" t="s">
        <v>8358</v>
      </c>
      <c r="R3780" s="15">
        <f t="shared" si="178"/>
        <v>41989.485879629625</v>
      </c>
      <c r="S3780" s="15">
        <f t="shared" si="179"/>
        <v>42049.485879629625</v>
      </c>
    </row>
    <row r="3781" spans="1:19" ht="29" x14ac:dyDescent="0.3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2">
        <f t="shared" si="177"/>
        <v>1.0398000000000001</v>
      </c>
      <c r="P3781" s="6" t="s">
        <v>8316</v>
      </c>
      <c r="Q3781" s="6" t="s">
        <v>8358</v>
      </c>
      <c r="R3781" s="15">
        <f t="shared" si="178"/>
        <v>42425.402083333327</v>
      </c>
      <c r="S3781" s="15">
        <f t="shared" si="179"/>
        <v>42455.360416666663</v>
      </c>
    </row>
    <row r="3782" spans="1:19" ht="43.5" x14ac:dyDescent="0.3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2">
        <f t="shared" si="177"/>
        <v>1.2</v>
      </c>
      <c r="P3782" s="6" t="s">
        <v>8316</v>
      </c>
      <c r="Q3782" s="6" t="s">
        <v>8358</v>
      </c>
      <c r="R3782" s="15">
        <f t="shared" si="178"/>
        <v>42165.886400462965</v>
      </c>
      <c r="S3782" s="15">
        <f t="shared" si="179"/>
        <v>42198.504166666666</v>
      </c>
    </row>
    <row r="3783" spans="1:19" ht="58" x14ac:dyDescent="0.3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2">
        <f t="shared" si="177"/>
        <v>1.0966666666666667</v>
      </c>
      <c r="P3783" s="6" t="s">
        <v>8316</v>
      </c>
      <c r="Q3783" s="6" t="s">
        <v>8358</v>
      </c>
      <c r="R3783" s="15">
        <f t="shared" si="178"/>
        <v>41865.549594907403</v>
      </c>
      <c r="S3783" s="15">
        <f t="shared" si="179"/>
        <v>41890.549594907403</v>
      </c>
    </row>
    <row r="3784" spans="1:19" ht="43.5" x14ac:dyDescent="0.3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2">
        <f t="shared" si="177"/>
        <v>1.0175000000000001</v>
      </c>
      <c r="P3784" s="6" t="s">
        <v>8316</v>
      </c>
      <c r="Q3784" s="6" t="s">
        <v>8358</v>
      </c>
      <c r="R3784" s="15">
        <f t="shared" si="178"/>
        <v>42546.528900462959</v>
      </c>
      <c r="S3784" s="15">
        <f t="shared" si="179"/>
        <v>42575.624999999993</v>
      </c>
    </row>
    <row r="3785" spans="1:19" ht="43.5" x14ac:dyDescent="0.3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2">
        <f t="shared" si="177"/>
        <v>1.2891666666666666</v>
      </c>
      <c r="P3785" s="6" t="s">
        <v>8316</v>
      </c>
      <c r="Q3785" s="6" t="s">
        <v>8358</v>
      </c>
      <c r="R3785" s="15">
        <f t="shared" si="178"/>
        <v>42419.806944444441</v>
      </c>
      <c r="S3785" s="15">
        <f t="shared" si="179"/>
        <v>42444.333333333336</v>
      </c>
    </row>
    <row r="3786" spans="1:19" ht="43.5" x14ac:dyDescent="0.3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2">
        <f t="shared" si="177"/>
        <v>1.1499999999999999</v>
      </c>
      <c r="P3786" s="6" t="s">
        <v>8316</v>
      </c>
      <c r="Q3786" s="6" t="s">
        <v>8358</v>
      </c>
      <c r="R3786" s="15">
        <f t="shared" si="178"/>
        <v>42531.647361111107</v>
      </c>
      <c r="S3786" s="15">
        <f t="shared" si="179"/>
        <v>42561.647361111107</v>
      </c>
    </row>
    <row r="3787" spans="1:19" ht="43.5" x14ac:dyDescent="0.3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2">
        <f t="shared" si="177"/>
        <v>1.5075000000000001</v>
      </c>
      <c r="P3787" s="6" t="s">
        <v>8316</v>
      </c>
      <c r="Q3787" s="6" t="s">
        <v>8358</v>
      </c>
      <c r="R3787" s="15">
        <f t="shared" si="178"/>
        <v>42548.305196759255</v>
      </c>
      <c r="S3787" s="15">
        <f t="shared" si="179"/>
        <v>42584.085416666661</v>
      </c>
    </row>
    <row r="3788" spans="1:19" ht="43.5" x14ac:dyDescent="0.3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2">
        <f t="shared" si="177"/>
        <v>1.1096666666666666</v>
      </c>
      <c r="P3788" s="6" t="s">
        <v>8316</v>
      </c>
      <c r="Q3788" s="6" t="s">
        <v>8358</v>
      </c>
      <c r="R3788" s="15">
        <f t="shared" si="178"/>
        <v>42486.704571759255</v>
      </c>
      <c r="S3788" s="15">
        <f t="shared" si="179"/>
        <v>42516.704571759255</v>
      </c>
    </row>
    <row r="3789" spans="1:19" ht="43.5" x14ac:dyDescent="0.3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2">
        <f t="shared" si="177"/>
        <v>1.0028571428571429</v>
      </c>
      <c r="P3789" s="6" t="s">
        <v>8316</v>
      </c>
      <c r="Q3789" s="6" t="s">
        <v>8358</v>
      </c>
      <c r="R3789" s="15">
        <f t="shared" si="178"/>
        <v>42167.201458333329</v>
      </c>
      <c r="S3789" s="15">
        <f t="shared" si="179"/>
        <v>42195.832638888889</v>
      </c>
    </row>
    <row r="3790" spans="1:19" ht="72.5" x14ac:dyDescent="0.3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2">
        <f t="shared" si="177"/>
        <v>6.6666666666666671E-3</v>
      </c>
      <c r="P3790" s="6" t="s">
        <v>8316</v>
      </c>
      <c r="Q3790" s="6" t="s">
        <v>8358</v>
      </c>
      <c r="R3790" s="15">
        <f t="shared" si="178"/>
        <v>42333.362488425926</v>
      </c>
      <c r="S3790" s="15">
        <f t="shared" si="179"/>
        <v>42361.345833333333</v>
      </c>
    </row>
    <row r="3791" spans="1:19" ht="43.5" x14ac:dyDescent="0.3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2">
        <f t="shared" si="177"/>
        <v>3.267605633802817E-2</v>
      </c>
      <c r="P3791" s="6" t="s">
        <v>8316</v>
      </c>
      <c r="Q3791" s="6" t="s">
        <v>8358</v>
      </c>
      <c r="R3791" s="15">
        <f t="shared" si="178"/>
        <v>42138.465486111112</v>
      </c>
      <c r="S3791" s="15">
        <f t="shared" si="179"/>
        <v>42170.465486111112</v>
      </c>
    </row>
    <row r="3792" spans="1:19" ht="43.5" x14ac:dyDescent="0.3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2">
        <f t="shared" si="177"/>
        <v>0</v>
      </c>
      <c r="P3792" s="6" t="s">
        <v>8316</v>
      </c>
      <c r="Q3792" s="6" t="s">
        <v>8358</v>
      </c>
      <c r="R3792" s="15">
        <f t="shared" si="178"/>
        <v>42666.333599537036</v>
      </c>
      <c r="S3792" s="15">
        <f t="shared" si="179"/>
        <v>42696.3752662037</v>
      </c>
    </row>
    <row r="3793" spans="1:19" ht="29" x14ac:dyDescent="0.3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2">
        <f t="shared" si="177"/>
        <v>0</v>
      </c>
      <c r="P3793" s="6" t="s">
        <v>8316</v>
      </c>
      <c r="Q3793" s="6" t="s">
        <v>8358</v>
      </c>
      <c r="R3793" s="15">
        <f t="shared" si="178"/>
        <v>41766.3587037037</v>
      </c>
      <c r="S3793" s="15">
        <f t="shared" si="179"/>
        <v>41826.3587037037</v>
      </c>
    </row>
    <row r="3794" spans="1:19" ht="29" x14ac:dyDescent="0.3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2">
        <f t="shared" si="177"/>
        <v>2.8E-3</v>
      </c>
      <c r="P3794" s="6" t="s">
        <v>8316</v>
      </c>
      <c r="Q3794" s="6" t="s">
        <v>8358</v>
      </c>
      <c r="R3794" s="15">
        <f t="shared" si="178"/>
        <v>42170.113680555551</v>
      </c>
      <c r="S3794" s="15">
        <f t="shared" si="179"/>
        <v>42200.113680555551</v>
      </c>
    </row>
    <row r="3795" spans="1:19" ht="43.5" x14ac:dyDescent="0.3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2">
        <f t="shared" si="177"/>
        <v>0.59657142857142853</v>
      </c>
      <c r="P3795" s="6" t="s">
        <v>8316</v>
      </c>
      <c r="Q3795" s="6" t="s">
        <v>8358</v>
      </c>
      <c r="R3795" s="15">
        <f t="shared" si="178"/>
        <v>41968.60565972222</v>
      </c>
      <c r="S3795" s="15">
        <f t="shared" si="179"/>
        <v>41989.60565972222</v>
      </c>
    </row>
    <row r="3796" spans="1:19" ht="58" x14ac:dyDescent="0.3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2">
        <f t="shared" si="177"/>
        <v>0.01</v>
      </c>
      <c r="P3796" s="6" t="s">
        <v>8316</v>
      </c>
      <c r="Q3796" s="6" t="s">
        <v>8358</v>
      </c>
      <c r="R3796" s="15">
        <f t="shared" si="178"/>
        <v>42132.247152777774</v>
      </c>
      <c r="S3796" s="15">
        <f t="shared" si="179"/>
        <v>42162.247152777774</v>
      </c>
    </row>
    <row r="3797" spans="1:19" ht="43.5" x14ac:dyDescent="0.3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2">
        <f t="shared" si="177"/>
        <v>1.6666666666666666E-2</v>
      </c>
      <c r="P3797" s="6" t="s">
        <v>8316</v>
      </c>
      <c r="Q3797" s="6" t="s">
        <v>8358</v>
      </c>
      <c r="R3797" s="15">
        <f t="shared" si="178"/>
        <v>42201.102893518517</v>
      </c>
      <c r="S3797" s="15">
        <f t="shared" si="179"/>
        <v>42244.604166666664</v>
      </c>
    </row>
    <row r="3798" spans="1:19" ht="43.5" x14ac:dyDescent="0.3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2">
        <f t="shared" si="177"/>
        <v>4.4444444444444447E-5</v>
      </c>
      <c r="P3798" s="6" t="s">
        <v>8316</v>
      </c>
      <c r="Q3798" s="6" t="s">
        <v>8358</v>
      </c>
      <c r="R3798" s="15">
        <f t="shared" si="178"/>
        <v>42688.696250000001</v>
      </c>
      <c r="S3798" s="15">
        <f t="shared" si="179"/>
        <v>42748.696250000001</v>
      </c>
    </row>
    <row r="3799" spans="1:19" ht="58" x14ac:dyDescent="0.3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2">
        <f t="shared" si="177"/>
        <v>0.89666666666666661</v>
      </c>
      <c r="P3799" s="6" t="s">
        <v>8316</v>
      </c>
      <c r="Q3799" s="6" t="s">
        <v>8358</v>
      </c>
      <c r="R3799" s="15">
        <f t="shared" si="178"/>
        <v>42084.548206018517</v>
      </c>
      <c r="S3799" s="15">
        <f t="shared" si="179"/>
        <v>42114.548206018517</v>
      </c>
    </row>
    <row r="3800" spans="1:19" ht="43.5" x14ac:dyDescent="0.3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2">
        <f t="shared" si="177"/>
        <v>1.4642857142857143E-2</v>
      </c>
      <c r="P3800" s="6" t="s">
        <v>8316</v>
      </c>
      <c r="Q3800" s="6" t="s">
        <v>8358</v>
      </c>
      <c r="R3800" s="15">
        <f t="shared" si="178"/>
        <v>41831.389444444438</v>
      </c>
      <c r="S3800" s="15">
        <f t="shared" si="179"/>
        <v>41861.389444444438</v>
      </c>
    </row>
    <row r="3801" spans="1:19" ht="43.5" x14ac:dyDescent="0.3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2">
        <f t="shared" si="177"/>
        <v>4.02E-2</v>
      </c>
      <c r="P3801" s="6" t="s">
        <v>8316</v>
      </c>
      <c r="Q3801" s="6" t="s">
        <v>8358</v>
      </c>
      <c r="R3801" s="15">
        <f t="shared" si="178"/>
        <v>42410.597719907404</v>
      </c>
      <c r="S3801" s="15">
        <f t="shared" si="179"/>
        <v>42440.597719907404</v>
      </c>
    </row>
    <row r="3802" spans="1:19" ht="43.5" x14ac:dyDescent="0.3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2">
        <f t="shared" si="177"/>
        <v>4.0045454545454544E-2</v>
      </c>
      <c r="P3802" s="6" t="s">
        <v>8316</v>
      </c>
      <c r="Q3802" s="6" t="s">
        <v>8358</v>
      </c>
      <c r="R3802" s="15">
        <f t="shared" si="178"/>
        <v>41982.403738425921</v>
      </c>
      <c r="S3802" s="15">
        <f t="shared" si="179"/>
        <v>42014.874305555553</v>
      </c>
    </row>
    <row r="3803" spans="1:19" ht="43.5" x14ac:dyDescent="0.3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2">
        <f t="shared" si="177"/>
        <v>8.5199999999999998E-2</v>
      </c>
      <c r="P3803" s="6" t="s">
        <v>8316</v>
      </c>
      <c r="Q3803" s="6" t="s">
        <v>8358</v>
      </c>
      <c r="R3803" s="15">
        <f t="shared" si="178"/>
        <v>41975.342777777776</v>
      </c>
      <c r="S3803" s="15">
        <f t="shared" si="179"/>
        <v>42006.342777777776</v>
      </c>
    </row>
    <row r="3804" spans="1:19" ht="43.5" x14ac:dyDescent="0.3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2">
        <f t="shared" si="177"/>
        <v>0</v>
      </c>
      <c r="P3804" s="6" t="s">
        <v>8316</v>
      </c>
      <c r="Q3804" s="6" t="s">
        <v>8358</v>
      </c>
      <c r="R3804" s="15">
        <f t="shared" si="178"/>
        <v>42268.792893518512</v>
      </c>
      <c r="S3804" s="15">
        <f t="shared" si="179"/>
        <v>42298.792893518512</v>
      </c>
    </row>
    <row r="3805" spans="1:19" ht="29" x14ac:dyDescent="0.3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2">
        <f t="shared" si="177"/>
        <v>0.19650000000000001</v>
      </c>
      <c r="P3805" s="6" t="s">
        <v>8316</v>
      </c>
      <c r="Q3805" s="6" t="s">
        <v>8358</v>
      </c>
      <c r="R3805" s="15">
        <f t="shared" si="178"/>
        <v>42403.638518518514</v>
      </c>
      <c r="S3805" s="15">
        <f t="shared" si="179"/>
        <v>42433.638518518514</v>
      </c>
    </row>
    <row r="3806" spans="1:19" ht="43.5" x14ac:dyDescent="0.3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2">
        <f t="shared" si="177"/>
        <v>0</v>
      </c>
      <c r="P3806" s="6" t="s">
        <v>8316</v>
      </c>
      <c r="Q3806" s="6" t="s">
        <v>8358</v>
      </c>
      <c r="R3806" s="15">
        <f t="shared" si="178"/>
        <v>42526.676203703704</v>
      </c>
      <c r="S3806" s="15">
        <f t="shared" si="179"/>
        <v>42581.958333333336</v>
      </c>
    </row>
    <row r="3807" spans="1:19" ht="43.5" x14ac:dyDescent="0.3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2">
        <f t="shared" si="177"/>
        <v>2.0000000000000002E-5</v>
      </c>
      <c r="P3807" s="6" t="s">
        <v>8316</v>
      </c>
      <c r="Q3807" s="6" t="s">
        <v>8358</v>
      </c>
      <c r="R3807" s="15">
        <f t="shared" si="178"/>
        <v>41849.553703703699</v>
      </c>
      <c r="S3807" s="15">
        <f t="shared" si="179"/>
        <v>41909.553703703699</v>
      </c>
    </row>
    <row r="3808" spans="1:19" ht="58" x14ac:dyDescent="0.3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2">
        <f t="shared" si="177"/>
        <v>6.6666666666666664E-4</v>
      </c>
      <c r="P3808" s="6" t="s">
        <v>8316</v>
      </c>
      <c r="Q3808" s="6" t="s">
        <v>8358</v>
      </c>
      <c r="R3808" s="15">
        <f t="shared" si="178"/>
        <v>41798.925706018512</v>
      </c>
      <c r="S3808" s="15">
        <f t="shared" si="179"/>
        <v>41818.925706018512</v>
      </c>
    </row>
    <row r="3809" spans="1:19" ht="43.5" x14ac:dyDescent="0.3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2">
        <f t="shared" si="177"/>
        <v>0.30333333333333334</v>
      </c>
      <c r="P3809" s="6" t="s">
        <v>8316</v>
      </c>
      <c r="Q3809" s="6" t="s">
        <v>8358</v>
      </c>
      <c r="R3809" s="15">
        <f t="shared" si="178"/>
        <v>42090.575682870367</v>
      </c>
      <c r="S3809" s="15">
        <f t="shared" si="179"/>
        <v>42097.575682870367</v>
      </c>
    </row>
    <row r="3810" spans="1:19" ht="43.5" x14ac:dyDescent="0.3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2">
        <f t="shared" si="177"/>
        <v>1</v>
      </c>
      <c r="P3810" s="6" t="s">
        <v>8316</v>
      </c>
      <c r="Q3810" s="6" t="s">
        <v>8317</v>
      </c>
      <c r="R3810" s="15">
        <f t="shared" si="178"/>
        <v>42059.12059027778</v>
      </c>
      <c r="S3810" s="15">
        <f t="shared" si="179"/>
        <v>42119.078923611109</v>
      </c>
    </row>
    <row r="3811" spans="1:19" ht="58" x14ac:dyDescent="0.3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2">
        <f t="shared" si="177"/>
        <v>1.0125</v>
      </c>
      <c r="P3811" s="6" t="s">
        <v>8316</v>
      </c>
      <c r="Q3811" s="6" t="s">
        <v>8317</v>
      </c>
      <c r="R3811" s="15">
        <f t="shared" si="178"/>
        <v>41800.193368055552</v>
      </c>
      <c r="S3811" s="15">
        <f t="shared" si="179"/>
        <v>41850.625</v>
      </c>
    </row>
    <row r="3812" spans="1:19" ht="43.5" x14ac:dyDescent="0.3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2">
        <f t="shared" si="177"/>
        <v>1.2173333333333334</v>
      </c>
      <c r="P3812" s="6" t="s">
        <v>8316</v>
      </c>
      <c r="Q3812" s="6" t="s">
        <v>8317</v>
      </c>
      <c r="R3812" s="15">
        <f t="shared" si="178"/>
        <v>42054.515717592592</v>
      </c>
      <c r="S3812" s="15">
        <f t="shared" si="179"/>
        <v>42084.474050925921</v>
      </c>
    </row>
    <row r="3813" spans="1:19" ht="43.5" x14ac:dyDescent="0.3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2">
        <f t="shared" si="177"/>
        <v>3.3</v>
      </c>
      <c r="P3813" s="6" t="s">
        <v>8316</v>
      </c>
      <c r="Q3813" s="6" t="s">
        <v>8317</v>
      </c>
      <c r="R3813" s="15">
        <f t="shared" si="178"/>
        <v>42487.293668981474</v>
      </c>
      <c r="S3813" s="15">
        <f t="shared" si="179"/>
        <v>42521.124999999993</v>
      </c>
    </row>
    <row r="3814" spans="1:19" ht="43.5" x14ac:dyDescent="0.3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2">
        <f t="shared" si="177"/>
        <v>1.0954999999999999</v>
      </c>
      <c r="P3814" s="6" t="s">
        <v>8316</v>
      </c>
      <c r="Q3814" s="6" t="s">
        <v>8317</v>
      </c>
      <c r="R3814" s="15">
        <f t="shared" si="178"/>
        <v>42109.417916666665</v>
      </c>
      <c r="S3814" s="15">
        <f t="shared" si="179"/>
        <v>42155.832638888889</v>
      </c>
    </row>
    <row r="3815" spans="1:19" ht="58" x14ac:dyDescent="0.3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2">
        <f t="shared" si="177"/>
        <v>1.0095190476190474</v>
      </c>
      <c r="P3815" s="6" t="s">
        <v>8316</v>
      </c>
      <c r="Q3815" s="6" t="s">
        <v>8317</v>
      </c>
      <c r="R3815" s="15">
        <f t="shared" si="178"/>
        <v>42496.942372685182</v>
      </c>
      <c r="S3815" s="15">
        <f t="shared" si="179"/>
        <v>42535.571527777771</v>
      </c>
    </row>
    <row r="3816" spans="1:19" ht="43.5" x14ac:dyDescent="0.3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2">
        <f t="shared" si="177"/>
        <v>1.4013333333333333</v>
      </c>
      <c r="P3816" s="6" t="s">
        <v>8316</v>
      </c>
      <c r="Q3816" s="6" t="s">
        <v>8317</v>
      </c>
      <c r="R3816" s="15">
        <f t="shared" si="178"/>
        <v>42058.570740740739</v>
      </c>
      <c r="S3816" s="15">
        <f t="shared" si="179"/>
        <v>42094.832638888889</v>
      </c>
    </row>
    <row r="3817" spans="1:19" ht="29" x14ac:dyDescent="0.3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2">
        <f t="shared" si="177"/>
        <v>1.0000100000000001</v>
      </c>
      <c r="P3817" s="6" t="s">
        <v>8316</v>
      </c>
      <c r="Q3817" s="6" t="s">
        <v>8317</v>
      </c>
      <c r="R3817" s="15">
        <f t="shared" si="178"/>
        <v>42206.926585648143</v>
      </c>
      <c r="S3817" s="15">
        <f t="shared" si="179"/>
        <v>42236.624999999993</v>
      </c>
    </row>
    <row r="3818" spans="1:19" ht="58" x14ac:dyDescent="0.3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2">
        <f t="shared" si="177"/>
        <v>1.19238</v>
      </c>
      <c r="P3818" s="6" t="s">
        <v>8316</v>
      </c>
      <c r="Q3818" s="6" t="s">
        <v>8317</v>
      </c>
      <c r="R3818" s="15">
        <f t="shared" si="178"/>
        <v>41807.356747685182</v>
      </c>
      <c r="S3818" s="15">
        <f t="shared" si="179"/>
        <v>41837.356747685182</v>
      </c>
    </row>
    <row r="3819" spans="1:19" ht="43.5" x14ac:dyDescent="0.3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2">
        <f t="shared" si="177"/>
        <v>1.0725</v>
      </c>
      <c r="P3819" s="6" t="s">
        <v>8316</v>
      </c>
      <c r="Q3819" s="6" t="s">
        <v>8317</v>
      </c>
      <c r="R3819" s="15">
        <f t="shared" si="178"/>
        <v>42284.363611111105</v>
      </c>
      <c r="S3819" s="15">
        <f t="shared" si="179"/>
        <v>42300.832638888889</v>
      </c>
    </row>
    <row r="3820" spans="1:19" ht="43.5" x14ac:dyDescent="0.3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2">
        <f t="shared" si="177"/>
        <v>2.2799999999999998</v>
      </c>
      <c r="P3820" s="6" t="s">
        <v>8316</v>
      </c>
      <c r="Q3820" s="6" t="s">
        <v>8317</v>
      </c>
      <c r="R3820" s="15">
        <f t="shared" si="178"/>
        <v>42045.509050925924</v>
      </c>
      <c r="S3820" s="15">
        <f t="shared" si="179"/>
        <v>42075.467384259253</v>
      </c>
    </row>
    <row r="3821" spans="1:19" ht="43.5" x14ac:dyDescent="0.3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2">
        <f t="shared" si="177"/>
        <v>1.0640000000000001</v>
      </c>
      <c r="P3821" s="6" t="s">
        <v>8316</v>
      </c>
      <c r="Q3821" s="6" t="s">
        <v>8317</v>
      </c>
      <c r="R3821" s="15">
        <f t="shared" si="178"/>
        <v>42183.876203703701</v>
      </c>
      <c r="S3821" s="15">
        <f t="shared" si="179"/>
        <v>42202.543055555558</v>
      </c>
    </row>
    <row r="3822" spans="1:19" ht="43.5" x14ac:dyDescent="0.3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2">
        <f t="shared" si="177"/>
        <v>1.4333333333333333</v>
      </c>
      <c r="P3822" s="6" t="s">
        <v>8316</v>
      </c>
      <c r="Q3822" s="6" t="s">
        <v>8317</v>
      </c>
      <c r="R3822" s="15">
        <f t="shared" si="178"/>
        <v>42160.318483796298</v>
      </c>
      <c r="S3822" s="15">
        <f t="shared" si="179"/>
        <v>42190.318483796298</v>
      </c>
    </row>
    <row r="3823" spans="1:19" ht="43.5" x14ac:dyDescent="0.3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2">
        <f t="shared" si="177"/>
        <v>1.0454285714285714</v>
      </c>
      <c r="P3823" s="6" t="s">
        <v>8316</v>
      </c>
      <c r="Q3823" s="6" t="s">
        <v>8317</v>
      </c>
      <c r="R3823" s="15">
        <f t="shared" si="178"/>
        <v>42340.847303240742</v>
      </c>
      <c r="S3823" s="15">
        <f t="shared" si="179"/>
        <v>42372.847303240742</v>
      </c>
    </row>
    <row r="3824" spans="1:19" ht="58" x14ac:dyDescent="0.3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2">
        <f t="shared" si="177"/>
        <v>1.1002000000000001</v>
      </c>
      <c r="P3824" s="6" t="s">
        <v>8316</v>
      </c>
      <c r="Q3824" s="6" t="s">
        <v>8317</v>
      </c>
      <c r="R3824" s="15">
        <f t="shared" si="178"/>
        <v>42329.504826388882</v>
      </c>
      <c r="S3824" s="15">
        <f t="shared" si="179"/>
        <v>42388.624305555553</v>
      </c>
    </row>
    <row r="3825" spans="1:19" ht="43.5" x14ac:dyDescent="0.3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2">
        <f t="shared" si="177"/>
        <v>1.06</v>
      </c>
      <c r="P3825" s="6" t="s">
        <v>8316</v>
      </c>
      <c r="Q3825" s="6" t="s">
        <v>8317</v>
      </c>
      <c r="R3825" s="15">
        <f t="shared" si="178"/>
        <v>42170.576898148145</v>
      </c>
      <c r="S3825" s="15">
        <f t="shared" si="179"/>
        <v>42204.832638888889</v>
      </c>
    </row>
    <row r="3826" spans="1:19" ht="43.5" x14ac:dyDescent="0.3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2">
        <f t="shared" si="177"/>
        <v>1.08</v>
      </c>
      <c r="P3826" s="6" t="s">
        <v>8316</v>
      </c>
      <c r="Q3826" s="6" t="s">
        <v>8317</v>
      </c>
      <c r="R3826" s="15">
        <f t="shared" si="178"/>
        <v>42571.292858796289</v>
      </c>
      <c r="S3826" s="15">
        <f t="shared" si="179"/>
        <v>42583.236805555549</v>
      </c>
    </row>
    <row r="3827" spans="1:19" ht="43.5" x14ac:dyDescent="0.3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2">
        <f t="shared" si="177"/>
        <v>1.0542</v>
      </c>
      <c r="P3827" s="6" t="s">
        <v>8316</v>
      </c>
      <c r="Q3827" s="6" t="s">
        <v>8317</v>
      </c>
      <c r="R3827" s="15">
        <f t="shared" si="178"/>
        <v>42150.736273148148</v>
      </c>
      <c r="S3827" s="15">
        <f t="shared" si="179"/>
        <v>42171.736273148148</v>
      </c>
    </row>
    <row r="3828" spans="1:19" ht="43.5" x14ac:dyDescent="0.3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2">
        <f t="shared" si="177"/>
        <v>1.1916666666666667</v>
      </c>
      <c r="P3828" s="6" t="s">
        <v>8316</v>
      </c>
      <c r="Q3828" s="6" t="s">
        <v>8317</v>
      </c>
      <c r="R3828" s="15">
        <f t="shared" si="178"/>
        <v>42101.090208333328</v>
      </c>
      <c r="S3828" s="15">
        <f t="shared" si="179"/>
        <v>42131.090208333328</v>
      </c>
    </row>
    <row r="3829" spans="1:19" ht="58" x14ac:dyDescent="0.3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2">
        <f t="shared" si="177"/>
        <v>1.5266666666666666</v>
      </c>
      <c r="P3829" s="6" t="s">
        <v>8316</v>
      </c>
      <c r="Q3829" s="6" t="s">
        <v>8317</v>
      </c>
      <c r="R3829" s="15">
        <f t="shared" si="178"/>
        <v>42034.594918981478</v>
      </c>
      <c r="S3829" s="15">
        <f t="shared" si="179"/>
        <v>42089.666666666664</v>
      </c>
    </row>
    <row r="3830" spans="1:19" ht="43.5" x14ac:dyDescent="0.3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2">
        <f t="shared" si="177"/>
        <v>1</v>
      </c>
      <c r="P3830" s="6" t="s">
        <v>8316</v>
      </c>
      <c r="Q3830" s="6" t="s">
        <v>8317</v>
      </c>
      <c r="R3830" s="15">
        <f t="shared" si="178"/>
        <v>41944.194293981483</v>
      </c>
      <c r="S3830" s="15">
        <f t="shared" si="179"/>
        <v>42004.23596064814</v>
      </c>
    </row>
    <row r="3831" spans="1:19" ht="43.5" x14ac:dyDescent="0.3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2">
        <f t="shared" si="177"/>
        <v>1.002</v>
      </c>
      <c r="P3831" s="6" t="s">
        <v>8316</v>
      </c>
      <c r="Q3831" s="6" t="s">
        <v>8317</v>
      </c>
      <c r="R3831" s="15">
        <f t="shared" si="178"/>
        <v>42593.532071759262</v>
      </c>
      <c r="S3831" s="15">
        <f t="shared" si="179"/>
        <v>42613.532071759262</v>
      </c>
    </row>
    <row r="3832" spans="1:19" ht="43.5" x14ac:dyDescent="0.3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2">
        <f t="shared" si="177"/>
        <v>2.25</v>
      </c>
      <c r="P3832" s="6" t="s">
        <v>8316</v>
      </c>
      <c r="Q3832" s="6" t="s">
        <v>8317</v>
      </c>
      <c r="R3832" s="15">
        <f t="shared" si="178"/>
        <v>42503.407534722217</v>
      </c>
      <c r="S3832" s="15">
        <f t="shared" si="179"/>
        <v>42517.407534722217</v>
      </c>
    </row>
    <row r="3833" spans="1:19" ht="58" x14ac:dyDescent="0.3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2">
        <f t="shared" si="177"/>
        <v>1.0602199999999999</v>
      </c>
      <c r="P3833" s="6" t="s">
        <v>8316</v>
      </c>
      <c r="Q3833" s="6" t="s">
        <v>8317</v>
      </c>
      <c r="R3833" s="15">
        <f t="shared" si="178"/>
        <v>41927.515567129631</v>
      </c>
      <c r="S3833" s="15">
        <f t="shared" si="179"/>
        <v>41948.557233796295</v>
      </c>
    </row>
    <row r="3834" spans="1:19" ht="43.5" x14ac:dyDescent="0.3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2">
        <f t="shared" si="177"/>
        <v>1.0466666666666666</v>
      </c>
      <c r="P3834" s="6" t="s">
        <v>8316</v>
      </c>
      <c r="Q3834" s="6" t="s">
        <v>8317</v>
      </c>
      <c r="R3834" s="15">
        <f t="shared" si="178"/>
        <v>42374.781655092585</v>
      </c>
      <c r="S3834" s="15">
        <f t="shared" si="179"/>
        <v>42419.781655092585</v>
      </c>
    </row>
    <row r="3835" spans="1:19" ht="58" x14ac:dyDescent="0.3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2">
        <f t="shared" si="177"/>
        <v>1.1666666666666667</v>
      </c>
      <c r="P3835" s="6" t="s">
        <v>8316</v>
      </c>
      <c r="Q3835" s="6" t="s">
        <v>8317</v>
      </c>
      <c r="R3835" s="15">
        <f t="shared" si="178"/>
        <v>41963.539027777777</v>
      </c>
      <c r="S3835" s="15">
        <f t="shared" si="179"/>
        <v>41974.464583333327</v>
      </c>
    </row>
    <row r="3836" spans="1:19" ht="58" x14ac:dyDescent="0.3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2">
        <f t="shared" si="177"/>
        <v>1.0903333333333334</v>
      </c>
      <c r="P3836" s="6" t="s">
        <v>8316</v>
      </c>
      <c r="Q3836" s="6" t="s">
        <v>8317</v>
      </c>
      <c r="R3836" s="15">
        <f t="shared" si="178"/>
        <v>42143.111886574072</v>
      </c>
      <c r="S3836" s="15">
        <f t="shared" si="179"/>
        <v>42173.111886574072</v>
      </c>
    </row>
    <row r="3837" spans="1:19" ht="43.5" x14ac:dyDescent="0.3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2">
        <f t="shared" si="177"/>
        <v>1.6</v>
      </c>
      <c r="P3837" s="6" t="s">
        <v>8316</v>
      </c>
      <c r="Q3837" s="6" t="s">
        <v>8317</v>
      </c>
      <c r="R3837" s="15">
        <f t="shared" si="178"/>
        <v>42460.608888888884</v>
      </c>
      <c r="S3837" s="15">
        <f t="shared" si="179"/>
        <v>42481.608888888884</v>
      </c>
    </row>
    <row r="3838" spans="1:19" ht="43.5" x14ac:dyDescent="0.3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2">
        <f t="shared" si="177"/>
        <v>1.125</v>
      </c>
      <c r="P3838" s="6" t="s">
        <v>8316</v>
      </c>
      <c r="Q3838" s="6" t="s">
        <v>8317</v>
      </c>
      <c r="R3838" s="15">
        <f t="shared" si="178"/>
        <v>42553.593194444438</v>
      </c>
      <c r="S3838" s="15">
        <f t="shared" si="179"/>
        <v>42584.839583333327</v>
      </c>
    </row>
    <row r="3839" spans="1:19" ht="29" x14ac:dyDescent="0.3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2">
        <f t="shared" si="177"/>
        <v>1.0209999999999999</v>
      </c>
      <c r="P3839" s="6" t="s">
        <v>8316</v>
      </c>
      <c r="Q3839" s="6" t="s">
        <v>8317</v>
      </c>
      <c r="R3839" s="15">
        <f t="shared" si="178"/>
        <v>42152.432384259257</v>
      </c>
      <c r="S3839" s="15">
        <f t="shared" si="179"/>
        <v>42188.432384259257</v>
      </c>
    </row>
    <row r="3840" spans="1:19" ht="58" x14ac:dyDescent="0.3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2">
        <f t="shared" si="177"/>
        <v>1.00824</v>
      </c>
      <c r="P3840" s="6" t="s">
        <v>8316</v>
      </c>
      <c r="Q3840" s="6" t="s">
        <v>8317</v>
      </c>
      <c r="R3840" s="15">
        <f t="shared" si="178"/>
        <v>42116.377418981479</v>
      </c>
      <c r="S3840" s="15">
        <f t="shared" si="179"/>
        <v>42146.377418981479</v>
      </c>
    </row>
    <row r="3841" spans="1:19" ht="43.5" x14ac:dyDescent="0.3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2">
        <f t="shared" si="177"/>
        <v>1.0125</v>
      </c>
      <c r="P3841" s="6" t="s">
        <v>8316</v>
      </c>
      <c r="Q3841" s="6" t="s">
        <v>8317</v>
      </c>
      <c r="R3841" s="15">
        <f t="shared" si="178"/>
        <v>42154.809305555558</v>
      </c>
      <c r="S3841" s="15">
        <f t="shared" si="179"/>
        <v>42214.809305555558</v>
      </c>
    </row>
    <row r="3842" spans="1:19" ht="43.5" x14ac:dyDescent="0.3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2">
        <f t="shared" si="177"/>
        <v>65</v>
      </c>
      <c r="P3842" s="6" t="s">
        <v>8316</v>
      </c>
      <c r="Q3842" s="6" t="s">
        <v>8317</v>
      </c>
      <c r="R3842" s="15">
        <f t="shared" si="178"/>
        <v>42432.368391203701</v>
      </c>
      <c r="S3842" s="15">
        <f t="shared" si="179"/>
        <v>42457.32672453703</v>
      </c>
    </row>
    <row r="3843" spans="1:19" ht="43.5" x14ac:dyDescent="0.3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2">
        <f t="shared" ref="O3843:O3906" si="180">(E3843/D3843)</f>
        <v>8.72E-2</v>
      </c>
      <c r="P3843" s="6" t="s">
        <v>8316</v>
      </c>
      <c r="Q3843" s="6" t="s">
        <v>8317</v>
      </c>
      <c r="R3843" s="15">
        <f t="shared" ref="R3843:R3906" si="181">(J3843/86400)+25569+(-8/24)</f>
        <v>41780.45239583333</v>
      </c>
      <c r="S3843" s="15">
        <f t="shared" ref="S3843:S3906" si="182">(I3843/86400)+25569+(-8/24)</f>
        <v>41840.45239583333</v>
      </c>
    </row>
    <row r="3844" spans="1:19" ht="43.5" x14ac:dyDescent="0.3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2">
        <f t="shared" si="180"/>
        <v>0.21940000000000001</v>
      </c>
      <c r="P3844" s="6" t="s">
        <v>8316</v>
      </c>
      <c r="Q3844" s="6" t="s">
        <v>8317</v>
      </c>
      <c r="R3844" s="15">
        <f t="shared" si="181"/>
        <v>41740.160324074073</v>
      </c>
      <c r="S3844" s="15">
        <f t="shared" si="182"/>
        <v>41770.160324074073</v>
      </c>
    </row>
    <row r="3845" spans="1:19" ht="43.5" x14ac:dyDescent="0.3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2">
        <f t="shared" si="180"/>
        <v>0.21299999999999999</v>
      </c>
      <c r="P3845" s="6" t="s">
        <v>8316</v>
      </c>
      <c r="Q3845" s="6" t="s">
        <v>8317</v>
      </c>
      <c r="R3845" s="15">
        <f t="shared" si="181"/>
        <v>41765.739166666666</v>
      </c>
      <c r="S3845" s="15">
        <f t="shared" si="182"/>
        <v>41790.739166666666</v>
      </c>
    </row>
    <row r="3846" spans="1:19" ht="43.5" x14ac:dyDescent="0.3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2">
        <f t="shared" si="180"/>
        <v>0.41489795918367345</v>
      </c>
      <c r="P3846" s="6" t="s">
        <v>8316</v>
      </c>
      <c r="Q3846" s="6" t="s">
        <v>8317</v>
      </c>
      <c r="R3846" s="15">
        <f t="shared" si="181"/>
        <v>41766.283958333333</v>
      </c>
      <c r="S3846" s="15">
        <f t="shared" si="182"/>
        <v>41792.957638888889</v>
      </c>
    </row>
    <row r="3847" spans="1:19" ht="58" x14ac:dyDescent="0.3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2">
        <f t="shared" si="180"/>
        <v>2.1049999999999999E-2</v>
      </c>
      <c r="P3847" s="6" t="s">
        <v>8316</v>
      </c>
      <c r="Q3847" s="6" t="s">
        <v>8317</v>
      </c>
      <c r="R3847" s="15">
        <f t="shared" si="181"/>
        <v>42248.293680555558</v>
      </c>
      <c r="S3847" s="15">
        <f t="shared" si="182"/>
        <v>42278.293680555558</v>
      </c>
    </row>
    <row r="3848" spans="1:19" ht="43.5" x14ac:dyDescent="0.3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2">
        <f t="shared" si="180"/>
        <v>2.7E-2</v>
      </c>
      <c r="P3848" s="6" t="s">
        <v>8316</v>
      </c>
      <c r="Q3848" s="6" t="s">
        <v>8317</v>
      </c>
      <c r="R3848" s="15">
        <f t="shared" si="181"/>
        <v>41884.88821759259</v>
      </c>
      <c r="S3848" s="15">
        <f t="shared" si="182"/>
        <v>41915.957638888889</v>
      </c>
    </row>
    <row r="3849" spans="1:19" ht="43.5" x14ac:dyDescent="0.3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2">
        <f t="shared" si="180"/>
        <v>0.16161904761904761</v>
      </c>
      <c r="P3849" s="6" t="s">
        <v>8316</v>
      </c>
      <c r="Q3849" s="6" t="s">
        <v>8317</v>
      </c>
      <c r="R3849" s="15">
        <f t="shared" si="181"/>
        <v>42158.891099537032</v>
      </c>
      <c r="S3849" s="15">
        <f t="shared" si="182"/>
        <v>42203.891099537032</v>
      </c>
    </row>
    <row r="3850" spans="1:19" ht="43.5" x14ac:dyDescent="0.3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2">
        <f t="shared" si="180"/>
        <v>0.16376923076923078</v>
      </c>
      <c r="P3850" s="6" t="s">
        <v>8316</v>
      </c>
      <c r="Q3850" s="6" t="s">
        <v>8317</v>
      </c>
      <c r="R3850" s="15">
        <f t="shared" si="181"/>
        <v>42265.483668981477</v>
      </c>
      <c r="S3850" s="15">
        <f t="shared" si="182"/>
        <v>42295.483668981477</v>
      </c>
    </row>
    <row r="3851" spans="1:19" ht="58" x14ac:dyDescent="0.3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2">
        <f t="shared" si="180"/>
        <v>7.0433333333333334E-2</v>
      </c>
      <c r="P3851" s="6" t="s">
        <v>8316</v>
      </c>
      <c r="Q3851" s="6" t="s">
        <v>8317</v>
      </c>
      <c r="R3851" s="15">
        <f t="shared" si="181"/>
        <v>42136.433842592589</v>
      </c>
      <c r="S3851" s="15">
        <f t="shared" si="182"/>
        <v>42166.433842592589</v>
      </c>
    </row>
    <row r="3852" spans="1:19" ht="29" x14ac:dyDescent="0.3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2">
        <f t="shared" si="180"/>
        <v>3.7999999999999999E-2</v>
      </c>
      <c r="P3852" s="6" t="s">
        <v>8316</v>
      </c>
      <c r="Q3852" s="6" t="s">
        <v>8317</v>
      </c>
      <c r="R3852" s="15">
        <f t="shared" si="181"/>
        <v>41974.791006944441</v>
      </c>
      <c r="S3852" s="15">
        <f t="shared" si="182"/>
        <v>42004.791006944441</v>
      </c>
    </row>
    <row r="3853" spans="1:19" ht="43.5" x14ac:dyDescent="0.3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2">
        <f t="shared" si="180"/>
        <v>0.34079999999999999</v>
      </c>
      <c r="P3853" s="6" t="s">
        <v>8316</v>
      </c>
      <c r="Q3853" s="6" t="s">
        <v>8317</v>
      </c>
      <c r="R3853" s="15">
        <f t="shared" si="181"/>
        <v>42172.10623842592</v>
      </c>
      <c r="S3853" s="15">
        <f t="shared" si="182"/>
        <v>42202.10623842592</v>
      </c>
    </row>
    <row r="3854" spans="1:19" ht="43.5" x14ac:dyDescent="0.3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2">
        <f t="shared" si="180"/>
        <v>2E-3</v>
      </c>
      <c r="P3854" s="6" t="s">
        <v>8316</v>
      </c>
      <c r="Q3854" s="6" t="s">
        <v>8317</v>
      </c>
      <c r="R3854" s="15">
        <f t="shared" si="181"/>
        <v>42064.857361111113</v>
      </c>
      <c r="S3854" s="15">
        <f t="shared" si="182"/>
        <v>42089.815694444442</v>
      </c>
    </row>
    <row r="3855" spans="1:19" ht="43.5" x14ac:dyDescent="0.3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2">
        <f t="shared" si="180"/>
        <v>2.5999999999999998E-4</v>
      </c>
      <c r="P3855" s="6" t="s">
        <v>8316</v>
      </c>
      <c r="Q3855" s="6" t="s">
        <v>8317</v>
      </c>
      <c r="R3855" s="15">
        <f t="shared" si="181"/>
        <v>41848.506689814814</v>
      </c>
      <c r="S3855" s="15">
        <f t="shared" si="182"/>
        <v>41883.506689814814</v>
      </c>
    </row>
    <row r="3856" spans="1:19" ht="29" x14ac:dyDescent="0.3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2">
        <f t="shared" si="180"/>
        <v>0.16254545454545455</v>
      </c>
      <c r="P3856" s="6" t="s">
        <v>8316</v>
      </c>
      <c r="Q3856" s="6" t="s">
        <v>8317</v>
      </c>
      <c r="R3856" s="15">
        <f t="shared" si="181"/>
        <v>42103.55159722222</v>
      </c>
      <c r="S3856" s="15">
        <f t="shared" si="182"/>
        <v>42133.55159722222</v>
      </c>
    </row>
    <row r="3857" spans="1:19" ht="58" x14ac:dyDescent="0.3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2">
        <f t="shared" si="180"/>
        <v>2.5000000000000001E-2</v>
      </c>
      <c r="P3857" s="6" t="s">
        <v>8316</v>
      </c>
      <c r="Q3857" s="6" t="s">
        <v>8317</v>
      </c>
      <c r="R3857" s="15">
        <f t="shared" si="181"/>
        <v>42059.637395833335</v>
      </c>
      <c r="S3857" s="15">
        <f t="shared" si="182"/>
        <v>42089.595729166664</v>
      </c>
    </row>
    <row r="3858" spans="1:19" ht="58" x14ac:dyDescent="0.3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2">
        <f t="shared" si="180"/>
        <v>2.0000000000000001E-4</v>
      </c>
      <c r="P3858" s="6" t="s">
        <v>8316</v>
      </c>
      <c r="Q3858" s="6" t="s">
        <v>8317</v>
      </c>
      <c r="R3858" s="15">
        <f t="shared" si="181"/>
        <v>42041.409756944442</v>
      </c>
      <c r="S3858" s="15">
        <f t="shared" si="182"/>
        <v>42071.368090277778</v>
      </c>
    </row>
    <row r="3859" spans="1:19" ht="43.5" x14ac:dyDescent="0.3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2">
        <f t="shared" si="180"/>
        <v>5.1999999999999998E-2</v>
      </c>
      <c r="P3859" s="6" t="s">
        <v>8316</v>
      </c>
      <c r="Q3859" s="6" t="s">
        <v>8317</v>
      </c>
      <c r="R3859" s="15">
        <f t="shared" si="181"/>
        <v>41829.403819444444</v>
      </c>
      <c r="S3859" s="15">
        <f t="shared" si="182"/>
        <v>41852.383333333331</v>
      </c>
    </row>
    <row r="3860" spans="1:19" ht="58" x14ac:dyDescent="0.3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2">
        <f t="shared" si="180"/>
        <v>0.02</v>
      </c>
      <c r="P3860" s="6" t="s">
        <v>8316</v>
      </c>
      <c r="Q3860" s="6" t="s">
        <v>8317</v>
      </c>
      <c r="R3860" s="15">
        <f t="shared" si="181"/>
        <v>42128.097731481474</v>
      </c>
      <c r="S3860" s="15">
        <f t="shared" si="182"/>
        <v>42146.541666666664</v>
      </c>
    </row>
    <row r="3861" spans="1:19" ht="43.5" x14ac:dyDescent="0.3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2">
        <f t="shared" si="180"/>
        <v>4.0000000000000002E-4</v>
      </c>
      <c r="P3861" s="6" t="s">
        <v>8316</v>
      </c>
      <c r="Q3861" s="6" t="s">
        <v>8317</v>
      </c>
      <c r="R3861" s="15">
        <f t="shared" si="181"/>
        <v>41789.560266203705</v>
      </c>
      <c r="S3861" s="15">
        <f t="shared" si="182"/>
        <v>41815.541666666664</v>
      </c>
    </row>
    <row r="3862" spans="1:19" ht="58" x14ac:dyDescent="0.3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2">
        <f t="shared" si="180"/>
        <v>0.17666666666666667</v>
      </c>
      <c r="P3862" s="6" t="s">
        <v>8316</v>
      </c>
      <c r="Q3862" s="6" t="s">
        <v>8317</v>
      </c>
      <c r="R3862" s="15">
        <f t="shared" si="181"/>
        <v>41833.327662037038</v>
      </c>
      <c r="S3862" s="15">
        <f t="shared" si="182"/>
        <v>41863.327662037038</v>
      </c>
    </row>
    <row r="3863" spans="1:19" x14ac:dyDescent="0.3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2">
        <f t="shared" si="180"/>
        <v>0.05</v>
      </c>
      <c r="P3863" s="6" t="s">
        <v>8316</v>
      </c>
      <c r="Q3863" s="6" t="s">
        <v>8317</v>
      </c>
      <c r="R3863" s="15">
        <f t="shared" si="181"/>
        <v>41914.256678240738</v>
      </c>
      <c r="S3863" s="15">
        <f t="shared" si="182"/>
        <v>41955.574305555558</v>
      </c>
    </row>
    <row r="3864" spans="1:19" ht="29" x14ac:dyDescent="0.3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2">
        <f t="shared" si="180"/>
        <v>1.3333333333333334E-4</v>
      </c>
      <c r="P3864" s="6" t="s">
        <v>8316</v>
      </c>
      <c r="Q3864" s="6" t="s">
        <v>8317</v>
      </c>
      <c r="R3864" s="15">
        <f t="shared" si="181"/>
        <v>42610.927731481475</v>
      </c>
      <c r="S3864" s="15">
        <f t="shared" si="182"/>
        <v>42625.374305555553</v>
      </c>
    </row>
    <row r="3865" spans="1:19" ht="43.5" x14ac:dyDescent="0.3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2">
        <f t="shared" si="180"/>
        <v>0</v>
      </c>
      <c r="P3865" s="6" t="s">
        <v>8316</v>
      </c>
      <c r="Q3865" s="6" t="s">
        <v>8317</v>
      </c>
      <c r="R3865" s="15">
        <f t="shared" si="181"/>
        <v>42253.299826388888</v>
      </c>
      <c r="S3865" s="15">
        <f t="shared" si="182"/>
        <v>42313.341493055552</v>
      </c>
    </row>
    <row r="3866" spans="1:19" ht="58" x14ac:dyDescent="0.3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2">
        <f t="shared" si="180"/>
        <v>1.2E-2</v>
      </c>
      <c r="P3866" s="6" t="s">
        <v>8316</v>
      </c>
      <c r="Q3866" s="6" t="s">
        <v>8317</v>
      </c>
      <c r="R3866" s="15">
        <f t="shared" si="181"/>
        <v>42295.558495370373</v>
      </c>
      <c r="S3866" s="15">
        <f t="shared" si="182"/>
        <v>42325.60016203703</v>
      </c>
    </row>
    <row r="3867" spans="1:19" ht="43.5" x14ac:dyDescent="0.3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2">
        <f t="shared" si="180"/>
        <v>0.26937422295897223</v>
      </c>
      <c r="P3867" s="6" t="s">
        <v>8316</v>
      </c>
      <c r="Q3867" s="6" t="s">
        <v>8317</v>
      </c>
      <c r="R3867" s="15">
        <f t="shared" si="181"/>
        <v>41841.31826388889</v>
      </c>
      <c r="S3867" s="15">
        <f t="shared" si="182"/>
        <v>41880.895833333328</v>
      </c>
    </row>
    <row r="3868" spans="1:19" ht="29" x14ac:dyDescent="0.3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2">
        <f t="shared" si="180"/>
        <v>5.4999999999999997E-3</v>
      </c>
      <c r="P3868" s="6" t="s">
        <v>8316</v>
      </c>
      <c r="Q3868" s="6" t="s">
        <v>8317</v>
      </c>
      <c r="R3868" s="15">
        <f t="shared" si="181"/>
        <v>42402.613668981481</v>
      </c>
      <c r="S3868" s="15">
        <f t="shared" si="182"/>
        <v>42451.811805555553</v>
      </c>
    </row>
    <row r="3869" spans="1:19" ht="43.5" x14ac:dyDescent="0.3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2">
        <f t="shared" si="180"/>
        <v>0.1255</v>
      </c>
      <c r="P3869" s="6" t="s">
        <v>8316</v>
      </c>
      <c r="Q3869" s="6" t="s">
        <v>8317</v>
      </c>
      <c r="R3869" s="15">
        <f t="shared" si="181"/>
        <v>42509.480775462966</v>
      </c>
      <c r="S3869" s="15">
        <f t="shared" si="182"/>
        <v>42539.480775462966</v>
      </c>
    </row>
    <row r="3870" spans="1:19" x14ac:dyDescent="0.3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2">
        <f t="shared" si="180"/>
        <v>2E-3</v>
      </c>
      <c r="P3870" s="6" t="s">
        <v>8316</v>
      </c>
      <c r="Q3870" s="6" t="s">
        <v>8358</v>
      </c>
      <c r="R3870" s="15">
        <f t="shared" si="181"/>
        <v>41865.32644675926</v>
      </c>
      <c r="S3870" s="15">
        <f t="shared" si="182"/>
        <v>41890.32644675926</v>
      </c>
    </row>
    <row r="3871" spans="1:19" ht="29" x14ac:dyDescent="0.3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2">
        <f t="shared" si="180"/>
        <v>3.44748684310884E-2</v>
      </c>
      <c r="P3871" s="6" t="s">
        <v>8316</v>
      </c>
      <c r="Q3871" s="6" t="s">
        <v>8358</v>
      </c>
      <c r="R3871" s="15">
        <f t="shared" si="181"/>
        <v>42047.391111111108</v>
      </c>
      <c r="S3871" s="15">
        <f t="shared" si="182"/>
        <v>42076.799305555549</v>
      </c>
    </row>
    <row r="3872" spans="1:19" ht="58" x14ac:dyDescent="0.3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2">
        <f t="shared" si="180"/>
        <v>0.15</v>
      </c>
      <c r="P3872" s="6" t="s">
        <v>8316</v>
      </c>
      <c r="Q3872" s="6" t="s">
        <v>8358</v>
      </c>
      <c r="R3872" s="15">
        <f t="shared" si="181"/>
        <v>41792.838865740741</v>
      </c>
      <c r="S3872" s="15">
        <f t="shared" si="182"/>
        <v>41822.838865740741</v>
      </c>
    </row>
    <row r="3873" spans="1:19" ht="29" x14ac:dyDescent="0.3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2">
        <f t="shared" si="180"/>
        <v>2.6666666666666668E-2</v>
      </c>
      <c r="P3873" s="6" t="s">
        <v>8316</v>
      </c>
      <c r="Q3873" s="6" t="s">
        <v>8358</v>
      </c>
      <c r="R3873" s="15">
        <f t="shared" si="181"/>
        <v>42763.447337962956</v>
      </c>
      <c r="S3873" s="15">
        <f t="shared" si="182"/>
        <v>42823.405671296299</v>
      </c>
    </row>
    <row r="3874" spans="1:19" ht="43.5" x14ac:dyDescent="0.3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2">
        <f t="shared" si="180"/>
        <v>0</v>
      </c>
      <c r="P3874" s="6" t="s">
        <v>8316</v>
      </c>
      <c r="Q3874" s="6" t="s">
        <v>8358</v>
      </c>
      <c r="R3874" s="15">
        <f t="shared" si="181"/>
        <v>42179.8124537037</v>
      </c>
      <c r="S3874" s="15">
        <f t="shared" si="182"/>
        <v>42229.8124537037</v>
      </c>
    </row>
    <row r="3875" spans="1:19" ht="43.5" x14ac:dyDescent="0.3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2">
        <f t="shared" si="180"/>
        <v>0</v>
      </c>
      <c r="P3875" s="6" t="s">
        <v>8316</v>
      </c>
      <c r="Q3875" s="6" t="s">
        <v>8358</v>
      </c>
      <c r="R3875" s="15">
        <f t="shared" si="181"/>
        <v>42255.362673611111</v>
      </c>
      <c r="S3875" s="15">
        <f t="shared" si="182"/>
        <v>42285.362673611111</v>
      </c>
    </row>
    <row r="3876" spans="1:19" ht="58" x14ac:dyDescent="0.3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2">
        <f t="shared" si="180"/>
        <v>0</v>
      </c>
      <c r="P3876" s="6" t="s">
        <v>8316</v>
      </c>
      <c r="Q3876" s="6" t="s">
        <v>8358</v>
      </c>
      <c r="R3876" s="15">
        <f t="shared" si="181"/>
        <v>42006.683124999996</v>
      </c>
      <c r="S3876" s="15">
        <f t="shared" si="182"/>
        <v>42027.708333333336</v>
      </c>
    </row>
    <row r="3877" spans="1:19" ht="43.5" x14ac:dyDescent="0.3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2">
        <f t="shared" si="180"/>
        <v>0</v>
      </c>
      <c r="P3877" s="6" t="s">
        <v>8316</v>
      </c>
      <c r="Q3877" s="6" t="s">
        <v>8358</v>
      </c>
      <c r="R3877" s="15">
        <f t="shared" si="181"/>
        <v>42615.013483796291</v>
      </c>
      <c r="S3877" s="15">
        <f t="shared" si="182"/>
        <v>42616.083333333336</v>
      </c>
    </row>
    <row r="3878" spans="1:19" ht="58" x14ac:dyDescent="0.3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2">
        <f t="shared" si="180"/>
        <v>0.52794871794871789</v>
      </c>
      <c r="P3878" s="6" t="s">
        <v>8316</v>
      </c>
      <c r="Q3878" s="6" t="s">
        <v>8358</v>
      </c>
      <c r="R3878" s="15">
        <f t="shared" si="181"/>
        <v>42372.290833333333</v>
      </c>
      <c r="S3878" s="15">
        <f t="shared" si="182"/>
        <v>42402.290833333333</v>
      </c>
    </row>
    <row r="3879" spans="1:19" ht="43.5" x14ac:dyDescent="0.3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2">
        <f t="shared" si="180"/>
        <v>4.9639999999999997E-2</v>
      </c>
      <c r="P3879" s="6" t="s">
        <v>8316</v>
      </c>
      <c r="Q3879" s="6" t="s">
        <v>8358</v>
      </c>
      <c r="R3879" s="15">
        <f t="shared" si="181"/>
        <v>42682.344351851854</v>
      </c>
      <c r="S3879" s="15">
        <f t="shared" si="182"/>
        <v>42712.344351851854</v>
      </c>
    </row>
    <row r="3880" spans="1:19" ht="43.5" x14ac:dyDescent="0.3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2">
        <f t="shared" si="180"/>
        <v>5.5555555555555556E-4</v>
      </c>
      <c r="P3880" s="6" t="s">
        <v>8316</v>
      </c>
      <c r="Q3880" s="6" t="s">
        <v>8358</v>
      </c>
      <c r="R3880" s="15">
        <f t="shared" si="181"/>
        <v>42154.485486111109</v>
      </c>
      <c r="S3880" s="15">
        <f t="shared" si="182"/>
        <v>42184.832638888889</v>
      </c>
    </row>
    <row r="3881" spans="1:19" ht="43.5" x14ac:dyDescent="0.3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2">
        <f t="shared" si="180"/>
        <v>0</v>
      </c>
      <c r="P3881" s="6" t="s">
        <v>8316</v>
      </c>
      <c r="Q3881" s="6" t="s">
        <v>8358</v>
      </c>
      <c r="R3881" s="15">
        <f t="shared" si="181"/>
        <v>41999.527731481481</v>
      </c>
      <c r="S3881" s="15">
        <f t="shared" si="182"/>
        <v>42029.527731481481</v>
      </c>
    </row>
    <row r="3882" spans="1:19" ht="43.5" x14ac:dyDescent="0.3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2">
        <f t="shared" si="180"/>
        <v>0.13066666666666665</v>
      </c>
      <c r="P3882" s="6" t="s">
        <v>8316</v>
      </c>
      <c r="Q3882" s="6" t="s">
        <v>8358</v>
      </c>
      <c r="R3882" s="15">
        <f t="shared" si="181"/>
        <v>41815.481712962959</v>
      </c>
      <c r="S3882" s="15">
        <f t="shared" si="182"/>
        <v>41850.625</v>
      </c>
    </row>
    <row r="3883" spans="1:19" ht="29" x14ac:dyDescent="0.3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2">
        <f t="shared" si="180"/>
        <v>0.05</v>
      </c>
      <c r="P3883" s="6" t="s">
        <v>8316</v>
      </c>
      <c r="Q3883" s="6" t="s">
        <v>8358</v>
      </c>
      <c r="R3883" s="15">
        <f t="shared" si="181"/>
        <v>42755.685173611106</v>
      </c>
      <c r="S3883" s="15">
        <f t="shared" si="182"/>
        <v>42785.685173611106</v>
      </c>
    </row>
    <row r="3884" spans="1:19" ht="43.5" x14ac:dyDescent="0.3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2">
        <f t="shared" si="180"/>
        <v>0</v>
      </c>
      <c r="P3884" s="6" t="s">
        <v>8316</v>
      </c>
      <c r="Q3884" s="6" t="s">
        <v>8358</v>
      </c>
      <c r="R3884" s="15">
        <f t="shared" si="181"/>
        <v>42373.65011574074</v>
      </c>
      <c r="S3884" s="15">
        <f t="shared" si="182"/>
        <v>42400.627083333333</v>
      </c>
    </row>
    <row r="3885" spans="1:19" ht="58" x14ac:dyDescent="0.3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2">
        <f t="shared" si="180"/>
        <v>0</v>
      </c>
      <c r="P3885" s="6" t="s">
        <v>8316</v>
      </c>
      <c r="Q3885" s="6" t="s">
        <v>8358</v>
      </c>
      <c r="R3885" s="15">
        <f t="shared" si="181"/>
        <v>41854.269317129627</v>
      </c>
      <c r="S3885" s="15">
        <f t="shared" si="182"/>
        <v>41884.269317129627</v>
      </c>
    </row>
    <row r="3886" spans="1:19" ht="43.5" x14ac:dyDescent="0.3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2">
        <f t="shared" si="180"/>
        <v>0</v>
      </c>
      <c r="P3886" s="6" t="s">
        <v>8316</v>
      </c>
      <c r="Q3886" s="6" t="s">
        <v>8358</v>
      </c>
      <c r="R3886" s="15">
        <f t="shared" si="181"/>
        <v>42065.458240740736</v>
      </c>
      <c r="S3886" s="15">
        <f t="shared" si="182"/>
        <v>42090.416574074072</v>
      </c>
    </row>
    <row r="3887" spans="1:19" ht="43.5" x14ac:dyDescent="0.3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2">
        <f t="shared" si="180"/>
        <v>0</v>
      </c>
      <c r="P3887" s="6" t="s">
        <v>8316</v>
      </c>
      <c r="Q3887" s="6" t="s">
        <v>8358</v>
      </c>
      <c r="R3887" s="15">
        <f t="shared" si="181"/>
        <v>42469.617951388886</v>
      </c>
      <c r="S3887" s="15">
        <f t="shared" si="182"/>
        <v>42499.617951388886</v>
      </c>
    </row>
    <row r="3888" spans="1:19" x14ac:dyDescent="0.3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2">
        <f t="shared" si="180"/>
        <v>0</v>
      </c>
      <c r="P3888" s="6" t="s">
        <v>8316</v>
      </c>
      <c r="Q3888" s="6" t="s">
        <v>8358</v>
      </c>
      <c r="R3888" s="15">
        <f t="shared" si="181"/>
        <v>41953.894699074073</v>
      </c>
      <c r="S3888" s="15">
        <f t="shared" si="182"/>
        <v>41983.894699074073</v>
      </c>
    </row>
    <row r="3889" spans="1:19" ht="43.5" x14ac:dyDescent="0.3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2">
        <f t="shared" si="180"/>
        <v>1.7500000000000002E-2</v>
      </c>
      <c r="P3889" s="6" t="s">
        <v>8316</v>
      </c>
      <c r="Q3889" s="6" t="s">
        <v>8358</v>
      </c>
      <c r="R3889" s="15">
        <f t="shared" si="181"/>
        <v>42079.524641203701</v>
      </c>
      <c r="S3889" s="15">
        <f t="shared" si="182"/>
        <v>42125.583333333336</v>
      </c>
    </row>
    <row r="3890" spans="1:19" ht="58" x14ac:dyDescent="0.3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2">
        <f t="shared" si="180"/>
        <v>0.27100000000000002</v>
      </c>
      <c r="P3890" s="6" t="s">
        <v>8316</v>
      </c>
      <c r="Q3890" s="6" t="s">
        <v>8317</v>
      </c>
      <c r="R3890" s="15">
        <f t="shared" si="181"/>
        <v>42762.212476851848</v>
      </c>
      <c r="S3890" s="15">
        <f t="shared" si="182"/>
        <v>42792.212476851848</v>
      </c>
    </row>
    <row r="3891" spans="1:19" ht="43.5" x14ac:dyDescent="0.3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2">
        <f t="shared" si="180"/>
        <v>1.4749999999999999E-2</v>
      </c>
      <c r="P3891" s="6" t="s">
        <v>8316</v>
      </c>
      <c r="Q3891" s="6" t="s">
        <v>8317</v>
      </c>
      <c r="R3891" s="15">
        <f t="shared" si="181"/>
        <v>41976.671643518515</v>
      </c>
      <c r="S3891" s="15">
        <f t="shared" si="182"/>
        <v>42008.643055555549</v>
      </c>
    </row>
    <row r="3892" spans="1:19" ht="43.5" x14ac:dyDescent="0.3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2">
        <f t="shared" si="180"/>
        <v>0.16826666666666668</v>
      </c>
      <c r="P3892" s="6" t="s">
        <v>8316</v>
      </c>
      <c r="Q3892" s="6" t="s">
        <v>8317</v>
      </c>
      <c r="R3892" s="15">
        <f t="shared" si="181"/>
        <v>42171.42527777778</v>
      </c>
      <c r="S3892" s="15">
        <f t="shared" si="182"/>
        <v>42231.42527777778</v>
      </c>
    </row>
    <row r="3893" spans="1:19" ht="29" x14ac:dyDescent="0.3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2">
        <f t="shared" si="180"/>
        <v>0.32500000000000001</v>
      </c>
      <c r="P3893" s="6" t="s">
        <v>8316</v>
      </c>
      <c r="Q3893" s="6" t="s">
        <v>8317</v>
      </c>
      <c r="R3893" s="15">
        <f t="shared" si="181"/>
        <v>42055.799120370364</v>
      </c>
      <c r="S3893" s="15">
        <f t="shared" si="182"/>
        <v>42085.874305555553</v>
      </c>
    </row>
    <row r="3894" spans="1:19" ht="58" x14ac:dyDescent="0.3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2">
        <f t="shared" si="180"/>
        <v>0</v>
      </c>
      <c r="P3894" s="6" t="s">
        <v>8316</v>
      </c>
      <c r="Q3894" s="6" t="s">
        <v>8317</v>
      </c>
      <c r="R3894" s="15">
        <f t="shared" si="181"/>
        <v>41867.318946759253</v>
      </c>
      <c r="S3894" s="15">
        <f t="shared" si="182"/>
        <v>41874.958333333328</v>
      </c>
    </row>
    <row r="3895" spans="1:19" ht="58" x14ac:dyDescent="0.3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2">
        <f t="shared" si="180"/>
        <v>0.2155</v>
      </c>
      <c r="P3895" s="6" t="s">
        <v>8316</v>
      </c>
      <c r="Q3895" s="6" t="s">
        <v>8317</v>
      </c>
      <c r="R3895" s="15">
        <f t="shared" si="181"/>
        <v>41779.324537037035</v>
      </c>
      <c r="S3895" s="15">
        <f t="shared" si="182"/>
        <v>41820.916666666664</v>
      </c>
    </row>
    <row r="3896" spans="1:19" ht="58" x14ac:dyDescent="0.3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2">
        <f t="shared" si="180"/>
        <v>3.4666666666666665E-2</v>
      </c>
      <c r="P3896" s="6" t="s">
        <v>8316</v>
      </c>
      <c r="Q3896" s="6" t="s">
        <v>8317</v>
      </c>
      <c r="R3896" s="15">
        <f t="shared" si="181"/>
        <v>42679.625138888885</v>
      </c>
      <c r="S3896" s="15">
        <f t="shared" si="182"/>
        <v>42709.874305555553</v>
      </c>
    </row>
    <row r="3897" spans="1:19" ht="58" x14ac:dyDescent="0.3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2">
        <f t="shared" si="180"/>
        <v>0.05</v>
      </c>
      <c r="P3897" s="6" t="s">
        <v>8316</v>
      </c>
      <c r="Q3897" s="6" t="s">
        <v>8317</v>
      </c>
      <c r="R3897" s="15">
        <f t="shared" si="181"/>
        <v>42031.916875000003</v>
      </c>
      <c r="S3897" s="15">
        <f t="shared" si="182"/>
        <v>42062.916875000003</v>
      </c>
    </row>
    <row r="3898" spans="1:19" ht="43.5" x14ac:dyDescent="0.3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2">
        <f t="shared" si="180"/>
        <v>0.10625</v>
      </c>
      <c r="P3898" s="6" t="s">
        <v>8316</v>
      </c>
      <c r="Q3898" s="6" t="s">
        <v>8317</v>
      </c>
      <c r="R3898" s="15">
        <f t="shared" si="181"/>
        <v>41792.858541666668</v>
      </c>
      <c r="S3898" s="15">
        <f t="shared" si="182"/>
        <v>41806.858541666668</v>
      </c>
    </row>
    <row r="3899" spans="1:19" ht="43.5" x14ac:dyDescent="0.3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2">
        <f t="shared" si="180"/>
        <v>0.17599999999999999</v>
      </c>
      <c r="P3899" s="6" t="s">
        <v>8316</v>
      </c>
      <c r="Q3899" s="6" t="s">
        <v>8317</v>
      </c>
      <c r="R3899" s="15">
        <f t="shared" si="181"/>
        <v>41982.540312499994</v>
      </c>
      <c r="S3899" s="15">
        <f t="shared" si="182"/>
        <v>42012.540312499994</v>
      </c>
    </row>
    <row r="3900" spans="1:19" ht="58" x14ac:dyDescent="0.3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2">
        <f t="shared" si="180"/>
        <v>0.3256</v>
      </c>
      <c r="P3900" s="6" t="s">
        <v>8316</v>
      </c>
      <c r="Q3900" s="6" t="s">
        <v>8317</v>
      </c>
      <c r="R3900" s="15">
        <f t="shared" si="181"/>
        <v>42193.148958333331</v>
      </c>
      <c r="S3900" s="15">
        <f t="shared" si="182"/>
        <v>42233.333333333336</v>
      </c>
    </row>
    <row r="3901" spans="1:19" ht="43.5" x14ac:dyDescent="0.3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2">
        <f t="shared" si="180"/>
        <v>1.2500000000000001E-2</v>
      </c>
      <c r="P3901" s="6" t="s">
        <v>8316</v>
      </c>
      <c r="Q3901" s="6" t="s">
        <v>8317</v>
      </c>
      <c r="R3901" s="15">
        <f t="shared" si="181"/>
        <v>41843.441678240742</v>
      </c>
      <c r="S3901" s="15">
        <f t="shared" si="182"/>
        <v>41863.441678240742</v>
      </c>
    </row>
    <row r="3902" spans="1:19" ht="43.5" x14ac:dyDescent="0.3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2">
        <f t="shared" si="180"/>
        <v>5.3999999999999999E-2</v>
      </c>
      <c r="P3902" s="6" t="s">
        <v>8316</v>
      </c>
      <c r="Q3902" s="6" t="s">
        <v>8317</v>
      </c>
      <c r="R3902" s="15">
        <f t="shared" si="181"/>
        <v>42135.759155092594</v>
      </c>
      <c r="S3902" s="15">
        <f t="shared" si="182"/>
        <v>42165.759155092594</v>
      </c>
    </row>
    <row r="3903" spans="1:19" ht="43.5" x14ac:dyDescent="0.3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2">
        <f t="shared" si="180"/>
        <v>8.3333333333333332E-3</v>
      </c>
      <c r="P3903" s="6" t="s">
        <v>8316</v>
      </c>
      <c r="Q3903" s="6" t="s">
        <v>8317</v>
      </c>
      <c r="R3903" s="15">
        <f t="shared" si="181"/>
        <v>42317.493043981478</v>
      </c>
      <c r="S3903" s="15">
        <f t="shared" si="182"/>
        <v>42357.493043981478</v>
      </c>
    </row>
    <row r="3904" spans="1:19" ht="43.5" x14ac:dyDescent="0.3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2">
        <f t="shared" si="180"/>
        <v>0.48833333333333334</v>
      </c>
      <c r="P3904" s="6" t="s">
        <v>8316</v>
      </c>
      <c r="Q3904" s="6" t="s">
        <v>8317</v>
      </c>
      <c r="R3904" s="15">
        <f t="shared" si="181"/>
        <v>42663.134745370371</v>
      </c>
      <c r="S3904" s="15">
        <f t="shared" si="182"/>
        <v>42688.176412037035</v>
      </c>
    </row>
    <row r="3905" spans="1:19" ht="58" x14ac:dyDescent="0.3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2">
        <f t="shared" si="180"/>
        <v>0</v>
      </c>
      <c r="P3905" s="6" t="s">
        <v>8316</v>
      </c>
      <c r="Q3905" s="6" t="s">
        <v>8317</v>
      </c>
      <c r="R3905" s="15">
        <f t="shared" si="181"/>
        <v>42185.677835648145</v>
      </c>
      <c r="S3905" s="15">
        <f t="shared" si="182"/>
        <v>42230.484722222223</v>
      </c>
    </row>
    <row r="3906" spans="1:19" ht="29" x14ac:dyDescent="0.3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2">
        <f t="shared" si="180"/>
        <v>2.9999999999999997E-4</v>
      </c>
      <c r="P3906" s="6" t="s">
        <v>8316</v>
      </c>
      <c r="Q3906" s="6" t="s">
        <v>8317</v>
      </c>
      <c r="R3906" s="15">
        <f t="shared" si="181"/>
        <v>42094.895833333336</v>
      </c>
      <c r="S3906" s="15">
        <f t="shared" si="182"/>
        <v>42108.87777777778</v>
      </c>
    </row>
    <row r="3907" spans="1:19" ht="43.5" x14ac:dyDescent="0.3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2">
        <f t="shared" ref="O3907:O3970" si="183">(E3907/D3907)</f>
        <v>0.11533333333333333</v>
      </c>
      <c r="P3907" s="6" t="s">
        <v>8316</v>
      </c>
      <c r="Q3907" s="6" t="s">
        <v>8317</v>
      </c>
      <c r="R3907" s="15">
        <f t="shared" ref="R3907:R3970" si="184">(J3907/86400)+25569+(-8/24)</f>
        <v>42124.290543981479</v>
      </c>
      <c r="S3907" s="15">
        <f t="shared" ref="S3907:S3970" si="185">(I3907/86400)+25569+(-8/24)</f>
        <v>42166.624999999993</v>
      </c>
    </row>
    <row r="3908" spans="1:19" ht="43.5" x14ac:dyDescent="0.3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2">
        <f t="shared" si="183"/>
        <v>0.67333333333333334</v>
      </c>
      <c r="P3908" s="6" t="s">
        <v>8316</v>
      </c>
      <c r="Q3908" s="6" t="s">
        <v>8317</v>
      </c>
      <c r="R3908" s="15">
        <f t="shared" si="184"/>
        <v>42143.584409722222</v>
      </c>
      <c r="S3908" s="15">
        <f t="shared" si="185"/>
        <v>42181.225694444445</v>
      </c>
    </row>
    <row r="3909" spans="1:19" ht="43.5" x14ac:dyDescent="0.3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2">
        <f t="shared" si="183"/>
        <v>0.153</v>
      </c>
      <c r="P3909" s="6" t="s">
        <v>8316</v>
      </c>
      <c r="Q3909" s="6" t="s">
        <v>8317</v>
      </c>
      <c r="R3909" s="15">
        <f t="shared" si="184"/>
        <v>41906.486180555556</v>
      </c>
      <c r="S3909" s="15">
        <f t="shared" si="185"/>
        <v>41938.505555555552</v>
      </c>
    </row>
    <row r="3910" spans="1:19" ht="58" x14ac:dyDescent="0.3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2">
        <f t="shared" si="183"/>
        <v>8.666666666666667E-2</v>
      </c>
      <c r="P3910" s="6" t="s">
        <v>8316</v>
      </c>
      <c r="Q3910" s="6" t="s">
        <v>8317</v>
      </c>
      <c r="R3910" s="15">
        <f t="shared" si="184"/>
        <v>41833.802037037036</v>
      </c>
      <c r="S3910" s="15">
        <f t="shared" si="185"/>
        <v>41848.802037037036</v>
      </c>
    </row>
    <row r="3911" spans="1:19" ht="43.5" x14ac:dyDescent="0.3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2">
        <f t="shared" si="183"/>
        <v>2.2499999999999998E-3</v>
      </c>
      <c r="P3911" s="6" t="s">
        <v>8316</v>
      </c>
      <c r="Q3911" s="6" t="s">
        <v>8317</v>
      </c>
      <c r="R3911" s="15">
        <f t="shared" si="184"/>
        <v>41863.025949074072</v>
      </c>
      <c r="S3911" s="15">
        <f t="shared" si="185"/>
        <v>41893.025949074072</v>
      </c>
    </row>
    <row r="3912" spans="1:19" ht="43.5" x14ac:dyDescent="0.3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2">
        <f t="shared" si="183"/>
        <v>3.0833333333333334E-2</v>
      </c>
      <c r="P3912" s="6" t="s">
        <v>8316</v>
      </c>
      <c r="Q3912" s="6" t="s">
        <v>8317</v>
      </c>
      <c r="R3912" s="15">
        <f t="shared" si="184"/>
        <v>42224.423576388886</v>
      </c>
      <c r="S3912" s="15">
        <f t="shared" si="185"/>
        <v>42254.423576388886</v>
      </c>
    </row>
    <row r="3913" spans="1:19" ht="43.5" x14ac:dyDescent="0.3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2">
        <f t="shared" si="183"/>
        <v>0.37412499999999999</v>
      </c>
      <c r="P3913" s="6" t="s">
        <v>8316</v>
      </c>
      <c r="Q3913" s="6" t="s">
        <v>8317</v>
      </c>
      <c r="R3913" s="15">
        <f t="shared" si="184"/>
        <v>41939.478900462964</v>
      </c>
      <c r="S3913" s="15">
        <f t="shared" si="185"/>
        <v>41969.520567129628</v>
      </c>
    </row>
    <row r="3914" spans="1:19" ht="43.5" x14ac:dyDescent="0.3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2">
        <f t="shared" si="183"/>
        <v>6.666666666666667E-5</v>
      </c>
      <c r="P3914" s="6" t="s">
        <v>8316</v>
      </c>
      <c r="Q3914" s="6" t="s">
        <v>8317</v>
      </c>
      <c r="R3914" s="15">
        <f t="shared" si="184"/>
        <v>42058.936689814807</v>
      </c>
      <c r="S3914" s="15">
        <f t="shared" si="185"/>
        <v>42118.857638888883</v>
      </c>
    </row>
    <row r="3915" spans="1:19" ht="43.5" x14ac:dyDescent="0.3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2">
        <f t="shared" si="183"/>
        <v>0.1</v>
      </c>
      <c r="P3915" s="6" t="s">
        <v>8316</v>
      </c>
      <c r="Q3915" s="6" t="s">
        <v>8317</v>
      </c>
      <c r="R3915" s="15">
        <f t="shared" si="184"/>
        <v>42307.877881944441</v>
      </c>
      <c r="S3915" s="15">
        <f t="shared" si="185"/>
        <v>42337.919548611106</v>
      </c>
    </row>
    <row r="3916" spans="1:19" ht="43.5" x14ac:dyDescent="0.3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2">
        <f t="shared" si="183"/>
        <v>0.36359999999999998</v>
      </c>
      <c r="P3916" s="6" t="s">
        <v>8316</v>
      </c>
      <c r="Q3916" s="6" t="s">
        <v>8317</v>
      </c>
      <c r="R3916" s="15">
        <f t="shared" si="184"/>
        <v>42114.485601851855</v>
      </c>
      <c r="S3916" s="15">
        <f t="shared" si="185"/>
        <v>42134.624305555553</v>
      </c>
    </row>
    <row r="3917" spans="1:19" ht="43.5" x14ac:dyDescent="0.3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2">
        <f t="shared" si="183"/>
        <v>3.3333333333333335E-3</v>
      </c>
      <c r="P3917" s="6" t="s">
        <v>8316</v>
      </c>
      <c r="Q3917" s="6" t="s">
        <v>8317</v>
      </c>
      <c r="R3917" s="15">
        <f t="shared" si="184"/>
        <v>42492.651724537034</v>
      </c>
      <c r="S3917" s="15">
        <f t="shared" si="185"/>
        <v>42522.651724537034</v>
      </c>
    </row>
    <row r="3918" spans="1:19" ht="43.5" x14ac:dyDescent="0.3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2">
        <f t="shared" si="183"/>
        <v>0</v>
      </c>
      <c r="P3918" s="6" t="s">
        <v>8316</v>
      </c>
      <c r="Q3918" s="6" t="s">
        <v>8317</v>
      </c>
      <c r="R3918" s="15">
        <f t="shared" si="184"/>
        <v>42494.138333333329</v>
      </c>
      <c r="S3918" s="15">
        <f t="shared" si="185"/>
        <v>42524.138333333329</v>
      </c>
    </row>
    <row r="3919" spans="1:19" ht="43.5" x14ac:dyDescent="0.3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2">
        <f t="shared" si="183"/>
        <v>2.8571428571428571E-3</v>
      </c>
      <c r="P3919" s="6" t="s">
        <v>8316</v>
      </c>
      <c r="Q3919" s="6" t="s">
        <v>8317</v>
      </c>
      <c r="R3919" s="15">
        <f t="shared" si="184"/>
        <v>41863.193993055553</v>
      </c>
      <c r="S3919" s="15">
        <f t="shared" si="185"/>
        <v>41893.193993055553</v>
      </c>
    </row>
    <row r="3920" spans="1:19" ht="58" x14ac:dyDescent="0.3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2">
        <f t="shared" si="183"/>
        <v>2E-3</v>
      </c>
      <c r="P3920" s="6" t="s">
        <v>8316</v>
      </c>
      <c r="Q3920" s="6" t="s">
        <v>8317</v>
      </c>
      <c r="R3920" s="15">
        <f t="shared" si="184"/>
        <v>41843.331284722219</v>
      </c>
      <c r="S3920" s="15">
        <f t="shared" si="185"/>
        <v>41855.333333333328</v>
      </c>
    </row>
    <row r="3921" spans="1:19" ht="43.5" x14ac:dyDescent="0.3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2">
        <f t="shared" si="183"/>
        <v>1.7999999999999999E-2</v>
      </c>
      <c r="P3921" s="6" t="s">
        <v>8316</v>
      </c>
      <c r="Q3921" s="6" t="s">
        <v>8317</v>
      </c>
      <c r="R3921" s="15">
        <f t="shared" si="184"/>
        <v>42358.351539351854</v>
      </c>
      <c r="S3921" s="15">
        <f t="shared" si="185"/>
        <v>42386.666666666664</v>
      </c>
    </row>
    <row r="3922" spans="1:19" ht="43.5" x14ac:dyDescent="0.3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2">
        <f t="shared" si="183"/>
        <v>5.3999999999999999E-2</v>
      </c>
      <c r="P3922" s="6" t="s">
        <v>8316</v>
      </c>
      <c r="Q3922" s="6" t="s">
        <v>8317</v>
      </c>
      <c r="R3922" s="15">
        <f t="shared" si="184"/>
        <v>42657.053935185184</v>
      </c>
      <c r="S3922" s="15">
        <f t="shared" si="185"/>
        <v>42687.095601851848</v>
      </c>
    </row>
    <row r="3923" spans="1:19" ht="43.5" x14ac:dyDescent="0.3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2">
        <f t="shared" si="183"/>
        <v>0</v>
      </c>
      <c r="P3923" s="6" t="s">
        <v>8316</v>
      </c>
      <c r="Q3923" s="6" t="s">
        <v>8317</v>
      </c>
      <c r="R3923" s="15">
        <f t="shared" si="184"/>
        <v>41926.208969907406</v>
      </c>
      <c r="S3923" s="15">
        <f t="shared" si="185"/>
        <v>41938.416666666664</v>
      </c>
    </row>
    <row r="3924" spans="1:19" ht="43.5" x14ac:dyDescent="0.3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2">
        <f t="shared" si="183"/>
        <v>8.1333333333333327E-2</v>
      </c>
      <c r="P3924" s="6" t="s">
        <v>8316</v>
      </c>
      <c r="Q3924" s="6" t="s">
        <v>8317</v>
      </c>
      <c r="R3924" s="15">
        <f t="shared" si="184"/>
        <v>42020.435300925928</v>
      </c>
      <c r="S3924" s="15">
        <f t="shared" si="185"/>
        <v>42065.624999999993</v>
      </c>
    </row>
    <row r="3925" spans="1:19" ht="43.5" x14ac:dyDescent="0.3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2">
        <f t="shared" si="183"/>
        <v>0.12034782608695652</v>
      </c>
      <c r="P3925" s="6" t="s">
        <v>8316</v>
      </c>
      <c r="Q3925" s="6" t="s">
        <v>8317</v>
      </c>
      <c r="R3925" s="15">
        <f t="shared" si="184"/>
        <v>42075.646655092591</v>
      </c>
      <c r="S3925" s="15">
        <f t="shared" si="185"/>
        <v>42103.646655092591</v>
      </c>
    </row>
    <row r="3926" spans="1:19" ht="43.5" x14ac:dyDescent="0.3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2">
        <f t="shared" si="183"/>
        <v>0.15266666666666667</v>
      </c>
      <c r="P3926" s="6" t="s">
        <v>8316</v>
      </c>
      <c r="Q3926" s="6" t="s">
        <v>8317</v>
      </c>
      <c r="R3926" s="15">
        <f t="shared" si="184"/>
        <v>41786.626412037032</v>
      </c>
      <c r="S3926" s="15">
        <f t="shared" si="185"/>
        <v>41816.626412037032</v>
      </c>
    </row>
    <row r="3927" spans="1:19" ht="43.5" x14ac:dyDescent="0.3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2">
        <f t="shared" si="183"/>
        <v>0.1</v>
      </c>
      <c r="P3927" s="6" t="s">
        <v>8316</v>
      </c>
      <c r="Q3927" s="6" t="s">
        <v>8317</v>
      </c>
      <c r="R3927" s="15">
        <f t="shared" si="184"/>
        <v>41820.537488425922</v>
      </c>
      <c r="S3927" s="15">
        <f t="shared" si="185"/>
        <v>41850.537488425922</v>
      </c>
    </row>
    <row r="3928" spans="1:19" ht="29" x14ac:dyDescent="0.3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2">
        <f t="shared" si="183"/>
        <v>3.0000000000000001E-3</v>
      </c>
      <c r="P3928" s="6" t="s">
        <v>8316</v>
      </c>
      <c r="Q3928" s="6" t="s">
        <v>8317</v>
      </c>
      <c r="R3928" s="15">
        <f t="shared" si="184"/>
        <v>41969.751712962963</v>
      </c>
      <c r="S3928" s="15">
        <f t="shared" si="185"/>
        <v>41999.751712962963</v>
      </c>
    </row>
    <row r="3929" spans="1:19" ht="43.5" x14ac:dyDescent="0.3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2">
        <f t="shared" si="183"/>
        <v>0.01</v>
      </c>
      <c r="P3929" s="6" t="s">
        <v>8316</v>
      </c>
      <c r="Q3929" s="6" t="s">
        <v>8317</v>
      </c>
      <c r="R3929" s="15">
        <f t="shared" si="184"/>
        <v>41829.934074074074</v>
      </c>
      <c r="S3929" s="15">
        <f t="shared" si="185"/>
        <v>41859.934074074074</v>
      </c>
    </row>
    <row r="3930" spans="1:19" ht="43.5" x14ac:dyDescent="0.3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2">
        <f t="shared" si="183"/>
        <v>0.13020000000000001</v>
      </c>
      <c r="P3930" s="6" t="s">
        <v>8316</v>
      </c>
      <c r="Q3930" s="6" t="s">
        <v>8317</v>
      </c>
      <c r="R3930" s="15">
        <f t="shared" si="184"/>
        <v>42265.349849537037</v>
      </c>
      <c r="S3930" s="15">
        <f t="shared" si="185"/>
        <v>42292.874305555553</v>
      </c>
    </row>
    <row r="3931" spans="1:19" ht="43.5" x14ac:dyDescent="0.3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2">
        <f t="shared" si="183"/>
        <v>2.265E-2</v>
      </c>
      <c r="P3931" s="6" t="s">
        <v>8316</v>
      </c>
      <c r="Q3931" s="6" t="s">
        <v>8317</v>
      </c>
      <c r="R3931" s="15">
        <f t="shared" si="184"/>
        <v>42601.493807870364</v>
      </c>
      <c r="S3931" s="15">
        <f t="shared" si="185"/>
        <v>42631.493807870364</v>
      </c>
    </row>
    <row r="3932" spans="1:19" ht="43.5" x14ac:dyDescent="0.3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2">
        <f t="shared" si="183"/>
        <v>0</v>
      </c>
      <c r="P3932" s="6" t="s">
        <v>8316</v>
      </c>
      <c r="Q3932" s="6" t="s">
        <v>8317</v>
      </c>
      <c r="R3932" s="15">
        <f t="shared" si="184"/>
        <v>42433.00541666666</v>
      </c>
      <c r="S3932" s="15">
        <f t="shared" si="185"/>
        <v>42460.916666666664</v>
      </c>
    </row>
    <row r="3933" spans="1:19" ht="43.5" x14ac:dyDescent="0.3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2">
        <f t="shared" si="183"/>
        <v>0</v>
      </c>
      <c r="P3933" s="6" t="s">
        <v>8316</v>
      </c>
      <c r="Q3933" s="6" t="s">
        <v>8317</v>
      </c>
      <c r="R3933" s="15">
        <f t="shared" si="184"/>
        <v>42227.818368055552</v>
      </c>
      <c r="S3933" s="15">
        <f t="shared" si="185"/>
        <v>42252.818368055552</v>
      </c>
    </row>
    <row r="3934" spans="1:19" ht="43.5" x14ac:dyDescent="0.3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2">
        <f t="shared" si="183"/>
        <v>8.3333333333333331E-5</v>
      </c>
      <c r="P3934" s="6" t="s">
        <v>8316</v>
      </c>
      <c r="Q3934" s="6" t="s">
        <v>8317</v>
      </c>
      <c r="R3934" s="15">
        <f t="shared" si="184"/>
        <v>42414.835231481477</v>
      </c>
      <c r="S3934" s="15">
        <f t="shared" si="185"/>
        <v>42444.793564814812</v>
      </c>
    </row>
    <row r="3935" spans="1:19" ht="43.5" x14ac:dyDescent="0.3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2">
        <f t="shared" si="183"/>
        <v>0.15742857142857142</v>
      </c>
      <c r="P3935" s="6" t="s">
        <v>8316</v>
      </c>
      <c r="Q3935" s="6" t="s">
        <v>8317</v>
      </c>
      <c r="R3935" s="15">
        <f t="shared" si="184"/>
        <v>42538.634976851848</v>
      </c>
      <c r="S3935" s="15">
        <f t="shared" si="185"/>
        <v>42567.696527777771</v>
      </c>
    </row>
    <row r="3936" spans="1:19" ht="43.5" x14ac:dyDescent="0.3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2">
        <f t="shared" si="183"/>
        <v>0.11</v>
      </c>
      <c r="P3936" s="6" t="s">
        <v>8316</v>
      </c>
      <c r="Q3936" s="6" t="s">
        <v>8317</v>
      </c>
      <c r="R3936" s="15">
        <f t="shared" si="184"/>
        <v>42233.338414351849</v>
      </c>
      <c r="S3936" s="15">
        <f t="shared" si="185"/>
        <v>42278.208333333336</v>
      </c>
    </row>
    <row r="3937" spans="1:19" ht="58" x14ac:dyDescent="0.3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2">
        <f t="shared" si="183"/>
        <v>0.43833333333333335</v>
      </c>
      <c r="P3937" s="6" t="s">
        <v>8316</v>
      </c>
      <c r="Q3937" s="6" t="s">
        <v>8317</v>
      </c>
      <c r="R3937" s="15">
        <f t="shared" si="184"/>
        <v>42221.323449074072</v>
      </c>
      <c r="S3937" s="15">
        <f t="shared" si="185"/>
        <v>42281.323449074072</v>
      </c>
    </row>
    <row r="3938" spans="1:19" ht="43.5" x14ac:dyDescent="0.3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2">
        <f t="shared" si="183"/>
        <v>0</v>
      </c>
      <c r="P3938" s="6" t="s">
        <v>8316</v>
      </c>
      <c r="Q3938" s="6" t="s">
        <v>8317</v>
      </c>
      <c r="R3938" s="15">
        <f t="shared" si="184"/>
        <v>42674.929629629631</v>
      </c>
      <c r="S3938" s="15">
        <f t="shared" si="185"/>
        <v>42704.971296296295</v>
      </c>
    </row>
    <row r="3939" spans="1:19" ht="43.5" x14ac:dyDescent="0.3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2">
        <f t="shared" si="183"/>
        <v>0.86135181975736563</v>
      </c>
      <c r="P3939" s="6" t="s">
        <v>8316</v>
      </c>
      <c r="Q3939" s="6" t="s">
        <v>8317</v>
      </c>
      <c r="R3939" s="15">
        <f t="shared" si="184"/>
        <v>42534.298148148147</v>
      </c>
      <c r="S3939" s="15">
        <f t="shared" si="185"/>
        <v>42562.298148148147</v>
      </c>
    </row>
    <row r="3940" spans="1:19" ht="43.5" x14ac:dyDescent="0.3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2">
        <f t="shared" si="183"/>
        <v>0.12196620583717357</v>
      </c>
      <c r="P3940" s="6" t="s">
        <v>8316</v>
      </c>
      <c r="Q3940" s="6" t="s">
        <v>8317</v>
      </c>
      <c r="R3940" s="15">
        <f t="shared" si="184"/>
        <v>42151.572384259256</v>
      </c>
      <c r="S3940" s="15">
        <f t="shared" si="185"/>
        <v>42182.572384259256</v>
      </c>
    </row>
    <row r="3941" spans="1:19" ht="43.5" x14ac:dyDescent="0.3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2">
        <f t="shared" si="183"/>
        <v>1E-3</v>
      </c>
      <c r="P3941" s="6" t="s">
        <v>8316</v>
      </c>
      <c r="Q3941" s="6" t="s">
        <v>8317</v>
      </c>
      <c r="R3941" s="15">
        <f t="shared" si="184"/>
        <v>41915.066886574074</v>
      </c>
      <c r="S3941" s="15">
        <f t="shared" si="185"/>
        <v>41918.854166666664</v>
      </c>
    </row>
    <row r="3942" spans="1:19" ht="43.5" x14ac:dyDescent="0.3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2">
        <f t="shared" si="183"/>
        <v>2.2000000000000001E-3</v>
      </c>
      <c r="P3942" s="6" t="s">
        <v>8316</v>
      </c>
      <c r="Q3942" s="6" t="s">
        <v>8317</v>
      </c>
      <c r="R3942" s="15">
        <f t="shared" si="184"/>
        <v>41961.159155092588</v>
      </c>
      <c r="S3942" s="15">
        <f t="shared" si="185"/>
        <v>42006.159155092588</v>
      </c>
    </row>
    <row r="3943" spans="1:19" ht="72.5" x14ac:dyDescent="0.3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2">
        <f t="shared" si="183"/>
        <v>9.0909090909090905E-3</v>
      </c>
      <c r="P3943" s="6" t="s">
        <v>8316</v>
      </c>
      <c r="Q3943" s="6" t="s">
        <v>8317</v>
      </c>
      <c r="R3943" s="15">
        <f t="shared" si="184"/>
        <v>41940.253900462958</v>
      </c>
      <c r="S3943" s="15">
        <f t="shared" si="185"/>
        <v>41967.708333333336</v>
      </c>
    </row>
    <row r="3944" spans="1:19" ht="43.5" x14ac:dyDescent="0.3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2">
        <f t="shared" si="183"/>
        <v>0</v>
      </c>
      <c r="P3944" s="6" t="s">
        <v>8316</v>
      </c>
      <c r="Q3944" s="6" t="s">
        <v>8317</v>
      </c>
      <c r="R3944" s="15">
        <f t="shared" si="184"/>
        <v>42111.570763888885</v>
      </c>
      <c r="S3944" s="15">
        <f t="shared" si="185"/>
        <v>42171.570763888885</v>
      </c>
    </row>
    <row r="3945" spans="1:19" ht="43.5" x14ac:dyDescent="0.3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2">
        <f t="shared" si="183"/>
        <v>0.35639999999999999</v>
      </c>
      <c r="P3945" s="6" t="s">
        <v>8316</v>
      </c>
      <c r="Q3945" s="6" t="s">
        <v>8317</v>
      </c>
      <c r="R3945" s="15">
        <f t="shared" si="184"/>
        <v>42279.445231481477</v>
      </c>
      <c r="S3945" s="15">
        <f t="shared" si="185"/>
        <v>42310.368055555555</v>
      </c>
    </row>
    <row r="3946" spans="1:19" ht="58" x14ac:dyDescent="0.3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2">
        <f t="shared" si="183"/>
        <v>0</v>
      </c>
      <c r="P3946" s="6" t="s">
        <v>8316</v>
      </c>
      <c r="Q3946" s="6" t="s">
        <v>8317</v>
      </c>
      <c r="R3946" s="15">
        <f t="shared" si="184"/>
        <v>42213.329571759255</v>
      </c>
      <c r="S3946" s="15">
        <f t="shared" si="185"/>
        <v>42243.329571759255</v>
      </c>
    </row>
    <row r="3947" spans="1:19" ht="43.5" x14ac:dyDescent="0.3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2">
        <f t="shared" si="183"/>
        <v>2.5000000000000001E-3</v>
      </c>
      <c r="P3947" s="6" t="s">
        <v>8316</v>
      </c>
      <c r="Q3947" s="6" t="s">
        <v>8317</v>
      </c>
      <c r="R3947" s="15">
        <f t="shared" si="184"/>
        <v>42109.468379629623</v>
      </c>
      <c r="S3947" s="15">
        <f t="shared" si="185"/>
        <v>42139.468379629623</v>
      </c>
    </row>
    <row r="3948" spans="1:19" ht="29" x14ac:dyDescent="0.3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2">
        <f t="shared" si="183"/>
        <v>3.2500000000000001E-2</v>
      </c>
      <c r="P3948" s="6" t="s">
        <v>8316</v>
      </c>
      <c r="Q3948" s="6" t="s">
        <v>8317</v>
      </c>
      <c r="R3948" s="15">
        <f t="shared" si="184"/>
        <v>42031.500254629624</v>
      </c>
      <c r="S3948" s="15">
        <f t="shared" si="185"/>
        <v>42062.999999999993</v>
      </c>
    </row>
    <row r="3949" spans="1:19" ht="58" x14ac:dyDescent="0.3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2">
        <f t="shared" si="183"/>
        <v>3.3666666666666664E-2</v>
      </c>
      <c r="P3949" s="6" t="s">
        <v>8316</v>
      </c>
      <c r="Q3949" s="6" t="s">
        <v>8317</v>
      </c>
      <c r="R3949" s="15">
        <f t="shared" si="184"/>
        <v>42614.809537037036</v>
      </c>
      <c r="S3949" s="15">
        <f t="shared" si="185"/>
        <v>42644.809537037036</v>
      </c>
    </row>
    <row r="3950" spans="1:19" ht="43.5" x14ac:dyDescent="0.3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2">
        <f t="shared" si="183"/>
        <v>0</v>
      </c>
      <c r="P3950" s="6" t="s">
        <v>8316</v>
      </c>
      <c r="Q3950" s="6" t="s">
        <v>8317</v>
      </c>
      <c r="R3950" s="15">
        <f t="shared" si="184"/>
        <v>41828.992164351854</v>
      </c>
      <c r="S3950" s="15">
        <f t="shared" si="185"/>
        <v>41888.992164351854</v>
      </c>
    </row>
    <row r="3951" spans="1:19" ht="58" x14ac:dyDescent="0.3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2">
        <f t="shared" si="183"/>
        <v>0.15770000000000001</v>
      </c>
      <c r="P3951" s="6" t="s">
        <v>8316</v>
      </c>
      <c r="Q3951" s="6" t="s">
        <v>8317</v>
      </c>
      <c r="R3951" s="15">
        <f t="shared" si="184"/>
        <v>42015.787280092591</v>
      </c>
      <c r="S3951" s="15">
        <f t="shared" si="185"/>
        <v>42045.787280092591</v>
      </c>
    </row>
    <row r="3952" spans="1:19" ht="58" x14ac:dyDescent="0.3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2">
        <f t="shared" si="183"/>
        <v>6.2500000000000003E-3</v>
      </c>
      <c r="P3952" s="6" t="s">
        <v>8316</v>
      </c>
      <c r="Q3952" s="6" t="s">
        <v>8317</v>
      </c>
      <c r="R3952" s="15">
        <f t="shared" si="184"/>
        <v>42439.368981481479</v>
      </c>
      <c r="S3952" s="15">
        <f t="shared" si="185"/>
        <v>42468.440972222219</v>
      </c>
    </row>
    <row r="3953" spans="1:19" ht="43.5" x14ac:dyDescent="0.3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2">
        <f t="shared" si="183"/>
        <v>5.0000000000000004E-6</v>
      </c>
      <c r="P3953" s="6" t="s">
        <v>8316</v>
      </c>
      <c r="Q3953" s="6" t="s">
        <v>8317</v>
      </c>
      <c r="R3953" s="15">
        <f t="shared" si="184"/>
        <v>42433.492384259262</v>
      </c>
      <c r="S3953" s="15">
        <f t="shared" si="185"/>
        <v>42493.45071759259</v>
      </c>
    </row>
    <row r="3954" spans="1:19" ht="43.5" x14ac:dyDescent="0.3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2">
        <f t="shared" si="183"/>
        <v>9.6153846153846159E-4</v>
      </c>
      <c r="P3954" s="6" t="s">
        <v>8316</v>
      </c>
      <c r="Q3954" s="6" t="s">
        <v>8317</v>
      </c>
      <c r="R3954" s="15">
        <f t="shared" si="184"/>
        <v>42243.457060185181</v>
      </c>
      <c r="S3954" s="15">
        <f t="shared" si="185"/>
        <v>42303.457060185181</v>
      </c>
    </row>
    <row r="3955" spans="1:19" ht="43.5" x14ac:dyDescent="0.3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2">
        <f t="shared" si="183"/>
        <v>0</v>
      </c>
      <c r="P3955" s="6" t="s">
        <v>8316</v>
      </c>
      <c r="Q3955" s="6" t="s">
        <v>8317</v>
      </c>
      <c r="R3955" s="15">
        <f t="shared" si="184"/>
        <v>42549.715115740742</v>
      </c>
      <c r="S3955" s="15">
        <f t="shared" si="185"/>
        <v>42580.645138888889</v>
      </c>
    </row>
    <row r="3956" spans="1:19" ht="58" x14ac:dyDescent="0.3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2">
        <f t="shared" si="183"/>
        <v>0</v>
      </c>
      <c r="P3956" s="6" t="s">
        <v>8316</v>
      </c>
      <c r="Q3956" s="6" t="s">
        <v>8317</v>
      </c>
      <c r="R3956" s="15">
        <f t="shared" si="184"/>
        <v>41774.317870370367</v>
      </c>
      <c r="S3956" s="15">
        <f t="shared" si="185"/>
        <v>41834.317870370367</v>
      </c>
    </row>
    <row r="3957" spans="1:19" ht="43.5" x14ac:dyDescent="0.3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2">
        <f t="shared" si="183"/>
        <v>0.24285714285714285</v>
      </c>
      <c r="P3957" s="6" t="s">
        <v>8316</v>
      </c>
      <c r="Q3957" s="6" t="s">
        <v>8317</v>
      </c>
      <c r="R3957" s="15">
        <f t="shared" si="184"/>
        <v>42306.515520833331</v>
      </c>
      <c r="S3957" s="15">
        <f t="shared" si="185"/>
        <v>42336.557187499995</v>
      </c>
    </row>
    <row r="3958" spans="1:19" ht="43.5" x14ac:dyDescent="0.3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2">
        <f t="shared" si="183"/>
        <v>0</v>
      </c>
      <c r="P3958" s="6" t="s">
        <v>8316</v>
      </c>
      <c r="Q3958" s="6" t="s">
        <v>8317</v>
      </c>
      <c r="R3958" s="15">
        <f t="shared" si="184"/>
        <v>42457.598692129628</v>
      </c>
      <c r="S3958" s="15">
        <f t="shared" si="185"/>
        <v>42484.680555555555</v>
      </c>
    </row>
    <row r="3959" spans="1:19" ht="43.5" x14ac:dyDescent="0.3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2">
        <f t="shared" si="183"/>
        <v>2.5000000000000001E-4</v>
      </c>
      <c r="P3959" s="6" t="s">
        <v>8316</v>
      </c>
      <c r="Q3959" s="6" t="s">
        <v>8317</v>
      </c>
      <c r="R3959" s="15">
        <f t="shared" si="184"/>
        <v>42513.64298611111</v>
      </c>
      <c r="S3959" s="15">
        <f t="shared" si="185"/>
        <v>42559.64298611111</v>
      </c>
    </row>
    <row r="3960" spans="1:19" ht="58" x14ac:dyDescent="0.3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2">
        <f t="shared" si="183"/>
        <v>0.32050000000000001</v>
      </c>
      <c r="P3960" s="6" t="s">
        <v>8316</v>
      </c>
      <c r="Q3960" s="6" t="s">
        <v>8317</v>
      </c>
      <c r="R3960" s="15">
        <f t="shared" si="184"/>
        <v>41816.617037037031</v>
      </c>
      <c r="S3960" s="15">
        <f t="shared" si="185"/>
        <v>41853.25</v>
      </c>
    </row>
    <row r="3961" spans="1:19" ht="43.5" x14ac:dyDescent="0.3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2">
        <f t="shared" si="183"/>
        <v>0.24333333333333335</v>
      </c>
      <c r="P3961" s="6" t="s">
        <v>8316</v>
      </c>
      <c r="Q3961" s="6" t="s">
        <v>8317</v>
      </c>
      <c r="R3961" s="15">
        <f t="shared" si="184"/>
        <v>41880.455509259256</v>
      </c>
      <c r="S3961" s="15">
        <f t="shared" si="185"/>
        <v>41910.455509259256</v>
      </c>
    </row>
    <row r="3962" spans="1:19" ht="43.5" x14ac:dyDescent="0.3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2">
        <f t="shared" si="183"/>
        <v>1.4999999999999999E-2</v>
      </c>
      <c r="P3962" s="6" t="s">
        <v>8316</v>
      </c>
      <c r="Q3962" s="6" t="s">
        <v>8317</v>
      </c>
      <c r="R3962" s="15">
        <f t="shared" si="184"/>
        <v>42342.51222222222</v>
      </c>
      <c r="S3962" s="15">
        <f t="shared" si="185"/>
        <v>42372.51222222222</v>
      </c>
    </row>
    <row r="3963" spans="1:19" ht="58" x14ac:dyDescent="0.3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2">
        <f t="shared" si="183"/>
        <v>4.1999999999999997E-3</v>
      </c>
      <c r="P3963" s="6" t="s">
        <v>8316</v>
      </c>
      <c r="Q3963" s="6" t="s">
        <v>8317</v>
      </c>
      <c r="R3963" s="15">
        <f t="shared" si="184"/>
        <v>41745.557986111111</v>
      </c>
      <c r="S3963" s="15">
        <f t="shared" si="185"/>
        <v>41767.557986111111</v>
      </c>
    </row>
    <row r="3964" spans="1:19" ht="58" x14ac:dyDescent="0.3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2">
        <f t="shared" si="183"/>
        <v>3.214285714285714E-2</v>
      </c>
      <c r="P3964" s="6" t="s">
        <v>8316</v>
      </c>
      <c r="Q3964" s="6" t="s">
        <v>8317</v>
      </c>
      <c r="R3964" s="15">
        <f t="shared" si="184"/>
        <v>42311.288124999999</v>
      </c>
      <c r="S3964" s="15">
        <f t="shared" si="185"/>
        <v>42336.288124999999</v>
      </c>
    </row>
    <row r="3965" spans="1:19" ht="58" x14ac:dyDescent="0.3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2">
        <f t="shared" si="183"/>
        <v>0</v>
      </c>
      <c r="P3965" s="6" t="s">
        <v>8316</v>
      </c>
      <c r="Q3965" s="6" t="s">
        <v>8317</v>
      </c>
      <c r="R3965" s="15">
        <f t="shared" si="184"/>
        <v>42295.820798611108</v>
      </c>
      <c r="S3965" s="15">
        <f t="shared" si="185"/>
        <v>42325.862465277773</v>
      </c>
    </row>
    <row r="3966" spans="1:19" ht="43.5" x14ac:dyDescent="0.3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2">
        <f t="shared" si="183"/>
        <v>6.3E-2</v>
      </c>
      <c r="P3966" s="6" t="s">
        <v>8316</v>
      </c>
      <c r="Q3966" s="6" t="s">
        <v>8317</v>
      </c>
      <c r="R3966" s="15">
        <f t="shared" si="184"/>
        <v>42053.388726851852</v>
      </c>
      <c r="S3966" s="15">
        <f t="shared" si="185"/>
        <v>42113.34706018518</v>
      </c>
    </row>
    <row r="3967" spans="1:19" ht="58" x14ac:dyDescent="0.3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2">
        <f t="shared" si="183"/>
        <v>0.14249999999999999</v>
      </c>
      <c r="P3967" s="6" t="s">
        <v>8316</v>
      </c>
      <c r="Q3967" s="6" t="s">
        <v>8317</v>
      </c>
      <c r="R3967" s="15">
        <f t="shared" si="184"/>
        <v>42413.902546296296</v>
      </c>
      <c r="S3967" s="15">
        <f t="shared" si="185"/>
        <v>42473.860879629625</v>
      </c>
    </row>
    <row r="3968" spans="1:19" ht="58" x14ac:dyDescent="0.3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2">
        <f t="shared" si="183"/>
        <v>6.0000000000000001E-3</v>
      </c>
      <c r="P3968" s="6" t="s">
        <v>8316</v>
      </c>
      <c r="Q3968" s="6" t="s">
        <v>8317</v>
      </c>
      <c r="R3968" s="15">
        <f t="shared" si="184"/>
        <v>41801.378217592588</v>
      </c>
      <c r="S3968" s="15">
        <f t="shared" si="185"/>
        <v>41843.790972222218</v>
      </c>
    </row>
    <row r="3969" spans="1:19" ht="43.5" x14ac:dyDescent="0.3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2">
        <f t="shared" si="183"/>
        <v>0.2411764705882353</v>
      </c>
      <c r="P3969" s="6" t="s">
        <v>8316</v>
      </c>
      <c r="Q3969" s="6" t="s">
        <v>8317</v>
      </c>
      <c r="R3969" s="15">
        <f t="shared" si="184"/>
        <v>42769.957256944443</v>
      </c>
      <c r="S3969" s="15">
        <f t="shared" si="185"/>
        <v>42799.957256944443</v>
      </c>
    </row>
    <row r="3970" spans="1:19" ht="43.5" x14ac:dyDescent="0.3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2">
        <f t="shared" si="183"/>
        <v>0.10539999999999999</v>
      </c>
      <c r="P3970" s="6" t="s">
        <v>8316</v>
      </c>
      <c r="Q3970" s="6" t="s">
        <v>8317</v>
      </c>
      <c r="R3970" s="15">
        <f t="shared" si="184"/>
        <v>42452.48232638889</v>
      </c>
      <c r="S3970" s="15">
        <f t="shared" si="185"/>
        <v>42512.48232638889</v>
      </c>
    </row>
    <row r="3971" spans="1:19" ht="58" x14ac:dyDescent="0.3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2">
        <f t="shared" ref="O3971:O4034" si="186">(E3971/D3971)</f>
        <v>7.4690265486725665E-2</v>
      </c>
      <c r="P3971" s="6" t="s">
        <v>8316</v>
      </c>
      <c r="Q3971" s="6" t="s">
        <v>8317</v>
      </c>
      <c r="R3971" s="15">
        <f t="shared" ref="R3971:R4034" si="187">(J3971/86400)+25569+(-8/24)</f>
        <v>42601.521365740737</v>
      </c>
      <c r="S3971" s="15">
        <f t="shared" ref="S3971:S4034" si="188">(I3971/86400)+25569+(-8/24)</f>
        <v>42610.829861111109</v>
      </c>
    </row>
    <row r="3972" spans="1:19" ht="58" x14ac:dyDescent="0.3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2">
        <f t="shared" si="186"/>
        <v>7.3333333333333334E-4</v>
      </c>
      <c r="P3972" s="6" t="s">
        <v>8316</v>
      </c>
      <c r="Q3972" s="6" t="s">
        <v>8317</v>
      </c>
      <c r="R3972" s="15">
        <f t="shared" si="187"/>
        <v>42447.530219907407</v>
      </c>
      <c r="S3972" s="15">
        <f t="shared" si="188"/>
        <v>42477.530219907407</v>
      </c>
    </row>
    <row r="3973" spans="1:19" ht="43.5" x14ac:dyDescent="0.3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2">
        <f t="shared" si="186"/>
        <v>9.7142857142857135E-3</v>
      </c>
      <c r="P3973" s="6" t="s">
        <v>8316</v>
      </c>
      <c r="Q3973" s="6" t="s">
        <v>8317</v>
      </c>
      <c r="R3973" s="15">
        <f t="shared" si="187"/>
        <v>41811.202847222223</v>
      </c>
      <c r="S3973" s="15">
        <f t="shared" si="188"/>
        <v>41841.202847222223</v>
      </c>
    </row>
    <row r="3974" spans="1:19" ht="43.5" x14ac:dyDescent="0.3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2">
        <f t="shared" si="186"/>
        <v>0.21099999999999999</v>
      </c>
      <c r="P3974" s="6" t="s">
        <v>8316</v>
      </c>
      <c r="Q3974" s="6" t="s">
        <v>8317</v>
      </c>
      <c r="R3974" s="15">
        <f t="shared" si="187"/>
        <v>41980.734189814808</v>
      </c>
      <c r="S3974" s="15">
        <f t="shared" si="188"/>
        <v>42040.734189814808</v>
      </c>
    </row>
    <row r="3975" spans="1:19" ht="43.5" x14ac:dyDescent="0.3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2">
        <f t="shared" si="186"/>
        <v>0.78100000000000003</v>
      </c>
      <c r="P3975" s="6" t="s">
        <v>8316</v>
      </c>
      <c r="Q3975" s="6" t="s">
        <v>8317</v>
      </c>
      <c r="R3975" s="15">
        <f t="shared" si="187"/>
        <v>42469.350810185184</v>
      </c>
      <c r="S3975" s="15">
        <f t="shared" si="188"/>
        <v>42498.833333333336</v>
      </c>
    </row>
    <row r="3976" spans="1:19" ht="58" x14ac:dyDescent="0.3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2">
        <f t="shared" si="186"/>
        <v>0.32</v>
      </c>
      <c r="P3976" s="6" t="s">
        <v>8316</v>
      </c>
      <c r="Q3976" s="6" t="s">
        <v>8317</v>
      </c>
      <c r="R3976" s="15">
        <f t="shared" si="187"/>
        <v>42493.213518518511</v>
      </c>
      <c r="S3976" s="15">
        <f t="shared" si="188"/>
        <v>42523.213518518511</v>
      </c>
    </row>
    <row r="3977" spans="1:19" ht="43.5" x14ac:dyDescent="0.3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2">
        <f t="shared" si="186"/>
        <v>0</v>
      </c>
      <c r="P3977" s="6" t="s">
        <v>8316</v>
      </c>
      <c r="Q3977" s="6" t="s">
        <v>8317</v>
      </c>
      <c r="R3977" s="15">
        <f t="shared" si="187"/>
        <v>42534.533541666664</v>
      </c>
      <c r="S3977" s="15">
        <f t="shared" si="188"/>
        <v>42564.533541666664</v>
      </c>
    </row>
    <row r="3978" spans="1:19" ht="58" x14ac:dyDescent="0.3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2">
        <f t="shared" si="186"/>
        <v>0.47692307692307695</v>
      </c>
      <c r="P3978" s="6" t="s">
        <v>8316</v>
      </c>
      <c r="Q3978" s="6" t="s">
        <v>8317</v>
      </c>
      <c r="R3978" s="15">
        <f t="shared" si="187"/>
        <v>41830.525011574071</v>
      </c>
      <c r="S3978" s="15">
        <f t="shared" si="188"/>
        <v>41851.958333333328</v>
      </c>
    </row>
    <row r="3979" spans="1:19" ht="43.5" x14ac:dyDescent="0.3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2">
        <f t="shared" si="186"/>
        <v>1.4500000000000001E-2</v>
      </c>
      <c r="P3979" s="6" t="s">
        <v>8316</v>
      </c>
      <c r="Q3979" s="6" t="s">
        <v>8317</v>
      </c>
      <c r="R3979" s="15">
        <f t="shared" si="187"/>
        <v>42543.455231481479</v>
      </c>
      <c r="S3979" s="15">
        <f t="shared" si="188"/>
        <v>42573.455231481479</v>
      </c>
    </row>
    <row r="3980" spans="1:19" ht="43.5" x14ac:dyDescent="0.3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2">
        <f t="shared" si="186"/>
        <v>0.107</v>
      </c>
      <c r="P3980" s="6" t="s">
        <v>8316</v>
      </c>
      <c r="Q3980" s="6" t="s">
        <v>8317</v>
      </c>
      <c r="R3980" s="15">
        <f t="shared" si="187"/>
        <v>41975.309641203705</v>
      </c>
      <c r="S3980" s="15">
        <f t="shared" si="188"/>
        <v>42035.309641203705</v>
      </c>
    </row>
    <row r="3981" spans="1:19" ht="43.5" x14ac:dyDescent="0.3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2">
        <f t="shared" si="186"/>
        <v>1.8333333333333333E-2</v>
      </c>
      <c r="P3981" s="6" t="s">
        <v>8316</v>
      </c>
      <c r="Q3981" s="6" t="s">
        <v>8317</v>
      </c>
      <c r="R3981" s="15">
        <f t="shared" si="187"/>
        <v>42069.570104166669</v>
      </c>
      <c r="S3981" s="15">
        <f t="shared" si="188"/>
        <v>42092.499999999993</v>
      </c>
    </row>
    <row r="3982" spans="1:19" ht="58" x14ac:dyDescent="0.3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2">
        <f t="shared" si="186"/>
        <v>0.18</v>
      </c>
      <c r="P3982" s="6" t="s">
        <v>8316</v>
      </c>
      <c r="Q3982" s="6" t="s">
        <v>8317</v>
      </c>
      <c r="R3982" s="15">
        <f t="shared" si="187"/>
        <v>41795.265590277777</v>
      </c>
      <c r="S3982" s="15">
        <f t="shared" si="188"/>
        <v>41825.265590277777</v>
      </c>
    </row>
    <row r="3983" spans="1:19" ht="43.5" x14ac:dyDescent="0.3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2">
        <f t="shared" si="186"/>
        <v>4.0833333333333333E-2</v>
      </c>
      <c r="P3983" s="6" t="s">
        <v>8316</v>
      </c>
      <c r="Q3983" s="6" t="s">
        <v>8317</v>
      </c>
      <c r="R3983" s="15">
        <f t="shared" si="187"/>
        <v>42507.846631944441</v>
      </c>
      <c r="S3983" s="15">
        <f t="shared" si="188"/>
        <v>42567.846631944441</v>
      </c>
    </row>
    <row r="3984" spans="1:19" ht="58" x14ac:dyDescent="0.3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2">
        <f t="shared" si="186"/>
        <v>0.2</v>
      </c>
      <c r="P3984" s="6" t="s">
        <v>8316</v>
      </c>
      <c r="Q3984" s="6" t="s">
        <v>8317</v>
      </c>
      <c r="R3984" s="15">
        <f t="shared" si="187"/>
        <v>42132.476620370369</v>
      </c>
      <c r="S3984" s="15">
        <f t="shared" si="188"/>
        <v>42192.476620370369</v>
      </c>
    </row>
    <row r="3985" spans="1:19" ht="43.5" x14ac:dyDescent="0.3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2">
        <f t="shared" si="186"/>
        <v>0.34802513464991025</v>
      </c>
      <c r="P3985" s="6" t="s">
        <v>8316</v>
      </c>
      <c r="Q3985" s="6" t="s">
        <v>8317</v>
      </c>
      <c r="R3985" s="15">
        <f t="shared" si="187"/>
        <v>41747.536527777775</v>
      </c>
      <c r="S3985" s="15">
        <f t="shared" si="188"/>
        <v>41778.957638888889</v>
      </c>
    </row>
    <row r="3986" spans="1:19" ht="43.5" x14ac:dyDescent="0.3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2">
        <f t="shared" si="186"/>
        <v>6.3333333333333339E-2</v>
      </c>
      <c r="P3986" s="6" t="s">
        <v>8316</v>
      </c>
      <c r="Q3986" s="6" t="s">
        <v>8317</v>
      </c>
      <c r="R3986" s="15">
        <f t="shared" si="187"/>
        <v>41920.63013888889</v>
      </c>
      <c r="S3986" s="15">
        <f t="shared" si="188"/>
        <v>41950.666666666664</v>
      </c>
    </row>
    <row r="3987" spans="1:19" ht="58" x14ac:dyDescent="0.3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2">
        <f t="shared" si="186"/>
        <v>0.32050000000000001</v>
      </c>
      <c r="P3987" s="6" t="s">
        <v>8316</v>
      </c>
      <c r="Q3987" s="6" t="s">
        <v>8317</v>
      </c>
      <c r="R3987" s="15">
        <f t="shared" si="187"/>
        <v>42399.374074074069</v>
      </c>
      <c r="S3987" s="15">
        <f t="shared" si="188"/>
        <v>42420.545138888883</v>
      </c>
    </row>
    <row r="3988" spans="1:19" ht="58" x14ac:dyDescent="0.3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2">
        <f t="shared" si="186"/>
        <v>9.7600000000000006E-2</v>
      </c>
      <c r="P3988" s="6" t="s">
        <v>8316</v>
      </c>
      <c r="Q3988" s="6" t="s">
        <v>8317</v>
      </c>
      <c r="R3988" s="15">
        <f t="shared" si="187"/>
        <v>42467.215208333328</v>
      </c>
      <c r="S3988" s="15">
        <f t="shared" si="188"/>
        <v>42496.211111111108</v>
      </c>
    </row>
    <row r="3989" spans="1:19" ht="43.5" x14ac:dyDescent="0.3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2">
        <f t="shared" si="186"/>
        <v>0.3775</v>
      </c>
      <c r="P3989" s="6" t="s">
        <v>8316</v>
      </c>
      <c r="Q3989" s="6" t="s">
        <v>8317</v>
      </c>
      <c r="R3989" s="15">
        <f t="shared" si="187"/>
        <v>41765.591319444444</v>
      </c>
      <c r="S3989" s="15">
        <f t="shared" si="188"/>
        <v>41775.591319444444</v>
      </c>
    </row>
    <row r="3990" spans="1:19" ht="29" x14ac:dyDescent="0.3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2">
        <f t="shared" si="186"/>
        <v>2.1333333333333333E-2</v>
      </c>
      <c r="P3990" s="6" t="s">
        <v>8316</v>
      </c>
      <c r="Q3990" s="6" t="s">
        <v>8317</v>
      </c>
      <c r="R3990" s="15">
        <f t="shared" si="187"/>
        <v>42229.747835648144</v>
      </c>
      <c r="S3990" s="15">
        <f t="shared" si="188"/>
        <v>42244.747835648144</v>
      </c>
    </row>
    <row r="3991" spans="1:19" ht="58" x14ac:dyDescent="0.3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2">
        <f t="shared" si="186"/>
        <v>0</v>
      </c>
      <c r="P3991" s="6" t="s">
        <v>8316</v>
      </c>
      <c r="Q3991" s="6" t="s">
        <v>8317</v>
      </c>
      <c r="R3991" s="15">
        <f t="shared" si="187"/>
        <v>42286.416446759256</v>
      </c>
      <c r="S3991" s="15">
        <f t="shared" si="188"/>
        <v>42316.458113425928</v>
      </c>
    </row>
    <row r="3992" spans="1:19" ht="43.5" x14ac:dyDescent="0.3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2">
        <f t="shared" si="186"/>
        <v>4.1818181818181817E-2</v>
      </c>
      <c r="P3992" s="6" t="s">
        <v>8316</v>
      </c>
      <c r="Q3992" s="6" t="s">
        <v>8317</v>
      </c>
      <c r="R3992" s="15">
        <f t="shared" si="187"/>
        <v>42401.339039351849</v>
      </c>
      <c r="S3992" s="15">
        <f t="shared" si="188"/>
        <v>42431.339039351849</v>
      </c>
    </row>
    <row r="3993" spans="1:19" ht="29" x14ac:dyDescent="0.3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2">
        <f t="shared" si="186"/>
        <v>0.2</v>
      </c>
      <c r="P3993" s="6" t="s">
        <v>8316</v>
      </c>
      <c r="Q3993" s="6" t="s">
        <v>8317</v>
      </c>
      <c r="R3993" s="15">
        <f t="shared" si="187"/>
        <v>42125.311134259253</v>
      </c>
      <c r="S3993" s="15">
        <f t="shared" si="188"/>
        <v>42155.311134259253</v>
      </c>
    </row>
    <row r="3994" spans="1:19" ht="43.5" x14ac:dyDescent="0.3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2">
        <f t="shared" si="186"/>
        <v>5.4100000000000002E-2</v>
      </c>
      <c r="P3994" s="6" t="s">
        <v>8316</v>
      </c>
      <c r="Q3994" s="6" t="s">
        <v>8317</v>
      </c>
      <c r="R3994" s="15">
        <f t="shared" si="187"/>
        <v>42289.607164351844</v>
      </c>
      <c r="S3994" s="15">
        <f t="shared" si="188"/>
        <v>42349.648831018516</v>
      </c>
    </row>
    <row r="3995" spans="1:19" ht="43.5" x14ac:dyDescent="0.3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2">
        <f t="shared" si="186"/>
        <v>6.0000000000000002E-5</v>
      </c>
      <c r="P3995" s="6" t="s">
        <v>8316</v>
      </c>
      <c r="Q3995" s="6" t="s">
        <v>8317</v>
      </c>
      <c r="R3995" s="15">
        <f t="shared" si="187"/>
        <v>42107.531388888885</v>
      </c>
      <c r="S3995" s="15">
        <f t="shared" si="188"/>
        <v>42137.531388888885</v>
      </c>
    </row>
    <row r="3996" spans="1:19" ht="43.5" x14ac:dyDescent="0.3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2">
        <f t="shared" si="186"/>
        <v>2.5000000000000001E-3</v>
      </c>
      <c r="P3996" s="6" t="s">
        <v>8316</v>
      </c>
      <c r="Q3996" s="6" t="s">
        <v>8317</v>
      </c>
      <c r="R3996" s="15">
        <f t="shared" si="187"/>
        <v>41809.056597222218</v>
      </c>
      <c r="S3996" s="15">
        <f t="shared" si="188"/>
        <v>41839.056597222218</v>
      </c>
    </row>
    <row r="3997" spans="1:19" ht="43.5" x14ac:dyDescent="0.3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2">
        <f t="shared" si="186"/>
        <v>0.35</v>
      </c>
      <c r="P3997" s="6" t="s">
        <v>8316</v>
      </c>
      <c r="Q3997" s="6" t="s">
        <v>8317</v>
      </c>
      <c r="R3997" s="15">
        <f t="shared" si="187"/>
        <v>42019.350428240738</v>
      </c>
      <c r="S3997" s="15">
        <f t="shared" si="188"/>
        <v>42049.143749999996</v>
      </c>
    </row>
    <row r="3998" spans="1:19" ht="43.5" x14ac:dyDescent="0.3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2">
        <f t="shared" si="186"/>
        <v>0.16566666666666666</v>
      </c>
      <c r="P3998" s="6" t="s">
        <v>8316</v>
      </c>
      <c r="Q3998" s="6" t="s">
        <v>8317</v>
      </c>
      <c r="R3998" s="15">
        <f t="shared" si="187"/>
        <v>41949.933611111112</v>
      </c>
      <c r="S3998" s="15">
        <f t="shared" si="188"/>
        <v>41963.336111111108</v>
      </c>
    </row>
    <row r="3999" spans="1:19" ht="43.5" x14ac:dyDescent="0.3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2">
        <f t="shared" si="186"/>
        <v>0</v>
      </c>
      <c r="P3999" s="6" t="s">
        <v>8316</v>
      </c>
      <c r="Q3999" s="6" t="s">
        <v>8317</v>
      </c>
      <c r="R3999" s="15">
        <f t="shared" si="187"/>
        <v>42069.058113425919</v>
      </c>
      <c r="S3999" s="15">
        <f t="shared" si="188"/>
        <v>42099.016446759262</v>
      </c>
    </row>
    <row r="4000" spans="1:19" ht="43.5" x14ac:dyDescent="0.3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2">
        <f t="shared" si="186"/>
        <v>0.57199999999999995</v>
      </c>
      <c r="P4000" s="6" t="s">
        <v>8316</v>
      </c>
      <c r="Q4000" s="6" t="s">
        <v>8317</v>
      </c>
      <c r="R4000" s="15">
        <f t="shared" si="187"/>
        <v>42061.629930555551</v>
      </c>
      <c r="S4000" s="15">
        <f t="shared" si="188"/>
        <v>42091.588263888887</v>
      </c>
    </row>
    <row r="4001" spans="1:19" ht="43.5" x14ac:dyDescent="0.3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2">
        <f t="shared" si="186"/>
        <v>0.16514285714285715</v>
      </c>
      <c r="P4001" s="6" t="s">
        <v>8316</v>
      </c>
      <c r="Q4001" s="6" t="s">
        <v>8317</v>
      </c>
      <c r="R4001" s="15">
        <f t="shared" si="187"/>
        <v>41842.495347222219</v>
      </c>
      <c r="S4001" s="15">
        <f t="shared" si="188"/>
        <v>41882.494317129625</v>
      </c>
    </row>
    <row r="4002" spans="1:19" ht="29" x14ac:dyDescent="0.3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2">
        <f t="shared" si="186"/>
        <v>1.25E-3</v>
      </c>
      <c r="P4002" s="6" t="s">
        <v>8316</v>
      </c>
      <c r="Q4002" s="6" t="s">
        <v>8317</v>
      </c>
      <c r="R4002" s="15">
        <f t="shared" si="187"/>
        <v>42437.312013888884</v>
      </c>
      <c r="S4002" s="15">
        <f t="shared" si="188"/>
        <v>42497.27034722222</v>
      </c>
    </row>
    <row r="4003" spans="1:19" ht="58" x14ac:dyDescent="0.3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2">
        <f t="shared" si="186"/>
        <v>0.3775</v>
      </c>
      <c r="P4003" s="6" t="s">
        <v>8316</v>
      </c>
      <c r="Q4003" s="6" t="s">
        <v>8317</v>
      </c>
      <c r="R4003" s="15">
        <f t="shared" si="187"/>
        <v>42775.630879629629</v>
      </c>
      <c r="S4003" s="15">
        <f t="shared" si="188"/>
        <v>42795.458333333336</v>
      </c>
    </row>
    <row r="4004" spans="1:19" ht="58" x14ac:dyDescent="0.3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2">
        <f t="shared" si="186"/>
        <v>1.84E-2</v>
      </c>
      <c r="P4004" s="6" t="s">
        <v>8316</v>
      </c>
      <c r="Q4004" s="6" t="s">
        <v>8317</v>
      </c>
      <c r="R4004" s="15">
        <f t="shared" si="187"/>
        <v>41878.710196759253</v>
      </c>
      <c r="S4004" s="15">
        <f t="shared" si="188"/>
        <v>41908.710196759253</v>
      </c>
    </row>
    <row r="4005" spans="1:19" ht="43.5" x14ac:dyDescent="0.3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2">
        <f t="shared" si="186"/>
        <v>0.10050000000000001</v>
      </c>
      <c r="P4005" s="6" t="s">
        <v>8316</v>
      </c>
      <c r="Q4005" s="6" t="s">
        <v>8317</v>
      </c>
      <c r="R4005" s="15">
        <f t="shared" si="187"/>
        <v>42020.254016203697</v>
      </c>
      <c r="S4005" s="15">
        <f t="shared" si="188"/>
        <v>42050.254016203697</v>
      </c>
    </row>
    <row r="4006" spans="1:19" x14ac:dyDescent="0.3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2">
        <f t="shared" si="186"/>
        <v>2E-3</v>
      </c>
      <c r="P4006" s="6" t="s">
        <v>8316</v>
      </c>
      <c r="Q4006" s="6" t="s">
        <v>8317</v>
      </c>
      <c r="R4006" s="15">
        <f t="shared" si="187"/>
        <v>41889.829363425924</v>
      </c>
      <c r="S4006" s="15">
        <f t="shared" si="188"/>
        <v>41919.829363425924</v>
      </c>
    </row>
    <row r="4007" spans="1:19" ht="43.5" x14ac:dyDescent="0.3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2">
        <f t="shared" si="186"/>
        <v>1.3333333333333334E-2</v>
      </c>
      <c r="P4007" s="6" t="s">
        <v>8316</v>
      </c>
      <c r="Q4007" s="6" t="s">
        <v>8317</v>
      </c>
      <c r="R4007" s="15">
        <f t="shared" si="187"/>
        <v>41872.474363425921</v>
      </c>
      <c r="S4007" s="15">
        <f t="shared" si="188"/>
        <v>41932.474363425921</v>
      </c>
    </row>
    <row r="4008" spans="1:19" ht="43.5" x14ac:dyDescent="0.3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2">
        <f t="shared" si="186"/>
        <v>6.666666666666667E-5</v>
      </c>
      <c r="P4008" s="6" t="s">
        <v>8316</v>
      </c>
      <c r="Q4008" s="6" t="s">
        <v>8317</v>
      </c>
      <c r="R4008" s="15">
        <f t="shared" si="187"/>
        <v>42391.439664351848</v>
      </c>
      <c r="S4008" s="15">
        <f t="shared" si="188"/>
        <v>42416.439664351848</v>
      </c>
    </row>
    <row r="4009" spans="1:19" ht="43.5" x14ac:dyDescent="0.3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2">
        <f t="shared" si="186"/>
        <v>2.5000000000000001E-3</v>
      </c>
      <c r="P4009" s="6" t="s">
        <v>8316</v>
      </c>
      <c r="Q4009" s="6" t="s">
        <v>8317</v>
      </c>
      <c r="R4009" s="15">
        <f t="shared" si="187"/>
        <v>41848.439594907402</v>
      </c>
      <c r="S4009" s="15">
        <f t="shared" si="188"/>
        <v>41877.352777777771</v>
      </c>
    </row>
    <row r="4010" spans="1:19" ht="58" x14ac:dyDescent="0.3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2">
        <f t="shared" si="186"/>
        <v>0.06</v>
      </c>
      <c r="P4010" s="6" t="s">
        <v>8316</v>
      </c>
      <c r="Q4010" s="6" t="s">
        <v>8317</v>
      </c>
      <c r="R4010" s="15">
        <f t="shared" si="187"/>
        <v>42177.630868055552</v>
      </c>
      <c r="S4010" s="15">
        <f t="shared" si="188"/>
        <v>42207.630868055552</v>
      </c>
    </row>
    <row r="4011" spans="1:19" ht="43.5" x14ac:dyDescent="0.3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2">
        <f t="shared" si="186"/>
        <v>3.8860103626943004E-2</v>
      </c>
      <c r="P4011" s="6" t="s">
        <v>8316</v>
      </c>
      <c r="Q4011" s="6" t="s">
        <v>8317</v>
      </c>
      <c r="R4011" s="15">
        <f t="shared" si="187"/>
        <v>41851.367592592593</v>
      </c>
      <c r="S4011" s="15">
        <f t="shared" si="188"/>
        <v>41891.367592592593</v>
      </c>
    </row>
    <row r="4012" spans="1:19" ht="43.5" x14ac:dyDescent="0.3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2">
        <f t="shared" si="186"/>
        <v>0.24194444444444443</v>
      </c>
      <c r="P4012" s="6" t="s">
        <v>8316</v>
      </c>
      <c r="Q4012" s="6" t="s">
        <v>8317</v>
      </c>
      <c r="R4012" s="15">
        <f t="shared" si="187"/>
        <v>41921.437106481477</v>
      </c>
      <c r="S4012" s="15">
        <f t="shared" si="188"/>
        <v>41938.437106481477</v>
      </c>
    </row>
    <row r="4013" spans="1:19" ht="43.5" x14ac:dyDescent="0.3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2">
        <f t="shared" si="186"/>
        <v>7.5999999999999998E-2</v>
      </c>
      <c r="P4013" s="6" t="s">
        <v>8316</v>
      </c>
      <c r="Q4013" s="6" t="s">
        <v>8317</v>
      </c>
      <c r="R4013" s="15">
        <f t="shared" si="187"/>
        <v>42002.211550925924</v>
      </c>
      <c r="S4013" s="15">
        <f t="shared" si="188"/>
        <v>42032.211550925924</v>
      </c>
    </row>
    <row r="4014" spans="1:19" ht="58" x14ac:dyDescent="0.3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2">
        <f t="shared" si="186"/>
        <v>0</v>
      </c>
      <c r="P4014" s="6" t="s">
        <v>8316</v>
      </c>
      <c r="Q4014" s="6" t="s">
        <v>8317</v>
      </c>
      <c r="R4014" s="15">
        <f t="shared" si="187"/>
        <v>42096.211215277777</v>
      </c>
      <c r="S4014" s="15">
        <f t="shared" si="188"/>
        <v>42126.211215277777</v>
      </c>
    </row>
    <row r="4015" spans="1:19" ht="58" x14ac:dyDescent="0.3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2">
        <f t="shared" si="186"/>
        <v>1.2999999999999999E-2</v>
      </c>
      <c r="P4015" s="6" t="s">
        <v>8316</v>
      </c>
      <c r="Q4015" s="6" t="s">
        <v>8317</v>
      </c>
      <c r="R4015" s="15">
        <f t="shared" si="187"/>
        <v>42020.967858796292</v>
      </c>
      <c r="S4015" s="15">
        <f t="shared" si="188"/>
        <v>42050.967858796292</v>
      </c>
    </row>
    <row r="4016" spans="1:19" ht="43.5" x14ac:dyDescent="0.3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2">
        <f t="shared" si="186"/>
        <v>0</v>
      </c>
      <c r="P4016" s="6" t="s">
        <v>8316</v>
      </c>
      <c r="Q4016" s="6" t="s">
        <v>8317</v>
      </c>
      <c r="R4016" s="15">
        <f t="shared" si="187"/>
        <v>42418.912835648145</v>
      </c>
      <c r="S4016" s="15">
        <f t="shared" si="188"/>
        <v>42433.912835648145</v>
      </c>
    </row>
    <row r="4017" spans="1:19" ht="58" x14ac:dyDescent="0.3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2">
        <f t="shared" si="186"/>
        <v>1.4285714285714287E-4</v>
      </c>
      <c r="P4017" s="6" t="s">
        <v>8316</v>
      </c>
      <c r="Q4017" s="6" t="s">
        <v>8317</v>
      </c>
      <c r="R4017" s="15">
        <f t="shared" si="187"/>
        <v>42174.447488425925</v>
      </c>
      <c r="S4017" s="15">
        <f t="shared" si="188"/>
        <v>42204.447488425925</v>
      </c>
    </row>
    <row r="4018" spans="1:19" ht="43.5" x14ac:dyDescent="0.3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2">
        <f t="shared" si="186"/>
        <v>0.14000000000000001</v>
      </c>
      <c r="P4018" s="6" t="s">
        <v>8316</v>
      </c>
      <c r="Q4018" s="6" t="s">
        <v>8317</v>
      </c>
      <c r="R4018" s="15">
        <f t="shared" si="187"/>
        <v>41869.539351851847</v>
      </c>
      <c r="S4018" s="15">
        <f t="shared" si="188"/>
        <v>41899.539351851847</v>
      </c>
    </row>
    <row r="4019" spans="1:19" ht="43.5" x14ac:dyDescent="0.3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2">
        <f t="shared" si="186"/>
        <v>1.0500000000000001E-2</v>
      </c>
      <c r="P4019" s="6" t="s">
        <v>8316</v>
      </c>
      <c r="Q4019" s="6" t="s">
        <v>8317</v>
      </c>
      <c r="R4019" s="15">
        <f t="shared" si="187"/>
        <v>41856.338819444441</v>
      </c>
      <c r="S4019" s="15">
        <f t="shared" si="188"/>
        <v>41886.338819444441</v>
      </c>
    </row>
    <row r="4020" spans="1:19" ht="29" x14ac:dyDescent="0.3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2">
        <f t="shared" si="186"/>
        <v>8.666666666666667E-2</v>
      </c>
      <c r="P4020" s="6" t="s">
        <v>8316</v>
      </c>
      <c r="Q4020" s="6" t="s">
        <v>8317</v>
      </c>
      <c r="R4020" s="15">
        <f t="shared" si="187"/>
        <v>42620.577638888884</v>
      </c>
      <c r="S4020" s="15">
        <f t="shared" si="188"/>
        <v>42650.577638888884</v>
      </c>
    </row>
    <row r="4021" spans="1:19" ht="43.5" x14ac:dyDescent="0.3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2">
        <f t="shared" si="186"/>
        <v>8.2857142857142851E-3</v>
      </c>
      <c r="P4021" s="6" t="s">
        <v>8316</v>
      </c>
      <c r="Q4021" s="6" t="s">
        <v>8317</v>
      </c>
      <c r="R4021" s="15">
        <f t="shared" si="187"/>
        <v>42417.342546296299</v>
      </c>
      <c r="S4021" s="15">
        <f t="shared" si="188"/>
        <v>42475.352777777771</v>
      </c>
    </row>
    <row r="4022" spans="1:19" ht="43.5" x14ac:dyDescent="0.3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2">
        <f t="shared" si="186"/>
        <v>0.16666666666666666</v>
      </c>
      <c r="P4022" s="6" t="s">
        <v>8316</v>
      </c>
      <c r="Q4022" s="6" t="s">
        <v>8317</v>
      </c>
      <c r="R4022" s="15">
        <f t="shared" si="187"/>
        <v>42056.857627314814</v>
      </c>
      <c r="S4022" s="15">
        <f t="shared" si="188"/>
        <v>42086.815960648142</v>
      </c>
    </row>
    <row r="4023" spans="1:19" ht="43.5" x14ac:dyDescent="0.3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2">
        <f t="shared" si="186"/>
        <v>8.3333333333333332E-3</v>
      </c>
      <c r="P4023" s="6" t="s">
        <v>8316</v>
      </c>
      <c r="Q4023" s="6" t="s">
        <v>8317</v>
      </c>
      <c r="R4023" s="15">
        <f t="shared" si="187"/>
        <v>41878.578217592592</v>
      </c>
      <c r="S4023" s="15">
        <f t="shared" si="188"/>
        <v>41938.578217592592</v>
      </c>
    </row>
    <row r="4024" spans="1:19" ht="29" x14ac:dyDescent="0.3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2">
        <f t="shared" si="186"/>
        <v>0.69561111111111107</v>
      </c>
      <c r="P4024" s="6" t="s">
        <v>8316</v>
      </c>
      <c r="Q4024" s="6" t="s">
        <v>8317</v>
      </c>
      <c r="R4024" s="15">
        <f t="shared" si="187"/>
        <v>41990.250775462962</v>
      </c>
      <c r="S4024" s="15">
        <f t="shared" si="188"/>
        <v>42035.787499999999</v>
      </c>
    </row>
    <row r="4025" spans="1:19" ht="43.5" x14ac:dyDescent="0.3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2">
        <f t="shared" si="186"/>
        <v>0</v>
      </c>
      <c r="P4025" s="6" t="s">
        <v>8316</v>
      </c>
      <c r="Q4025" s="6" t="s">
        <v>8317</v>
      </c>
      <c r="R4025" s="15">
        <f t="shared" si="187"/>
        <v>42408.666238425925</v>
      </c>
      <c r="S4025" s="15">
        <f t="shared" si="188"/>
        <v>42453.624571759261</v>
      </c>
    </row>
    <row r="4026" spans="1:19" ht="43.5" x14ac:dyDescent="0.3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2">
        <f t="shared" si="186"/>
        <v>1.2500000000000001E-2</v>
      </c>
      <c r="P4026" s="6" t="s">
        <v>8316</v>
      </c>
      <c r="Q4026" s="6" t="s">
        <v>8317</v>
      </c>
      <c r="R4026" s="15">
        <f t="shared" si="187"/>
        <v>42217.336770833332</v>
      </c>
      <c r="S4026" s="15">
        <f t="shared" si="188"/>
        <v>42247.336770833332</v>
      </c>
    </row>
    <row r="4027" spans="1:19" ht="58" x14ac:dyDescent="0.3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2">
        <f t="shared" si="186"/>
        <v>0.05</v>
      </c>
      <c r="P4027" s="6" t="s">
        <v>8316</v>
      </c>
      <c r="Q4027" s="6" t="s">
        <v>8317</v>
      </c>
      <c r="R4027" s="15">
        <f t="shared" si="187"/>
        <v>42150.904351851852</v>
      </c>
      <c r="S4027" s="15">
        <f t="shared" si="188"/>
        <v>42210.904351851852</v>
      </c>
    </row>
    <row r="4028" spans="1:19" ht="43.5" x14ac:dyDescent="0.3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2">
        <f t="shared" si="186"/>
        <v>0</v>
      </c>
      <c r="P4028" s="6" t="s">
        <v>8316</v>
      </c>
      <c r="Q4028" s="6" t="s">
        <v>8317</v>
      </c>
      <c r="R4028" s="15">
        <f t="shared" si="187"/>
        <v>42282.322210648148</v>
      </c>
      <c r="S4028" s="15">
        <f t="shared" si="188"/>
        <v>42342.363877314812</v>
      </c>
    </row>
    <row r="4029" spans="1:19" ht="58" x14ac:dyDescent="0.3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2">
        <f t="shared" si="186"/>
        <v>7.166666666666667E-2</v>
      </c>
      <c r="P4029" s="6" t="s">
        <v>8316</v>
      </c>
      <c r="Q4029" s="6" t="s">
        <v>8317</v>
      </c>
      <c r="R4029" s="15">
        <f t="shared" si="187"/>
        <v>42768.637511574074</v>
      </c>
      <c r="S4029" s="15">
        <f t="shared" si="188"/>
        <v>42788.708333333336</v>
      </c>
    </row>
    <row r="4030" spans="1:19" ht="43.5" x14ac:dyDescent="0.3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2">
        <f t="shared" si="186"/>
        <v>0.28050000000000003</v>
      </c>
      <c r="P4030" s="6" t="s">
        <v>8316</v>
      </c>
      <c r="Q4030" s="6" t="s">
        <v>8317</v>
      </c>
      <c r="R4030" s="15">
        <f t="shared" si="187"/>
        <v>41765.605324074073</v>
      </c>
      <c r="S4030" s="15">
        <f t="shared" si="188"/>
        <v>41795.605324074073</v>
      </c>
    </row>
    <row r="4031" spans="1:19" ht="43.5" x14ac:dyDescent="0.3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2">
        <f t="shared" si="186"/>
        <v>0</v>
      </c>
      <c r="P4031" s="6" t="s">
        <v>8316</v>
      </c>
      <c r="Q4031" s="6" t="s">
        <v>8317</v>
      </c>
      <c r="R4031" s="15">
        <f t="shared" si="187"/>
        <v>42321.691782407404</v>
      </c>
      <c r="S4031" s="15">
        <f t="shared" si="188"/>
        <v>42351.691782407404</v>
      </c>
    </row>
    <row r="4032" spans="1:19" ht="58" x14ac:dyDescent="0.3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2">
        <f t="shared" si="186"/>
        <v>0.16</v>
      </c>
      <c r="P4032" s="6" t="s">
        <v>8316</v>
      </c>
      <c r="Q4032" s="6" t="s">
        <v>8317</v>
      </c>
      <c r="R4032" s="15">
        <f t="shared" si="187"/>
        <v>42374.321747685179</v>
      </c>
      <c r="S4032" s="15">
        <f t="shared" si="188"/>
        <v>42403.450694444444</v>
      </c>
    </row>
    <row r="4033" spans="1:19" ht="58" x14ac:dyDescent="0.3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2">
        <f t="shared" si="186"/>
        <v>0</v>
      </c>
      <c r="P4033" s="6" t="s">
        <v>8316</v>
      </c>
      <c r="Q4033" s="6" t="s">
        <v>8317</v>
      </c>
      <c r="R4033" s="15">
        <f t="shared" si="187"/>
        <v>41941.251898148148</v>
      </c>
      <c r="S4033" s="15">
        <f t="shared" si="188"/>
        <v>41991.293564814812</v>
      </c>
    </row>
    <row r="4034" spans="1:19" ht="43.5" x14ac:dyDescent="0.3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2">
        <f t="shared" si="186"/>
        <v>6.8287037037037035E-2</v>
      </c>
      <c r="P4034" s="6" t="s">
        <v>8316</v>
      </c>
      <c r="Q4034" s="6" t="s">
        <v>8317</v>
      </c>
      <c r="R4034" s="15">
        <f t="shared" si="187"/>
        <v>42293.47587962963</v>
      </c>
      <c r="S4034" s="15">
        <f t="shared" si="188"/>
        <v>42353.517546296294</v>
      </c>
    </row>
    <row r="4035" spans="1:19" ht="43.5" x14ac:dyDescent="0.3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2">
        <f t="shared" ref="O4035:O4098" si="189">(E4035/D4035)</f>
        <v>0.25698702928870293</v>
      </c>
      <c r="P4035" s="6" t="s">
        <v>8316</v>
      </c>
      <c r="Q4035" s="6" t="s">
        <v>8317</v>
      </c>
      <c r="R4035" s="15">
        <f t="shared" ref="R4035:R4098" si="190">(J4035/86400)+25569+(-8/24)</f>
        <v>42613.93546296296</v>
      </c>
      <c r="S4035" s="15">
        <f t="shared" ref="S4035:S4098" si="191">(I4035/86400)+25569+(-8/24)</f>
        <v>42645.041666666664</v>
      </c>
    </row>
    <row r="4036" spans="1:19" ht="43.5" x14ac:dyDescent="0.3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2">
        <f t="shared" si="189"/>
        <v>1.4814814814814815E-2</v>
      </c>
      <c r="P4036" s="6" t="s">
        <v>8316</v>
      </c>
      <c r="Q4036" s="6" t="s">
        <v>8317</v>
      </c>
      <c r="R4036" s="15">
        <f t="shared" si="190"/>
        <v>42067.614004629628</v>
      </c>
      <c r="S4036" s="15">
        <f t="shared" si="191"/>
        <v>42097.572337962956</v>
      </c>
    </row>
    <row r="4037" spans="1:19" ht="29" x14ac:dyDescent="0.3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2">
        <f t="shared" si="189"/>
        <v>0.36849999999999999</v>
      </c>
      <c r="P4037" s="6" t="s">
        <v>8316</v>
      </c>
      <c r="Q4037" s="6" t="s">
        <v>8317</v>
      </c>
      <c r="R4037" s="15">
        <f t="shared" si="190"/>
        <v>41903.549618055556</v>
      </c>
      <c r="S4037" s="15">
        <f t="shared" si="191"/>
        <v>41933.549618055556</v>
      </c>
    </row>
    <row r="4038" spans="1:19" ht="43.5" x14ac:dyDescent="0.3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2">
        <f t="shared" si="189"/>
        <v>0.47049999999999997</v>
      </c>
      <c r="P4038" s="6" t="s">
        <v>8316</v>
      </c>
      <c r="Q4038" s="6" t="s">
        <v>8317</v>
      </c>
      <c r="R4038" s="15">
        <f t="shared" si="190"/>
        <v>41804.603750000002</v>
      </c>
      <c r="S4038" s="15">
        <f t="shared" si="191"/>
        <v>41821.604166666664</v>
      </c>
    </row>
    <row r="4039" spans="1:19" ht="58" x14ac:dyDescent="0.3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2">
        <f t="shared" si="189"/>
        <v>0.11428571428571428</v>
      </c>
      <c r="P4039" s="6" t="s">
        <v>8316</v>
      </c>
      <c r="Q4039" s="6" t="s">
        <v>8317</v>
      </c>
      <c r="R4039" s="15">
        <f t="shared" si="190"/>
        <v>42496.737442129626</v>
      </c>
      <c r="S4039" s="15">
        <f t="shared" si="191"/>
        <v>42514.267361111109</v>
      </c>
    </row>
    <row r="4040" spans="1:19" ht="43.5" x14ac:dyDescent="0.3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2">
        <f t="shared" si="189"/>
        <v>0.12039999999999999</v>
      </c>
      <c r="P4040" s="6" t="s">
        <v>8316</v>
      </c>
      <c r="Q4040" s="6" t="s">
        <v>8317</v>
      </c>
      <c r="R4040" s="15">
        <f t="shared" si="190"/>
        <v>41869.465393518512</v>
      </c>
      <c r="S4040" s="15">
        <f t="shared" si="191"/>
        <v>41929.465393518512</v>
      </c>
    </row>
    <row r="4041" spans="1:19" ht="43.5" x14ac:dyDescent="0.3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2">
        <f t="shared" si="189"/>
        <v>0.6</v>
      </c>
      <c r="P4041" s="6" t="s">
        <v>8316</v>
      </c>
      <c r="Q4041" s="6" t="s">
        <v>8317</v>
      </c>
      <c r="R4041" s="15">
        <f t="shared" si="190"/>
        <v>42305.337581018517</v>
      </c>
      <c r="S4041" s="15">
        <f t="shared" si="191"/>
        <v>42338.915972222218</v>
      </c>
    </row>
    <row r="4042" spans="1:19" ht="43.5" x14ac:dyDescent="0.3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2">
        <f t="shared" si="189"/>
        <v>0.3125</v>
      </c>
      <c r="P4042" s="6" t="s">
        <v>8316</v>
      </c>
      <c r="Q4042" s="6" t="s">
        <v>8317</v>
      </c>
      <c r="R4042" s="15">
        <f t="shared" si="190"/>
        <v>42143.898194444446</v>
      </c>
      <c r="S4042" s="15">
        <f t="shared" si="191"/>
        <v>42202.791666666664</v>
      </c>
    </row>
    <row r="4043" spans="1:19" ht="29" x14ac:dyDescent="0.3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2">
        <f t="shared" si="189"/>
        <v>4.1999999999999997E-3</v>
      </c>
      <c r="P4043" s="6" t="s">
        <v>8316</v>
      </c>
      <c r="Q4043" s="6" t="s">
        <v>8317</v>
      </c>
      <c r="R4043" s="15">
        <f t="shared" si="190"/>
        <v>42559.140671296293</v>
      </c>
      <c r="S4043" s="15">
        <f t="shared" si="191"/>
        <v>42619.140671296293</v>
      </c>
    </row>
    <row r="4044" spans="1:19" ht="43.5" x14ac:dyDescent="0.3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2">
        <f t="shared" si="189"/>
        <v>2.0999999999999999E-3</v>
      </c>
      <c r="P4044" s="6" t="s">
        <v>8316</v>
      </c>
      <c r="Q4044" s="6" t="s">
        <v>8317</v>
      </c>
      <c r="R4044" s="15">
        <f t="shared" si="190"/>
        <v>41994.750740740739</v>
      </c>
      <c r="S4044" s="15">
        <f t="shared" si="191"/>
        <v>42024.469444444439</v>
      </c>
    </row>
    <row r="4045" spans="1:19" ht="43.5" x14ac:dyDescent="0.3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2">
        <f t="shared" si="189"/>
        <v>0</v>
      </c>
      <c r="P4045" s="6" t="s">
        <v>8316</v>
      </c>
      <c r="Q4045" s="6" t="s">
        <v>8317</v>
      </c>
      <c r="R4045" s="15">
        <f t="shared" si="190"/>
        <v>41948.624131944445</v>
      </c>
      <c r="S4045" s="15">
        <f t="shared" si="191"/>
        <v>41963.624131944445</v>
      </c>
    </row>
    <row r="4046" spans="1:19" ht="43.5" x14ac:dyDescent="0.3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2">
        <f t="shared" si="189"/>
        <v>0.375</v>
      </c>
      <c r="P4046" s="6" t="s">
        <v>8316</v>
      </c>
      <c r="Q4046" s="6" t="s">
        <v>8317</v>
      </c>
      <c r="R4046" s="15">
        <f t="shared" si="190"/>
        <v>42073.886365740742</v>
      </c>
      <c r="S4046" s="15">
        <f t="shared" si="191"/>
        <v>42103.874999999993</v>
      </c>
    </row>
    <row r="4047" spans="1:19" ht="58" x14ac:dyDescent="0.3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2">
        <f t="shared" si="189"/>
        <v>2.0000000000000001E-4</v>
      </c>
      <c r="P4047" s="6" t="s">
        <v>8316</v>
      </c>
      <c r="Q4047" s="6" t="s">
        <v>8317</v>
      </c>
      <c r="R4047" s="15">
        <f t="shared" si="190"/>
        <v>41841.867928240739</v>
      </c>
      <c r="S4047" s="15">
        <f t="shared" si="191"/>
        <v>41871.867928240739</v>
      </c>
    </row>
    <row r="4048" spans="1:19" ht="58" x14ac:dyDescent="0.3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2">
        <f t="shared" si="189"/>
        <v>8.2142857142857142E-2</v>
      </c>
      <c r="P4048" s="6" t="s">
        <v>8316</v>
      </c>
      <c r="Q4048" s="6" t="s">
        <v>8317</v>
      </c>
      <c r="R4048" s="15">
        <f t="shared" si="190"/>
        <v>41904.317245370366</v>
      </c>
      <c r="S4048" s="15">
        <f t="shared" si="191"/>
        <v>41934.317245370366</v>
      </c>
    </row>
    <row r="4049" spans="1:19" ht="43.5" x14ac:dyDescent="0.3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2">
        <f t="shared" si="189"/>
        <v>2.1999999999999999E-2</v>
      </c>
      <c r="P4049" s="6" t="s">
        <v>8316</v>
      </c>
      <c r="Q4049" s="6" t="s">
        <v>8317</v>
      </c>
      <c r="R4049" s="15">
        <f t="shared" si="190"/>
        <v>41990.689155092587</v>
      </c>
      <c r="S4049" s="15">
        <f t="shared" si="191"/>
        <v>42014.708333333336</v>
      </c>
    </row>
    <row r="4050" spans="1:19" ht="58" x14ac:dyDescent="0.3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2">
        <f t="shared" si="189"/>
        <v>0.17652941176470588</v>
      </c>
      <c r="P4050" s="6" t="s">
        <v>8316</v>
      </c>
      <c r="Q4050" s="6" t="s">
        <v>8317</v>
      </c>
      <c r="R4050" s="15">
        <f t="shared" si="190"/>
        <v>42436.175775462958</v>
      </c>
      <c r="S4050" s="15">
        <f t="shared" si="191"/>
        <v>42471.134108796294</v>
      </c>
    </row>
    <row r="4051" spans="1:19" ht="43.5" x14ac:dyDescent="0.3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2">
        <f t="shared" si="189"/>
        <v>8.0000000000000004E-4</v>
      </c>
      <c r="P4051" s="6" t="s">
        <v>8316</v>
      </c>
      <c r="Q4051" s="6" t="s">
        <v>8317</v>
      </c>
      <c r="R4051" s="15">
        <f t="shared" si="190"/>
        <v>42169.625173611108</v>
      </c>
      <c r="S4051" s="15">
        <f t="shared" si="191"/>
        <v>42199.625173611108</v>
      </c>
    </row>
    <row r="4052" spans="1:19" ht="58" x14ac:dyDescent="0.3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2">
        <f t="shared" si="189"/>
        <v>6.6666666666666664E-4</v>
      </c>
      <c r="P4052" s="6" t="s">
        <v>8316</v>
      </c>
      <c r="Q4052" s="6" t="s">
        <v>8317</v>
      </c>
      <c r="R4052" s="15">
        <f t="shared" si="190"/>
        <v>41905.303136574068</v>
      </c>
      <c r="S4052" s="15">
        <f t="shared" si="191"/>
        <v>41935.303136574068</v>
      </c>
    </row>
    <row r="4053" spans="1:19" ht="43.5" x14ac:dyDescent="0.3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2">
        <f t="shared" si="189"/>
        <v>0</v>
      </c>
      <c r="P4053" s="6" t="s">
        <v>8316</v>
      </c>
      <c r="Q4053" s="6" t="s">
        <v>8317</v>
      </c>
      <c r="R4053" s="15">
        <f t="shared" si="190"/>
        <v>41761.476817129624</v>
      </c>
      <c r="S4053" s="15">
        <f t="shared" si="191"/>
        <v>41767.953472222223</v>
      </c>
    </row>
    <row r="4054" spans="1:19" ht="58" x14ac:dyDescent="0.3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2">
        <f t="shared" si="189"/>
        <v>0.37533333333333335</v>
      </c>
      <c r="P4054" s="6" t="s">
        <v>8316</v>
      </c>
      <c r="Q4054" s="6" t="s">
        <v>8317</v>
      </c>
      <c r="R4054" s="15">
        <f t="shared" si="190"/>
        <v>41865.545324074068</v>
      </c>
      <c r="S4054" s="15">
        <f t="shared" si="191"/>
        <v>41925.545324074068</v>
      </c>
    </row>
    <row r="4055" spans="1:19" ht="43.5" x14ac:dyDescent="0.3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2">
        <f t="shared" si="189"/>
        <v>0.22</v>
      </c>
      <c r="P4055" s="6" t="s">
        <v>8316</v>
      </c>
      <c r="Q4055" s="6" t="s">
        <v>8317</v>
      </c>
      <c r="R4055" s="15">
        <f t="shared" si="190"/>
        <v>41928.356805555552</v>
      </c>
      <c r="S4055" s="15">
        <f t="shared" si="191"/>
        <v>41958.499999999993</v>
      </c>
    </row>
    <row r="4056" spans="1:19" ht="43.5" x14ac:dyDescent="0.3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2">
        <f t="shared" si="189"/>
        <v>0</v>
      </c>
      <c r="P4056" s="6" t="s">
        <v>8316</v>
      </c>
      <c r="Q4056" s="6" t="s">
        <v>8317</v>
      </c>
      <c r="R4056" s="15">
        <f t="shared" si="190"/>
        <v>42613.507928240739</v>
      </c>
      <c r="S4056" s="15">
        <f t="shared" si="191"/>
        <v>42643.833333333336</v>
      </c>
    </row>
    <row r="4057" spans="1:19" ht="43.5" x14ac:dyDescent="0.3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2">
        <f t="shared" si="189"/>
        <v>0.1762</v>
      </c>
      <c r="P4057" s="6" t="s">
        <v>8316</v>
      </c>
      <c r="Q4057" s="6" t="s">
        <v>8317</v>
      </c>
      <c r="R4057" s="15">
        <f t="shared" si="190"/>
        <v>41779.31517361111</v>
      </c>
      <c r="S4057" s="15">
        <f t="shared" si="191"/>
        <v>41809.31517361111</v>
      </c>
    </row>
    <row r="4058" spans="1:19" ht="43.5" x14ac:dyDescent="0.3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2">
        <f t="shared" si="189"/>
        <v>0.53</v>
      </c>
      <c r="P4058" s="6" t="s">
        <v>8316</v>
      </c>
      <c r="Q4058" s="6" t="s">
        <v>8317</v>
      </c>
      <c r="R4058" s="15">
        <f t="shared" si="190"/>
        <v>42534.599988425922</v>
      </c>
      <c r="S4058" s="15">
        <f t="shared" si="191"/>
        <v>42554.499305555553</v>
      </c>
    </row>
    <row r="4059" spans="1:19" ht="58" x14ac:dyDescent="0.3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2">
        <f t="shared" si="189"/>
        <v>0.22142857142857142</v>
      </c>
      <c r="P4059" s="6" t="s">
        <v>8316</v>
      </c>
      <c r="Q4059" s="6" t="s">
        <v>8317</v>
      </c>
      <c r="R4059" s="15">
        <f t="shared" si="190"/>
        <v>42310.635185185187</v>
      </c>
      <c r="S4059" s="15">
        <f t="shared" si="191"/>
        <v>42333.624999999993</v>
      </c>
    </row>
    <row r="4060" spans="1:19" ht="43.5" x14ac:dyDescent="0.3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2">
        <f t="shared" si="189"/>
        <v>2.5333333333333333E-2</v>
      </c>
      <c r="P4060" s="6" t="s">
        <v>8316</v>
      </c>
      <c r="Q4060" s="6" t="s">
        <v>8317</v>
      </c>
      <c r="R4060" s="15">
        <f t="shared" si="190"/>
        <v>42445.727361111109</v>
      </c>
      <c r="S4060" s="15">
        <f t="shared" si="191"/>
        <v>42460.832638888889</v>
      </c>
    </row>
    <row r="4061" spans="1:19" ht="43.5" x14ac:dyDescent="0.3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2">
        <f t="shared" si="189"/>
        <v>2.5000000000000001E-2</v>
      </c>
      <c r="P4061" s="6" t="s">
        <v>8316</v>
      </c>
      <c r="Q4061" s="6" t="s">
        <v>8317</v>
      </c>
      <c r="R4061" s="15">
        <f t="shared" si="190"/>
        <v>41866.307314814811</v>
      </c>
      <c r="S4061" s="15">
        <f t="shared" si="191"/>
        <v>41897.791666666664</v>
      </c>
    </row>
    <row r="4062" spans="1:19" ht="58" x14ac:dyDescent="0.3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2">
        <f t="shared" si="189"/>
        <v>2.8500000000000001E-2</v>
      </c>
      <c r="P4062" s="6" t="s">
        <v>8316</v>
      </c>
      <c r="Q4062" s="6" t="s">
        <v>8317</v>
      </c>
      <c r="R4062" s="15">
        <f t="shared" si="190"/>
        <v>41779.361759259256</v>
      </c>
      <c r="S4062" s="15">
        <f t="shared" si="191"/>
        <v>41813.333333333328</v>
      </c>
    </row>
    <row r="4063" spans="1:19" ht="43.5" x14ac:dyDescent="0.3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2">
        <f t="shared" si="189"/>
        <v>0</v>
      </c>
      <c r="P4063" s="6" t="s">
        <v>8316</v>
      </c>
      <c r="Q4063" s="6" t="s">
        <v>8317</v>
      </c>
      <c r="R4063" s="15">
        <f t="shared" si="190"/>
        <v>42420.808136574073</v>
      </c>
      <c r="S4063" s="15">
        <f t="shared" si="191"/>
        <v>42480.766469907401</v>
      </c>
    </row>
    <row r="4064" spans="1:19" ht="43.5" x14ac:dyDescent="0.3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2">
        <f t="shared" si="189"/>
        <v>2.4500000000000001E-2</v>
      </c>
      <c r="P4064" s="6" t="s">
        <v>8316</v>
      </c>
      <c r="Q4064" s="6" t="s">
        <v>8317</v>
      </c>
      <c r="R4064" s="15">
        <f t="shared" si="190"/>
        <v>42523.405879629623</v>
      </c>
      <c r="S4064" s="15">
        <f t="shared" si="191"/>
        <v>42553.405879629623</v>
      </c>
    </row>
    <row r="4065" spans="1:19" ht="43.5" x14ac:dyDescent="0.3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2">
        <f t="shared" si="189"/>
        <v>1.4210526315789474E-2</v>
      </c>
      <c r="P4065" s="6" t="s">
        <v>8316</v>
      </c>
      <c r="Q4065" s="6" t="s">
        <v>8317</v>
      </c>
      <c r="R4065" s="15">
        <f t="shared" si="190"/>
        <v>41787.348194444443</v>
      </c>
      <c r="S4065" s="15">
        <f t="shared" si="191"/>
        <v>41817.348194444443</v>
      </c>
    </row>
    <row r="4066" spans="1:19" ht="43.5" x14ac:dyDescent="0.3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2">
        <f t="shared" si="189"/>
        <v>0.1925</v>
      </c>
      <c r="P4066" s="6" t="s">
        <v>8316</v>
      </c>
      <c r="Q4066" s="6" t="s">
        <v>8317</v>
      </c>
      <c r="R4066" s="15">
        <f t="shared" si="190"/>
        <v>42093.254930555551</v>
      </c>
      <c r="S4066" s="15">
        <f t="shared" si="191"/>
        <v>42123.254930555551</v>
      </c>
    </row>
    <row r="4067" spans="1:19" ht="29" x14ac:dyDescent="0.3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2">
        <f t="shared" si="189"/>
        <v>6.7499999999999999E-3</v>
      </c>
      <c r="P4067" s="6" t="s">
        <v>8316</v>
      </c>
      <c r="Q4067" s="6" t="s">
        <v>8317</v>
      </c>
      <c r="R4067" s="15">
        <f t="shared" si="190"/>
        <v>41833.61818287037</v>
      </c>
      <c r="S4067" s="15">
        <f t="shared" si="191"/>
        <v>41863.61818287037</v>
      </c>
    </row>
    <row r="4068" spans="1:19" ht="58" x14ac:dyDescent="0.3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2">
        <f t="shared" si="189"/>
        <v>1.6666666666666668E-3</v>
      </c>
      <c r="P4068" s="6" t="s">
        <v>8316</v>
      </c>
      <c r="Q4068" s="6" t="s">
        <v>8317</v>
      </c>
      <c r="R4068" s="15">
        <f t="shared" si="190"/>
        <v>42478.705879629626</v>
      </c>
      <c r="S4068" s="15">
        <f t="shared" si="191"/>
        <v>42508.705879629626</v>
      </c>
    </row>
    <row r="4069" spans="1:19" ht="43.5" x14ac:dyDescent="0.3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2">
        <f t="shared" si="189"/>
        <v>0.60899999999999999</v>
      </c>
      <c r="P4069" s="6" t="s">
        <v>8316</v>
      </c>
      <c r="Q4069" s="6" t="s">
        <v>8317</v>
      </c>
      <c r="R4069" s="15">
        <f t="shared" si="190"/>
        <v>42234.784143518518</v>
      </c>
      <c r="S4069" s="15">
        <f t="shared" si="191"/>
        <v>42274.784143518518</v>
      </c>
    </row>
    <row r="4070" spans="1:19" ht="43.5" x14ac:dyDescent="0.3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2">
        <f t="shared" si="189"/>
        <v>0.01</v>
      </c>
      <c r="P4070" s="6" t="s">
        <v>8316</v>
      </c>
      <c r="Q4070" s="6" t="s">
        <v>8317</v>
      </c>
      <c r="R4070" s="15">
        <f t="shared" si="190"/>
        <v>42718.630266203698</v>
      </c>
      <c r="S4070" s="15">
        <f t="shared" si="191"/>
        <v>42748.628472222219</v>
      </c>
    </row>
    <row r="4071" spans="1:19" ht="43.5" x14ac:dyDescent="0.3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2">
        <f t="shared" si="189"/>
        <v>0.34399999999999997</v>
      </c>
      <c r="P4071" s="6" t="s">
        <v>8316</v>
      </c>
      <c r="Q4071" s="6" t="s">
        <v>8317</v>
      </c>
      <c r="R4071" s="15">
        <f t="shared" si="190"/>
        <v>42022.328194444439</v>
      </c>
      <c r="S4071" s="15">
        <f t="shared" si="191"/>
        <v>42063.166666666664</v>
      </c>
    </row>
    <row r="4072" spans="1:19" ht="43.5" x14ac:dyDescent="0.3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2">
        <f t="shared" si="189"/>
        <v>0.16500000000000001</v>
      </c>
      <c r="P4072" s="6" t="s">
        <v>8316</v>
      </c>
      <c r="Q4072" s="6" t="s">
        <v>8317</v>
      </c>
      <c r="R4072" s="15">
        <f t="shared" si="190"/>
        <v>42031.333564814813</v>
      </c>
      <c r="S4072" s="15">
        <f t="shared" si="191"/>
        <v>42063.791666666664</v>
      </c>
    </row>
    <row r="4073" spans="1:19" ht="58" x14ac:dyDescent="0.3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2">
        <f t="shared" si="189"/>
        <v>0</v>
      </c>
      <c r="P4073" s="6" t="s">
        <v>8316</v>
      </c>
      <c r="Q4073" s="6" t="s">
        <v>8317</v>
      </c>
      <c r="R4073" s="15">
        <f t="shared" si="190"/>
        <v>42700.47142361111</v>
      </c>
      <c r="S4073" s="15">
        <f t="shared" si="191"/>
        <v>42730.47142361111</v>
      </c>
    </row>
    <row r="4074" spans="1:19" ht="58" x14ac:dyDescent="0.3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2">
        <f t="shared" si="189"/>
        <v>4.0000000000000001E-3</v>
      </c>
      <c r="P4074" s="6" t="s">
        <v>8316</v>
      </c>
      <c r="Q4074" s="6" t="s">
        <v>8317</v>
      </c>
      <c r="R4074" s="15">
        <f t="shared" si="190"/>
        <v>41812.441099537034</v>
      </c>
      <c r="S4074" s="15">
        <f t="shared" si="191"/>
        <v>41872.441099537034</v>
      </c>
    </row>
    <row r="4075" spans="1:19" ht="43.5" x14ac:dyDescent="0.3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2">
        <f t="shared" si="189"/>
        <v>1.0571428571428572E-2</v>
      </c>
      <c r="P4075" s="6" t="s">
        <v>8316</v>
      </c>
      <c r="Q4075" s="6" t="s">
        <v>8317</v>
      </c>
      <c r="R4075" s="15">
        <f t="shared" si="190"/>
        <v>42078.011874999997</v>
      </c>
      <c r="S4075" s="15">
        <f t="shared" si="191"/>
        <v>42132.833333333336</v>
      </c>
    </row>
    <row r="4076" spans="1:19" ht="43.5" x14ac:dyDescent="0.3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2">
        <f t="shared" si="189"/>
        <v>0.26727272727272727</v>
      </c>
      <c r="P4076" s="6" t="s">
        <v>8316</v>
      </c>
      <c r="Q4076" s="6" t="s">
        <v>8317</v>
      </c>
      <c r="R4076" s="15">
        <f t="shared" si="190"/>
        <v>42283.219618055555</v>
      </c>
      <c r="S4076" s="15">
        <f t="shared" si="191"/>
        <v>42313.261284722219</v>
      </c>
    </row>
    <row r="4077" spans="1:19" ht="43.5" x14ac:dyDescent="0.3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2">
        <f t="shared" si="189"/>
        <v>0.28799999999999998</v>
      </c>
      <c r="P4077" s="6" t="s">
        <v>8316</v>
      </c>
      <c r="Q4077" s="6" t="s">
        <v>8317</v>
      </c>
      <c r="R4077" s="15">
        <f t="shared" si="190"/>
        <v>41778.712604166663</v>
      </c>
      <c r="S4077" s="15">
        <f t="shared" si="191"/>
        <v>41820.394444444442</v>
      </c>
    </row>
    <row r="4078" spans="1:19" ht="43.5" x14ac:dyDescent="0.3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2">
        <f t="shared" si="189"/>
        <v>0</v>
      </c>
      <c r="P4078" s="6" t="s">
        <v>8316</v>
      </c>
      <c r="Q4078" s="6" t="s">
        <v>8317</v>
      </c>
      <c r="R4078" s="15">
        <f t="shared" si="190"/>
        <v>41905.462372685179</v>
      </c>
      <c r="S4078" s="15">
        <f t="shared" si="191"/>
        <v>41933.493750000001</v>
      </c>
    </row>
    <row r="4079" spans="1:19" ht="43.5" x14ac:dyDescent="0.3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2">
        <f t="shared" si="189"/>
        <v>8.8999999999999996E-2</v>
      </c>
      <c r="P4079" s="6" t="s">
        <v>8316</v>
      </c>
      <c r="Q4079" s="6" t="s">
        <v>8317</v>
      </c>
      <c r="R4079" s="15">
        <f t="shared" si="190"/>
        <v>42695.377245370364</v>
      </c>
      <c r="S4079" s="15">
        <f t="shared" si="191"/>
        <v>42725.377245370364</v>
      </c>
    </row>
    <row r="4080" spans="1:19" ht="43.5" x14ac:dyDescent="0.3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2">
        <f t="shared" si="189"/>
        <v>0</v>
      </c>
      <c r="P4080" s="6" t="s">
        <v>8316</v>
      </c>
      <c r="Q4080" s="6" t="s">
        <v>8317</v>
      </c>
      <c r="R4080" s="15">
        <f t="shared" si="190"/>
        <v>42732.454189814809</v>
      </c>
      <c r="S4080" s="15">
        <f t="shared" si="191"/>
        <v>42762.454189814809</v>
      </c>
    </row>
    <row r="4081" spans="1:19" ht="43.5" x14ac:dyDescent="0.3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2">
        <f t="shared" si="189"/>
        <v>1.6666666666666668E-3</v>
      </c>
      <c r="P4081" s="6" t="s">
        <v>8316</v>
      </c>
      <c r="Q4081" s="6" t="s">
        <v>8317</v>
      </c>
      <c r="R4081" s="15">
        <f t="shared" si="190"/>
        <v>42510.605567129627</v>
      </c>
      <c r="S4081" s="15">
        <f t="shared" si="191"/>
        <v>42540.605567129627</v>
      </c>
    </row>
    <row r="4082" spans="1:19" ht="43.5" x14ac:dyDescent="0.3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2">
        <f t="shared" si="189"/>
        <v>0</v>
      </c>
      <c r="P4082" s="6" t="s">
        <v>8316</v>
      </c>
      <c r="Q4082" s="6" t="s">
        <v>8317</v>
      </c>
      <c r="R4082" s="15">
        <f t="shared" si="190"/>
        <v>42511.364768518521</v>
      </c>
      <c r="S4082" s="15">
        <f t="shared" si="191"/>
        <v>42535.454166666663</v>
      </c>
    </row>
    <row r="4083" spans="1:19" ht="43.5" x14ac:dyDescent="0.3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2">
        <f t="shared" si="189"/>
        <v>0.15737410071942445</v>
      </c>
      <c r="P4083" s="6" t="s">
        <v>8316</v>
      </c>
      <c r="Q4083" s="6" t="s">
        <v>8317</v>
      </c>
      <c r="R4083" s="15">
        <f t="shared" si="190"/>
        <v>42041.247974537029</v>
      </c>
      <c r="S4083" s="15">
        <f t="shared" si="191"/>
        <v>42071.206307870372</v>
      </c>
    </row>
    <row r="4084" spans="1:19" ht="43.5" x14ac:dyDescent="0.3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2">
        <f t="shared" si="189"/>
        <v>0.02</v>
      </c>
      <c r="P4084" s="6" t="s">
        <v>8316</v>
      </c>
      <c r="Q4084" s="6" t="s">
        <v>8317</v>
      </c>
      <c r="R4084" s="15">
        <f t="shared" si="190"/>
        <v>42306.855937499997</v>
      </c>
      <c r="S4084" s="15">
        <f t="shared" si="191"/>
        <v>42322.624999999993</v>
      </c>
    </row>
    <row r="4085" spans="1:19" ht="43.5" x14ac:dyDescent="0.3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2">
        <f t="shared" si="189"/>
        <v>0.21685714285714286</v>
      </c>
      <c r="P4085" s="6" t="s">
        <v>8316</v>
      </c>
      <c r="Q4085" s="6" t="s">
        <v>8317</v>
      </c>
      <c r="R4085" s="15">
        <f t="shared" si="190"/>
        <v>42353.428425925922</v>
      </c>
      <c r="S4085" s="15">
        <f t="shared" si="191"/>
        <v>42383.428425925922</v>
      </c>
    </row>
    <row r="4086" spans="1:19" ht="58" x14ac:dyDescent="0.3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2">
        <f t="shared" si="189"/>
        <v>3.3333333333333335E-3</v>
      </c>
      <c r="P4086" s="6" t="s">
        <v>8316</v>
      </c>
      <c r="Q4086" s="6" t="s">
        <v>8317</v>
      </c>
      <c r="R4086" s="15">
        <f t="shared" si="190"/>
        <v>42622.103078703702</v>
      </c>
      <c r="S4086" s="15">
        <f t="shared" si="191"/>
        <v>42652.103078703702</v>
      </c>
    </row>
    <row r="4087" spans="1:19" ht="43.5" x14ac:dyDescent="0.3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2">
        <f t="shared" si="189"/>
        <v>2.8571428571428571E-3</v>
      </c>
      <c r="P4087" s="6" t="s">
        <v>8316</v>
      </c>
      <c r="Q4087" s="6" t="s">
        <v>8317</v>
      </c>
      <c r="R4087" s="15">
        <f t="shared" si="190"/>
        <v>42058.270543981482</v>
      </c>
      <c r="S4087" s="15">
        <f t="shared" si="191"/>
        <v>42086.832638888889</v>
      </c>
    </row>
    <row r="4088" spans="1:19" ht="43.5" x14ac:dyDescent="0.3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2">
        <f t="shared" si="189"/>
        <v>4.7E-2</v>
      </c>
      <c r="P4088" s="6" t="s">
        <v>8316</v>
      </c>
      <c r="Q4088" s="6" t="s">
        <v>8317</v>
      </c>
      <c r="R4088" s="15">
        <f t="shared" si="190"/>
        <v>42304.607627314814</v>
      </c>
      <c r="S4088" s="15">
        <f t="shared" si="191"/>
        <v>42328.833333333336</v>
      </c>
    </row>
    <row r="4089" spans="1:19" x14ac:dyDescent="0.3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2">
        <f t="shared" si="189"/>
        <v>0</v>
      </c>
      <c r="P4089" s="6" t="s">
        <v>8316</v>
      </c>
      <c r="Q4089" s="6" t="s">
        <v>8317</v>
      </c>
      <c r="R4089" s="15">
        <f t="shared" si="190"/>
        <v>42538.40956018518</v>
      </c>
      <c r="S4089" s="15">
        <f t="shared" si="191"/>
        <v>42568.40956018518</v>
      </c>
    </row>
    <row r="4090" spans="1:19" ht="43.5" x14ac:dyDescent="0.3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2">
        <f t="shared" si="189"/>
        <v>0.108</v>
      </c>
      <c r="P4090" s="6" t="s">
        <v>8316</v>
      </c>
      <c r="Q4090" s="6" t="s">
        <v>8317</v>
      </c>
      <c r="R4090" s="15">
        <f t="shared" si="190"/>
        <v>41990.27921296296</v>
      </c>
      <c r="S4090" s="15">
        <f t="shared" si="191"/>
        <v>42020.101388888885</v>
      </c>
    </row>
    <row r="4091" spans="1:19" ht="58" x14ac:dyDescent="0.3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2">
        <f t="shared" si="189"/>
        <v>4.8000000000000001E-2</v>
      </c>
      <c r="P4091" s="6" t="s">
        <v>8316</v>
      </c>
      <c r="Q4091" s="6" t="s">
        <v>8317</v>
      </c>
      <c r="R4091" s="15">
        <f t="shared" si="190"/>
        <v>42122.399166666662</v>
      </c>
      <c r="S4091" s="15">
        <f t="shared" si="191"/>
        <v>42155.399305555555</v>
      </c>
    </row>
    <row r="4092" spans="1:19" ht="43.5" x14ac:dyDescent="0.3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2">
        <f t="shared" si="189"/>
        <v>3.2000000000000001E-2</v>
      </c>
      <c r="P4092" s="6" t="s">
        <v>8316</v>
      </c>
      <c r="Q4092" s="6" t="s">
        <v>8317</v>
      </c>
      <c r="R4092" s="15">
        <f t="shared" si="190"/>
        <v>42209.339548611104</v>
      </c>
      <c r="S4092" s="15">
        <f t="shared" si="191"/>
        <v>42223.291666666664</v>
      </c>
    </row>
    <row r="4093" spans="1:19" ht="43.5" x14ac:dyDescent="0.3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2">
        <f t="shared" si="189"/>
        <v>0.1275</v>
      </c>
      <c r="P4093" s="6" t="s">
        <v>8316</v>
      </c>
      <c r="Q4093" s="6" t="s">
        <v>8317</v>
      </c>
      <c r="R4093" s="15">
        <f t="shared" si="190"/>
        <v>41990.173043981478</v>
      </c>
      <c r="S4093" s="15">
        <f t="shared" si="191"/>
        <v>42020.173043981478</v>
      </c>
    </row>
    <row r="4094" spans="1:19" ht="43.5" x14ac:dyDescent="0.3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2">
        <f t="shared" si="189"/>
        <v>1.8181818181818181E-4</v>
      </c>
      <c r="P4094" s="6" t="s">
        <v>8316</v>
      </c>
      <c r="Q4094" s="6" t="s">
        <v>8317</v>
      </c>
      <c r="R4094" s="15">
        <f t="shared" si="190"/>
        <v>42038.861655092587</v>
      </c>
      <c r="S4094" s="15">
        <f t="shared" si="191"/>
        <v>42098.819988425923</v>
      </c>
    </row>
    <row r="4095" spans="1:19" ht="43.5" x14ac:dyDescent="0.3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2">
        <f t="shared" si="189"/>
        <v>2.4E-2</v>
      </c>
      <c r="P4095" s="6" t="s">
        <v>8316</v>
      </c>
      <c r="Q4095" s="6" t="s">
        <v>8317</v>
      </c>
      <c r="R4095" s="15">
        <f t="shared" si="190"/>
        <v>42178.482557870368</v>
      </c>
      <c r="S4095" s="15">
        <f t="shared" si="191"/>
        <v>42238.482557870368</v>
      </c>
    </row>
    <row r="4096" spans="1:19" ht="43.5" x14ac:dyDescent="0.3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2">
        <f t="shared" si="189"/>
        <v>0.36499999999999999</v>
      </c>
      <c r="P4096" s="6" t="s">
        <v>8316</v>
      </c>
      <c r="Q4096" s="6" t="s">
        <v>8317</v>
      </c>
      <c r="R4096" s="15">
        <f t="shared" si="190"/>
        <v>41889.753472222219</v>
      </c>
      <c r="S4096" s="15">
        <f t="shared" si="191"/>
        <v>41933.874305555553</v>
      </c>
    </row>
    <row r="4097" spans="1:19" ht="43.5" x14ac:dyDescent="0.3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2">
        <f t="shared" si="189"/>
        <v>2.6666666666666668E-2</v>
      </c>
      <c r="P4097" s="6" t="s">
        <v>8316</v>
      </c>
      <c r="Q4097" s="6" t="s">
        <v>8317</v>
      </c>
      <c r="R4097" s="15">
        <f t="shared" si="190"/>
        <v>42692.698495370372</v>
      </c>
      <c r="S4097" s="15">
        <f t="shared" si="191"/>
        <v>42722.698495370372</v>
      </c>
    </row>
    <row r="4098" spans="1:19" ht="43.5" x14ac:dyDescent="0.3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2">
        <f t="shared" si="189"/>
        <v>0.11428571428571428</v>
      </c>
      <c r="P4098" s="6" t="s">
        <v>8316</v>
      </c>
      <c r="Q4098" s="6" t="s">
        <v>8317</v>
      </c>
      <c r="R4098" s="15">
        <f t="shared" si="190"/>
        <v>42750.196979166663</v>
      </c>
      <c r="S4098" s="15">
        <f t="shared" si="191"/>
        <v>42794.035416666666</v>
      </c>
    </row>
    <row r="4099" spans="1:19" ht="43.5" x14ac:dyDescent="0.3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2">
        <f t="shared" ref="O4099:O4115" si="192">(E4099/D4099)</f>
        <v>0</v>
      </c>
      <c r="P4099" s="6" t="s">
        <v>8316</v>
      </c>
      <c r="Q4099" s="6" t="s">
        <v>8317</v>
      </c>
      <c r="R4099" s="15">
        <f t="shared" ref="R4099:R4115" si="193">(J4099/86400)+25569+(-8/24)</f>
        <v>42344.491168981483</v>
      </c>
      <c r="S4099" s="15">
        <f t="shared" ref="S4099:S4115" si="194">(I4099/86400)+25569+(-8/24)</f>
        <v>42400.663194444445</v>
      </c>
    </row>
    <row r="4100" spans="1:19" ht="43.5" x14ac:dyDescent="0.3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2">
        <f t="shared" si="192"/>
        <v>0</v>
      </c>
      <c r="P4100" s="6" t="s">
        <v>8316</v>
      </c>
      <c r="Q4100" s="6" t="s">
        <v>8317</v>
      </c>
      <c r="R4100" s="15">
        <f t="shared" si="193"/>
        <v>42495.38885416666</v>
      </c>
      <c r="S4100" s="15">
        <f t="shared" si="194"/>
        <v>42525.38885416666</v>
      </c>
    </row>
    <row r="4101" spans="1:19" ht="58" x14ac:dyDescent="0.3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2">
        <f t="shared" si="192"/>
        <v>1.1111111111111112E-2</v>
      </c>
      <c r="P4101" s="6" t="s">
        <v>8316</v>
      </c>
      <c r="Q4101" s="6" t="s">
        <v>8317</v>
      </c>
      <c r="R4101" s="15">
        <f t="shared" si="193"/>
        <v>42570.517048611109</v>
      </c>
      <c r="S4101" s="15">
        <f t="shared" si="194"/>
        <v>42615.517048611109</v>
      </c>
    </row>
    <row r="4102" spans="1:19" ht="43.5" x14ac:dyDescent="0.3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2">
        <f t="shared" si="192"/>
        <v>0</v>
      </c>
      <c r="P4102" s="6" t="s">
        <v>8316</v>
      </c>
      <c r="Q4102" s="6" t="s">
        <v>8317</v>
      </c>
      <c r="R4102" s="15">
        <f t="shared" si="193"/>
        <v>41926.791550925926</v>
      </c>
      <c r="S4102" s="15">
        <f t="shared" si="194"/>
        <v>41936.791550925926</v>
      </c>
    </row>
    <row r="4103" spans="1:19" ht="43.5" x14ac:dyDescent="0.3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2">
        <f t="shared" si="192"/>
        <v>0</v>
      </c>
      <c r="P4103" s="6" t="s">
        <v>8316</v>
      </c>
      <c r="Q4103" s="6" t="s">
        <v>8317</v>
      </c>
      <c r="R4103" s="15">
        <f t="shared" si="193"/>
        <v>42730.570393518516</v>
      </c>
      <c r="S4103" s="15">
        <f t="shared" si="194"/>
        <v>42760.570393518516</v>
      </c>
    </row>
    <row r="4104" spans="1:19" ht="43.5" x14ac:dyDescent="0.3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2">
        <f t="shared" si="192"/>
        <v>0.27400000000000002</v>
      </c>
      <c r="P4104" s="6" t="s">
        <v>8316</v>
      </c>
      <c r="Q4104" s="6" t="s">
        <v>8317</v>
      </c>
      <c r="R4104" s="15">
        <f t="shared" si="193"/>
        <v>42475.514733796292</v>
      </c>
      <c r="S4104" s="15">
        <f t="shared" si="194"/>
        <v>42505.514733796292</v>
      </c>
    </row>
    <row r="4105" spans="1:19" ht="43.5" x14ac:dyDescent="0.3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2">
        <f t="shared" si="192"/>
        <v>0.1</v>
      </c>
      <c r="P4105" s="6" t="s">
        <v>8316</v>
      </c>
      <c r="Q4105" s="6" t="s">
        <v>8317</v>
      </c>
      <c r="R4105" s="15">
        <f t="shared" si="193"/>
        <v>42188.499606481484</v>
      </c>
      <c r="S4105" s="15">
        <f t="shared" si="194"/>
        <v>42242.438888888886</v>
      </c>
    </row>
    <row r="4106" spans="1:19" ht="43.5" x14ac:dyDescent="0.3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2">
        <f t="shared" si="192"/>
        <v>0.21366666666666667</v>
      </c>
      <c r="P4106" s="6" t="s">
        <v>8316</v>
      </c>
      <c r="Q4106" s="6" t="s">
        <v>8317</v>
      </c>
      <c r="R4106" s="15">
        <f t="shared" si="193"/>
        <v>42639.944837962961</v>
      </c>
      <c r="S4106" s="15">
        <f t="shared" si="194"/>
        <v>42669.944837962961</v>
      </c>
    </row>
    <row r="4107" spans="1:19" ht="58" x14ac:dyDescent="0.3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2">
        <f t="shared" si="192"/>
        <v>6.9696969696969702E-2</v>
      </c>
      <c r="P4107" s="6" t="s">
        <v>8316</v>
      </c>
      <c r="Q4107" s="6" t="s">
        <v>8317</v>
      </c>
      <c r="R4107" s="15">
        <f t="shared" si="193"/>
        <v>42696.677187499998</v>
      </c>
      <c r="S4107" s="15">
        <f t="shared" si="194"/>
        <v>42729.677187499998</v>
      </c>
    </row>
    <row r="4108" spans="1:19" ht="43.5" x14ac:dyDescent="0.3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2">
        <f t="shared" si="192"/>
        <v>0.70599999999999996</v>
      </c>
      <c r="P4108" s="6" t="s">
        <v>8316</v>
      </c>
      <c r="Q4108" s="6" t="s">
        <v>8317</v>
      </c>
      <c r="R4108" s="15">
        <f t="shared" si="193"/>
        <v>42052.716041666667</v>
      </c>
      <c r="S4108" s="15">
        <f t="shared" si="194"/>
        <v>42095.708333333336</v>
      </c>
    </row>
    <row r="4109" spans="1:19" ht="43.5" x14ac:dyDescent="0.3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2">
        <f t="shared" si="192"/>
        <v>2.0500000000000001E-2</v>
      </c>
      <c r="P4109" s="6" t="s">
        <v>8316</v>
      </c>
      <c r="Q4109" s="6" t="s">
        <v>8317</v>
      </c>
      <c r="R4109" s="15">
        <f t="shared" si="193"/>
        <v>41883.583344907405</v>
      </c>
      <c r="S4109" s="15">
        <f t="shared" si="194"/>
        <v>41906.583344907405</v>
      </c>
    </row>
    <row r="4110" spans="1:19" ht="43.5" x14ac:dyDescent="0.3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2">
        <f t="shared" si="192"/>
        <v>1.9666666666666666E-2</v>
      </c>
      <c r="P4110" s="6" t="s">
        <v>8316</v>
      </c>
      <c r="Q4110" s="6" t="s">
        <v>8317</v>
      </c>
      <c r="R4110" s="15">
        <f t="shared" si="193"/>
        <v>42766.698344907403</v>
      </c>
      <c r="S4110" s="15">
        <f t="shared" si="194"/>
        <v>42796.874999999993</v>
      </c>
    </row>
    <row r="4111" spans="1:19" ht="43.5" x14ac:dyDescent="0.3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2">
        <f t="shared" si="192"/>
        <v>0</v>
      </c>
      <c r="P4111" s="6" t="s">
        <v>8316</v>
      </c>
      <c r="Q4111" s="6" t="s">
        <v>8317</v>
      </c>
      <c r="R4111" s="15">
        <f t="shared" si="193"/>
        <v>42307.206064814811</v>
      </c>
      <c r="S4111" s="15">
        <f t="shared" si="194"/>
        <v>42337.247731481482</v>
      </c>
    </row>
    <row r="4112" spans="1:19" ht="43.5" x14ac:dyDescent="0.3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2">
        <f t="shared" si="192"/>
        <v>0.28666666666666668</v>
      </c>
      <c r="P4112" s="6" t="s">
        <v>8316</v>
      </c>
      <c r="Q4112" s="6" t="s">
        <v>8317</v>
      </c>
      <c r="R4112" s="15">
        <f t="shared" si="193"/>
        <v>42512.293414351851</v>
      </c>
      <c r="S4112" s="15">
        <f t="shared" si="194"/>
        <v>42572.293414351851</v>
      </c>
    </row>
    <row r="4113" spans="1:19" ht="43.5" x14ac:dyDescent="0.3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2">
        <f t="shared" si="192"/>
        <v>3.1333333333333331E-2</v>
      </c>
      <c r="P4113" s="6" t="s">
        <v>8316</v>
      </c>
      <c r="Q4113" s="6" t="s">
        <v>8317</v>
      </c>
      <c r="R4113" s="15">
        <f t="shared" si="193"/>
        <v>42028.802546296291</v>
      </c>
      <c r="S4113" s="15">
        <f t="shared" si="194"/>
        <v>42058.802546296291</v>
      </c>
    </row>
    <row r="4114" spans="1:19" ht="43.5" x14ac:dyDescent="0.3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2">
        <f t="shared" si="192"/>
        <v>4.0000000000000002E-4</v>
      </c>
      <c r="P4114" s="6" t="s">
        <v>8316</v>
      </c>
      <c r="Q4114" s="6" t="s">
        <v>8317</v>
      </c>
      <c r="R4114" s="15">
        <f t="shared" si="193"/>
        <v>42400.613263888888</v>
      </c>
      <c r="S4114" s="15">
        <f t="shared" si="194"/>
        <v>42427.666666666664</v>
      </c>
    </row>
    <row r="4115" spans="1:19" ht="43.5" x14ac:dyDescent="0.3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2">
        <f t="shared" si="192"/>
        <v>2E-3</v>
      </c>
      <c r="P4115" s="6" t="s">
        <v>8316</v>
      </c>
      <c r="Q4115" s="6" t="s">
        <v>8317</v>
      </c>
      <c r="R4115" s="15">
        <f t="shared" si="193"/>
        <v>42358.239849537036</v>
      </c>
      <c r="S4115" s="15">
        <f t="shared" si="194"/>
        <v>42376.94027777778</v>
      </c>
    </row>
    <row r="4118" spans="1:19" ht="10.5" customHeight="1" x14ac:dyDescent="0.35"/>
  </sheetData>
  <autoFilter ref="A1:O4115" xr:uid="{2F1A7AB7-5A01-454B-AE3B-33A5BC9A2C9A}"/>
  <conditionalFormatting sqref="F2:F4115">
    <cfRule type="cellIs" dxfId="6" priority="14" operator="equal">
      <formula>"Live"</formula>
    </cfRule>
    <cfRule type="cellIs" dxfId="5" priority="15" operator="equal">
      <formula>"canceled"</formula>
    </cfRule>
    <cfRule type="cellIs" dxfId="4" priority="16" operator="equal">
      <formula>"Failed"</formula>
    </cfRule>
    <cfRule type="cellIs" dxfId="3" priority="17" operator="equal">
      <formula>"Successful"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</formula>
      <formula>1.99</formula>
    </cfRule>
    <cfRule type="cellIs" dxfId="0" priority="3" operator="between">
      <formula>0%</formula>
      <formula>99%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E878C-C300-4317-9C5D-233A5473274C}">
  <dimension ref="A3:D16"/>
  <sheetViews>
    <sheetView zoomScale="90" zoomScaleNormal="90" workbookViewId="0">
      <selection activeCell="D23" sqref="D23"/>
    </sheetView>
  </sheetViews>
  <sheetFormatPr defaultRowHeight="14.5" x14ac:dyDescent="0.35"/>
  <cols>
    <col min="1" max="1" width="26.81640625" bestFit="1" customWidth="1"/>
    <col min="2" max="2" width="24.26953125" customWidth="1"/>
    <col min="3" max="3" width="22.08984375" bestFit="1" customWidth="1"/>
    <col min="4" max="4" width="24.7265625" bestFit="1" customWidth="1"/>
  </cols>
  <sheetData>
    <row r="3" spans="1:4" x14ac:dyDescent="0.35">
      <c r="A3" s="10" t="s">
        <v>8359</v>
      </c>
      <c r="B3" t="s">
        <v>8399</v>
      </c>
      <c r="C3" t="s">
        <v>8400</v>
      </c>
      <c r="D3" t="s">
        <v>8401</v>
      </c>
    </row>
    <row r="4" spans="1:4" x14ac:dyDescent="0.35">
      <c r="A4" s="11" t="s">
        <v>8387</v>
      </c>
      <c r="B4" s="19">
        <v>0.66005665722379603</v>
      </c>
      <c r="C4" s="19">
        <v>0.29745042492917845</v>
      </c>
      <c r="D4" s="19">
        <v>4.2492917847025496E-2</v>
      </c>
    </row>
    <row r="5" spans="1:4" x14ac:dyDescent="0.35">
      <c r="A5" s="11" t="s">
        <v>8389</v>
      </c>
      <c r="B5" s="19">
        <v>0.47727272727272729</v>
      </c>
      <c r="C5" s="19">
        <v>0.40909090909090912</v>
      </c>
      <c r="D5" s="19">
        <v>0.11363636363636363</v>
      </c>
    </row>
    <row r="6" spans="1:4" x14ac:dyDescent="0.35">
      <c r="A6" s="11" t="s">
        <v>8390</v>
      </c>
      <c r="B6" s="19">
        <v>0.46766169154228854</v>
      </c>
      <c r="C6" s="19">
        <v>0.44776119402985076</v>
      </c>
      <c r="D6" s="19">
        <v>8.45771144278607E-2</v>
      </c>
    </row>
    <row r="7" spans="1:4" x14ac:dyDescent="0.35">
      <c r="A7" s="11" t="s">
        <v>8391</v>
      </c>
      <c r="B7" s="19">
        <v>0.41891891891891891</v>
      </c>
      <c r="C7" s="19">
        <v>0.48648648648648651</v>
      </c>
      <c r="D7" s="19">
        <v>9.45945945945946E-2</v>
      </c>
    </row>
    <row r="8" spans="1:4" x14ac:dyDescent="0.35">
      <c r="A8" s="11" t="s">
        <v>8392</v>
      </c>
      <c r="B8" s="19">
        <v>0.40145985401459855</v>
      </c>
      <c r="C8" s="19">
        <v>0.46715328467153283</v>
      </c>
      <c r="D8" s="19">
        <v>0.13138686131386862</v>
      </c>
    </row>
    <row r="9" spans="1:4" x14ac:dyDescent="0.35">
      <c r="A9" s="11" t="s">
        <v>8393</v>
      </c>
      <c r="B9" s="19">
        <v>0.3902439024390244</v>
      </c>
      <c r="C9" s="19">
        <v>0.45121951219512196</v>
      </c>
      <c r="D9" s="19">
        <v>0.15853658536585366</v>
      </c>
    </row>
    <row r="10" spans="1:4" x14ac:dyDescent="0.35">
      <c r="A10" s="11" t="s">
        <v>8394</v>
      </c>
      <c r="B10" s="19">
        <v>0.47272727272727272</v>
      </c>
      <c r="C10" s="19">
        <v>0.4</v>
      </c>
      <c r="D10" s="19">
        <v>0.12727272727272726</v>
      </c>
    </row>
    <row r="11" spans="1:4" x14ac:dyDescent="0.35">
      <c r="A11" s="11" t="s">
        <v>8395</v>
      </c>
      <c r="B11" s="19">
        <v>0.48837209302325579</v>
      </c>
      <c r="C11" s="19">
        <v>0.37209302325581395</v>
      </c>
      <c r="D11" s="19">
        <v>0.13953488372093023</v>
      </c>
    </row>
    <row r="12" spans="1:4" x14ac:dyDescent="0.35">
      <c r="A12" s="11" t="s">
        <v>8396</v>
      </c>
      <c r="B12" s="19">
        <v>0.2857142857142857</v>
      </c>
      <c r="C12" s="19">
        <v>0.52380952380952384</v>
      </c>
      <c r="D12" s="19">
        <v>0.19047619047619047</v>
      </c>
    </row>
    <row r="13" spans="1:4" x14ac:dyDescent="0.35">
      <c r="A13" s="11" t="s">
        <v>8388</v>
      </c>
      <c r="B13" s="19">
        <v>0.53212290502793291</v>
      </c>
      <c r="C13" s="19">
        <v>0.39525139664804471</v>
      </c>
      <c r="D13" s="19">
        <v>7.2625698324022353E-2</v>
      </c>
    </row>
    <row r="14" spans="1:4" x14ac:dyDescent="0.35">
      <c r="A14" s="11" t="s">
        <v>8397</v>
      </c>
      <c r="B14" s="19">
        <v>0.19369369369369369</v>
      </c>
      <c r="C14" s="19">
        <v>0.58108108108108103</v>
      </c>
      <c r="D14" s="19">
        <v>0.22522522522522523</v>
      </c>
    </row>
    <row r="15" spans="1:4" x14ac:dyDescent="0.35">
      <c r="A15" s="11" t="s">
        <v>8386</v>
      </c>
      <c r="B15" s="19">
        <v>0.71081677704194257</v>
      </c>
      <c r="C15" s="19">
        <v>0.24944812362030905</v>
      </c>
      <c r="D15" s="19">
        <v>3.9735099337748346E-2</v>
      </c>
    </row>
    <row r="16" spans="1:4" x14ac:dyDescent="0.35">
      <c r="A16" s="11" t="s">
        <v>8360</v>
      </c>
      <c r="B16" s="19">
        <v>5.4990607786397359</v>
      </c>
      <c r="C16" s="19">
        <v>5.0808449598178518</v>
      </c>
      <c r="D16" s="19">
        <v>1.4200942615424104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68C7-D219-44CC-AF83-BE920EC063BD}">
  <dimension ref="A1:H13"/>
  <sheetViews>
    <sheetView zoomScale="115" zoomScaleNormal="115" workbookViewId="0">
      <selection activeCell="H2" sqref="H2"/>
    </sheetView>
  </sheetViews>
  <sheetFormatPr defaultRowHeight="14.5" x14ac:dyDescent="0.35"/>
  <cols>
    <col min="1" max="1" width="26.81640625" bestFit="1" customWidth="1"/>
    <col min="2" max="2" width="19.90625" customWidth="1"/>
    <col min="3" max="3" width="13.08984375" bestFit="1" customWidth="1"/>
    <col min="4" max="4" width="15.7265625" bestFit="1" customWidth="1"/>
    <col min="5" max="5" width="12" bestFit="1" customWidth="1"/>
    <col min="6" max="6" width="17.36328125" customWidth="1"/>
    <col min="7" max="7" width="15.453125" bestFit="1" customWidth="1"/>
    <col min="8" max="8" width="18.1796875" bestFit="1" customWidth="1"/>
  </cols>
  <sheetData>
    <row r="1" spans="1:8" x14ac:dyDescent="0.35">
      <c r="A1" s="17" t="s">
        <v>8379</v>
      </c>
      <c r="B1" s="17" t="s">
        <v>8380</v>
      </c>
      <c r="C1" s="17" t="s">
        <v>8381</v>
      </c>
      <c r="D1" s="17" t="s">
        <v>8382</v>
      </c>
      <c r="E1" s="17" t="s">
        <v>8383</v>
      </c>
      <c r="F1" s="17" t="s">
        <v>8398</v>
      </c>
      <c r="G1" s="17" t="s">
        <v>8384</v>
      </c>
      <c r="H1" s="17" t="s">
        <v>8385</v>
      </c>
    </row>
    <row r="2" spans="1:8" x14ac:dyDescent="0.35">
      <c r="A2" t="s">
        <v>8386</v>
      </c>
      <c r="B2">
        <f>COUNTIFS(Sheet1!F2:F4116,"successful",Sheet1!D2:D4116,"&lt;1000")</f>
        <v>322</v>
      </c>
      <c r="C2">
        <f>COUNTIFS(Sheet1!F2:F4116,"failed",Sheet1!D2:D4116,"&lt;1000")</f>
        <v>113</v>
      </c>
      <c r="D2">
        <f>COUNTIFS(Sheet1!F2:F4116,"canceled",Sheet1!D2:D4116,"&lt;1000")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23">
        <f>D2/E2</f>
        <v>3.9735099337748346E-2</v>
      </c>
    </row>
    <row r="3" spans="1:8" x14ac:dyDescent="0.35">
      <c r="A3" t="s">
        <v>8387</v>
      </c>
      <c r="B3">
        <f>COUNTIFS(Sheet1!F2:F4117,"successful",Sheet1!D2:D4117,"&gt;=1000",Sheet1!D2:D4117,"&lt;=4999")</f>
        <v>932</v>
      </c>
      <c r="C3">
        <f>COUNTIFS(Sheet1!F2:F4117,"failed",Sheet1!D2:D4117,"&gt;=1000",Sheet1!D2:D4117,"&lt;=4999")</f>
        <v>420</v>
      </c>
      <c r="D3">
        <f>COUNTIFS(Sheet1!F2:F4117,"canceled",Sheet1!D2:D4117,"&gt;=1000",Sheet1!D2:D4117,"&lt;=4999")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23">
        <f t="shared" ref="H3:H13" si="3">D3/E3</f>
        <v>4.2492917847025496E-2</v>
      </c>
    </row>
    <row r="4" spans="1:8" x14ac:dyDescent="0.35">
      <c r="A4" t="s">
        <v>8388</v>
      </c>
      <c r="B4">
        <f>COUNTIFS(Sheet1!F2:F4118,"successful",Sheet1!D2:D4118,"&gt;=5000",Sheet1!D2:D4118,"&lt;=9999")</f>
        <v>381</v>
      </c>
      <c r="C4">
        <f>COUNTIFS(Sheet1!F2:F4118,"failed",Sheet1!D2:D4118,"&gt;=5000",Sheet1!D2:D4118,"&lt;=9999")</f>
        <v>283</v>
      </c>
      <c r="D4">
        <f>COUNTIFS(Sheet1!F2:F4118,"canceled",Sheet1!D2:D4118,"&gt;=5000",Sheet1!D2:D4118,"&lt;=9999")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t="s">
        <v>8389</v>
      </c>
      <c r="B5">
        <f>COUNTIFS(Sheet1!F2:F4118,"successful",Sheet1!D2:D4118,"&gt;=10000",Sheet1!D2:D4118,"&lt;=14999")</f>
        <v>168</v>
      </c>
      <c r="C5">
        <f>COUNTIFS(Sheet1!F2:F4118,"failed",Sheet1!D2:D4118,"&gt;=10000",Sheet1!D2:D4118,"&lt;=14999")</f>
        <v>144</v>
      </c>
      <c r="D5">
        <f>COUNTIFS(Sheet1!F2:F4118,"canceled",Sheet1!D2:D4118,"&gt;=10000",Sheet1!D2:D4118,"&lt;=14999")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t="s">
        <v>8390</v>
      </c>
      <c r="B6">
        <f>COUNTIFS(Sheet1!F2:F4118,"successful",Sheet1!D2:D4118,"&gt;=15000",Sheet1!D2:D4118,"&lt;=19999")</f>
        <v>94</v>
      </c>
      <c r="C6">
        <f>COUNTIFS(Sheet1!F2:F4118,"failed",Sheet1!D2:D4118,"&gt;=15000",Sheet1!D2:D4118,"&lt;=19999")</f>
        <v>90</v>
      </c>
      <c r="D6">
        <f>COUNTIFS(Sheet1!F2:F4118,"canceled",Sheet1!D2:D4118,"&gt;=15000",Sheet1!D2:D4118,"&lt;=19999")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t="s">
        <v>8391</v>
      </c>
      <c r="B7">
        <f>COUNTIFS(Sheet1!F2:F4118,"successful",Sheet1!D2:D4118,"&gt;=20000",Sheet1!D2:D4118,"&lt;=24999")</f>
        <v>62</v>
      </c>
      <c r="C7">
        <f>COUNTIFS(Sheet1!F2:F4118,"failed",Sheet1!D2:D4118,"&gt;=20000",Sheet1!D2:D4118,"&lt;=24999")</f>
        <v>72</v>
      </c>
      <c r="D7">
        <f>COUNTIFS(Sheet1!F2:F4118,"canceled",Sheet1!D2:D4118,"&gt;=20000",Sheet1!D2:D4118,"&lt;=24999")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5">
      <c r="A8" t="s">
        <v>8392</v>
      </c>
      <c r="B8">
        <f>COUNTIFS(Sheet1!F2:F4118,"successful",Sheet1!D2:D4118,"&gt;=25000",Sheet1!D2:D4118,"&lt;=29999")</f>
        <v>55</v>
      </c>
      <c r="C8">
        <f>COUNTIFS(Sheet1!F2:F4118,"failed",Sheet1!D2:D4118,"&gt;=25000",Sheet1!D2:D4118,"&lt;=29999")</f>
        <v>64</v>
      </c>
      <c r="D8">
        <f>COUNTIFS(Sheet1!F2:F4118,"canceled",Sheet1!D2:D4118,"&gt;=25000",Sheet1!D2:D4118,"&lt;=29999")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t="s">
        <v>8393</v>
      </c>
      <c r="B9">
        <f>COUNTIFS(Sheet1!F2:F4118,"successful",Sheet1!D2:D4118,"&gt;=30000",Sheet1!D2:D4118,"&lt;=34999")</f>
        <v>32</v>
      </c>
      <c r="C9">
        <f>COUNTIFS(Sheet1!F2:F4118,"failed",Sheet1!D2:D4118,"&gt;=30000",Sheet1!D2:D4118,"&lt;=34999")</f>
        <v>37</v>
      </c>
      <c r="D9">
        <f>COUNTIFS(Sheet1!F2:F4118,"canceled",Sheet1!D2:D4118,"&gt;=30000",Sheet1!D2:D4118,"&lt;=34999")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t="s">
        <v>8394</v>
      </c>
      <c r="B10">
        <f>COUNTIFS(Sheet1!F2:F4118,"successful",Sheet1!D2:D4118,"&gt;=35000",Sheet1!D2:D4118,"&lt;=39999")</f>
        <v>26</v>
      </c>
      <c r="C10">
        <f>COUNTIFS(Sheet1!F2:F4118,"failed",Sheet1!D2:D4118,"&gt;=35000",Sheet1!D2:D4118,"&lt;=39999")</f>
        <v>22</v>
      </c>
      <c r="D10">
        <f>COUNTIFS(Sheet1!F2:F4118,"canceled",Sheet1!D2:D4118,"&gt;=35000",Sheet1!D2:D4118,"&lt;=39999")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5">
      <c r="A11" t="s">
        <v>8395</v>
      </c>
      <c r="B11">
        <f>COUNTIFS(Sheet1!F2:F4118,"successful",Sheet1!D2:D4118,"&gt;=40000",Sheet1!D2:D4118,"&lt;=44999")</f>
        <v>21</v>
      </c>
      <c r="C11">
        <f>COUNTIFS(Sheet1!F2:F4118,"failed",Sheet1!D2:D4118,"&gt;=40000",Sheet1!D2:D4118,"&lt;=44999")</f>
        <v>16</v>
      </c>
      <c r="D11">
        <f>COUNTIFS(Sheet1!F2:F4118,"canceled",Sheet1!D2:D4118,"&gt;=40000",Sheet1!D2:D4118,"&lt;=44999")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t="s">
        <v>8396</v>
      </c>
      <c r="B12">
        <f>COUNTIFS(Sheet1!F2:F4118,"successful",Sheet1!D2:D4118,"&gt;=45000",Sheet1!D2:D4118,"&lt;=49999")</f>
        <v>6</v>
      </c>
      <c r="C12">
        <f>COUNTIFS(Sheet1!F2:F4118,"failed",Sheet1!D2:D4118,"&gt;=45000",Sheet1!D2:D4118,"&lt;=49999")</f>
        <v>11</v>
      </c>
      <c r="D12">
        <f>COUNTIFS(Sheet1!F2:F4118,"canceled",Sheet1!D2:D4118,"&gt;=45000",Sheet1!D2:D4118,"&lt;=49999")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5">
      <c r="A13" t="s">
        <v>8397</v>
      </c>
      <c r="B13">
        <f>COUNTIFS(Sheet1!F2:F4116,"successful",Sheet1!D2:D4116,"&gt;=50000")</f>
        <v>86</v>
      </c>
      <c r="C13">
        <f>COUNTIFS(Sheet1!F2:F4116,"failed",Sheet1!D2:D4116,"&gt;=50000")</f>
        <v>258</v>
      </c>
      <c r="D13">
        <f>COUNTIFS(Sheet1!F2:F4116,"canceled",Sheet1!D2:D4116,"&gt;=50000")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Category_Analysis</vt:lpstr>
      <vt:lpstr>SubCategory_Analysis</vt:lpstr>
      <vt:lpstr>Date_Created_Conversion</vt:lpstr>
      <vt:lpstr>Sheet1</vt:lpstr>
      <vt:lpstr>Goal Amount_Chances</vt:lpstr>
      <vt:lpstr>Bonus</vt:lpstr>
      <vt:lpstr>Goal</vt:lpstr>
      <vt:lpstr>Sate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abelg</cp:lastModifiedBy>
  <dcterms:created xsi:type="dcterms:W3CDTF">2017-04-20T15:17:24Z</dcterms:created>
  <dcterms:modified xsi:type="dcterms:W3CDTF">2018-10-07T06:35:32Z</dcterms:modified>
</cp:coreProperties>
</file>