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elhailemariam/Desktop/DATA ANALYTICS COURSE/Excel HW 1/"/>
    </mc:Choice>
  </mc:AlternateContent>
  <xr:revisionPtr revIDLastSave="0" documentId="13_ncr:1_{84EF81F2-57D4-D547-961A-C6A213436D4F}" xr6:coauthVersionLast="45" xr6:coauthVersionMax="45" xr10:uidLastSave="{00000000-0000-0000-0000-000000000000}"/>
  <bookViews>
    <workbookView xWindow="3860" yWindow="460" windowWidth="22940" windowHeight="17040" xr2:uid="{00000000-000D-0000-FFFF-FFFF00000000}"/>
  </bookViews>
  <sheets>
    <sheet name="Raw Data " sheetId="1" r:id="rId1"/>
    <sheet name="Pivot Tables ------&gt;" sheetId="9" r:id="rId2"/>
    <sheet name="State by Category" sheetId="3" r:id="rId3"/>
    <sheet name="Subcategory by State" sheetId="6" r:id="rId4"/>
    <sheet name="Date by Sate" sheetId="8" r:id="rId5"/>
  </sheets>
  <calcPr calcId="191029"/>
  <pivotCaches>
    <pivotCache cacheId="14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5" i="8" l="1"/>
  <c r="B25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24" i="8"/>
  <c r="C23" i="8"/>
  <c r="B24" i="8"/>
  <c r="B23" i="8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490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<sst xmlns="http://schemas.openxmlformats.org/spreadsheetml/2006/main" count="33025" uniqueCount="8383">
  <si>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</si>
  <si>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</si>
  <si>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</si>
  <si>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</si>
  <si>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</si>
  <si>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</si>
  <si>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</si>
  <si>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</si>
  <si>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</si>
  <si>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</si>
  <si>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</si>
  <si>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</si>
  <si>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</si>
  <si>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</si>
  <si>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</si>
  <si>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</si>
  <si>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</si>
  <si>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</si>
  <si>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</si>
  <si>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</si>
  <si>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</si>
  <si>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</si>
  <si>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</si>
  <si>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</si>
  <si>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</si>
  <si>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</si>
  <si>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</si>
  <si>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</si>
  <si>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</si>
  <si>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</si>
  <si>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</si>
  <si>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</si>
  <si>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</si>
  <si>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</si>
  <si>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</si>
  <si>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</si>
  <si>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</si>
  <si>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</si>
  <si>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</si>
  <si>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</si>
  <si>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</si>
  <si>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</si>
  <si>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</si>
  <si>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</si>
  <si>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</si>
  <si>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</si>
  <si>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</si>
  <si>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</si>
  <si>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</si>
  <si>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</si>
  <si>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</si>
  <si>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</si>
  <si>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</si>
  <si>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</si>
  <si>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</si>
  <si>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</si>
  <si>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</si>
  <si>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</si>
  <si>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</si>
  <si>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</si>
  <si>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</si>
  <si>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</si>
  <si>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</si>
  <si>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</si>
  <si>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</si>
  <si>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</si>
  <si>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</si>
  <si>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</si>
  <si>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</si>
  <si>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</si>
  <si>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</si>
  <si>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</si>
  <si>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</si>
  <si>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</si>
  <si>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</si>
  <si>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</si>
  <si>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</si>
  <si>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</si>
  <si>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</si>
  <si>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</si>
  <si>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</si>
  <si>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</si>
  <si>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</si>
  <si>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</si>
  <si>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</si>
  <si>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</si>
  <si>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</si>
  <si>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</si>
  <si>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</si>
  <si>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</si>
  <si>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</si>
  <si>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</si>
  <si>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</si>
  <si>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</si>
  <si>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</si>
  <si>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</si>
  <si>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</si>
  <si>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</si>
  <si>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</si>
  <si>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</si>
  <si>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</si>
  <si>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</si>
  <si>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</si>
  <si>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</si>
  <si>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</si>
  <si>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</si>
  <si>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</si>
  <si>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</si>
  <si>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</si>
  <si>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</si>
  <si>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</si>
  <si>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</si>
  <si>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</si>
  <si>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</si>
  <si>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</si>
  <si>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</si>
  <si>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</si>
  <si>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</si>
  <si>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</si>
  <si>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</si>
  <si>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</si>
  <si>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</si>
  <si>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</si>
  <si>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</si>
  <si>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</si>
  <si>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</si>
  <si>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</si>
  <si>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</si>
  <si>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</si>
  <si>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</si>
  <si>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</si>
  <si>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</si>
  <si>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</si>
  <si>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</si>
  <si>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</si>
  <si>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</si>
  <si>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</si>
  <si>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</si>
  <si>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</si>
  <si>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</si>
  <si>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</si>
  <si>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</si>
  <si>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</si>
  <si>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</si>
  <si>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</si>
  <si>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</si>
  <si>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</si>
  <si>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</si>
  <si>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</si>
  <si>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</si>
  <si>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</si>
  <si>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</si>
  <si>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</si>
  <si>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</si>
  <si>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</si>
  <si>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</si>
  <si>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</si>
  <si>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</si>
  <si>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</si>
  <si>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</si>
  <si>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</si>
  <si>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</si>
  <si>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</si>
  <si>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</si>
  <si>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</si>
  <si>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</si>
  <si>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</si>
  <si>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</si>
  <si>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</si>
  <si>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</si>
  <si>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</si>
  <si>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</si>
  <si>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</si>
  <si>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</si>
  <si>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</si>
  <si>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</si>
  <si>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</si>
  <si>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</si>
  <si>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</si>
  <si>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</si>
  <si>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</si>
  <si>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</si>
  <si>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</si>
  <si>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</si>
  <si>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</si>
  <si>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</si>
  <si>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</si>
  <si>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</si>
  <si>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</si>
  <si>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</si>
  <si>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</si>
  <si>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</si>
  <si>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</si>
  <si>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</si>
  <si>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</si>
  <si>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</si>
  <si>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</si>
  <si>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</si>
  <si>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</si>
  <si>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</si>
  <si>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</si>
  <si>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</si>
  <si>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</si>
  <si>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</si>
  <si>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</si>
  <si>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</si>
  <si>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</si>
  <si>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</si>
  <si>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</si>
  <si>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</si>
  <si>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</si>
  <si>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</si>
  <si>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</si>
  <si>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</si>
  <si>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</si>
  <si>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</si>
  <si>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</si>
  <si>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</si>
  <si>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</si>
  <si>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</si>
  <si>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</si>
  <si>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</si>
  <si>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</si>
  <si>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</si>
  <si>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</si>
  <si>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</si>
  <si>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</si>
  <si>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</si>
  <si>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</si>
  <si>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</si>
  <si>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</si>
  <si>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</si>
  <si>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</si>
  <si>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</si>
  <si>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</si>
  <si>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</si>
  <si>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</si>
  <si>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</si>
  <si>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</si>
  <si>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</si>
  <si>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</si>
  <si>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</si>
  <si>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</si>
  <si>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</si>
  <si>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</si>
  <si>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</si>
  <si>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</si>
  <si>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</si>
  <si>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</si>
  <si>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</si>
  <si>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</si>
  <si>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</si>
  <si>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</si>
  <si>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</si>
  <si>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</si>
  <si>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</si>
  <si>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</si>
  <si>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</si>
  <si>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</si>
  <si>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</si>
  <si>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</si>
  <si>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</si>
  <si>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</si>
  <si>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</si>
  <si>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</si>
  <si>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</si>
  <si>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</si>
  <si>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</si>
  <si>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</si>
  <si>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</si>
  <si>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</si>
  <si>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</si>
  <si>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</si>
  <si>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</si>
  <si>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</si>
  <si>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</si>
  <si>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</si>
  <si>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</si>
  <si>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</si>
  <si>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</si>
  <si>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</si>
  <si>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</si>
  <si>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</si>
  <si>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</si>
  <si>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</si>
  <si>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</si>
  <si>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</si>
  <si>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</si>
  <si>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</si>
  <si>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</si>
  <si>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</si>
  <si>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</si>
  <si>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</si>
  <si>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</si>
  <si>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</si>
  <si>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</si>
  <si>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</si>
  <si>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</si>
  <si>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</si>
  <si>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</si>
  <si>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</si>
  <si>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</si>
  <si>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</si>
  <si>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</si>
  <si>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</si>
  <si>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</si>
  <si>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</si>
  <si>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</si>
  <si>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</si>
  <si>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</si>
  <si>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</si>
  <si>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</si>
  <si>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</si>
  <si>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</si>
  <si>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</si>
  <si>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</si>
  <si>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</si>
  <si>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</si>
  <si>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</si>
  <si>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</si>
  <si>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</si>
  <si>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</si>
  <si>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</si>
  <si>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</si>
  <si>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</si>
  <si>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</si>
  <si>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</si>
  <si>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</si>
  <si>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</si>
  <si>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</si>
  <si>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</si>
  <si>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</si>
  <si>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</si>
  <si>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</si>
  <si>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</si>
  <si>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</si>
  <si>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</si>
  <si>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</si>
  <si>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</si>
  <si>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</si>
  <si>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</si>
  <si>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</si>
  <si>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</si>
  <si>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</si>
  <si>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</si>
  <si>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</si>
  <si>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</si>
  <si>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</si>
  <si>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</si>
  <si>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</si>
  <si>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</si>
  <si>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</si>
  <si>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</si>
  <si>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</si>
  <si>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</si>
  <si>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</si>
  <si>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</si>
  <si>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</si>
  <si>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</si>
  <si>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</si>
  <si>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</si>
  <si>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</si>
  <si>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</si>
  <si>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</si>
  <si>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</si>
  <si>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</si>
  <si>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</si>
  <si>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</si>
  <si>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</si>
  <si>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</si>
  <si>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</si>
  <si>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</si>
  <si>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</si>
  <si>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</si>
  <si>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</si>
  <si>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</si>
  <si>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</si>
  <si>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</si>
  <si>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</si>
  <si>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</si>
  <si>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</si>
  <si>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</si>
  <si>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</si>
  <si>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</si>
  <si>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</si>
  <si>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</si>
  <si>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</si>
  <si>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</si>
  <si>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</si>
  <si>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</si>
  <si>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</si>
  <si>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</si>
  <si>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</si>
  <si>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</si>
  <si>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</si>
  <si>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</si>
  <si>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</si>
  <si>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</si>
  <si>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</si>
  <si>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</si>
  <si>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</si>
  <si>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</si>
  <si>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</si>
  <si>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</si>
  <si>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</si>
  <si>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</si>
  <si>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</si>
  <si>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</si>
  <si>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</si>
  <si>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</si>
  <si>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</si>
  <si>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</si>
  <si>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</si>
  <si>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</si>
  <si>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</si>
  <si>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</si>
  <si>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</si>
  <si>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</si>
  <si>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</si>
  <si>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</si>
  <si>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</si>
  <si>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</si>
  <si>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</si>
  <si>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</si>
  <si>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</si>
  <si>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</si>
  <si>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</si>
  <si>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</si>
  <si>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</si>
  <si>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</si>
  <si>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</si>
  <si>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</si>
  <si>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</si>
  <si>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</si>
  <si>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</si>
  <si>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</si>
  <si>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</si>
  <si>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</si>
  <si>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</si>
  <si>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</si>
  <si>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</si>
  <si>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</si>
  <si>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</si>
  <si>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</si>
  <si>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</si>
  <si>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</si>
  <si>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</si>
  <si>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</si>
  <si>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</si>
  <si>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</si>
  <si>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</si>
  <si>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</si>
  <si>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</si>
  <si>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</si>
  <si>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</si>
  <si>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</si>
  <si>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</si>
  <si>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</si>
  <si>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</si>
  <si>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</si>
  <si>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</si>
  <si>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</si>
  <si>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</si>
  <si>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</si>
  <si>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</si>
  <si>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</si>
  <si>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</si>
  <si>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</si>
  <si>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</si>
  <si>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</si>
  <si>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</si>
  <si>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</si>
  <si>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</si>
  <si>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</si>
  <si>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</si>
  <si>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</si>
  <si>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</si>
  <si>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</si>
  <si>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</si>
  <si>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</si>
  <si>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</si>
  <si>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</si>
  <si>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</si>
  <si>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</si>
  <si>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</si>
  <si>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</si>
  <si>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</si>
  <si>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</si>
  <si>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</si>
  <si>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</si>
  <si>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</si>
  <si>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</si>
  <si>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</si>
  <si>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</si>
  <si>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</si>
  <si>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</si>
  <si>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</si>
  <si>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</si>
  <si>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</si>
  <si>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</si>
  <si>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</si>
  <si>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</si>
  <si>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</si>
  <si>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</si>
  <si>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</si>
  <si>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</si>
  <si>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</si>
  <si>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</si>
  <si>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</si>
  <si>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</si>
  <si>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</si>
  <si>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</si>
  <si>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</si>
  <si>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</si>
  <si>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</si>
  <si>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</si>
  <si>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</si>
  <si>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</si>
  <si>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</si>
  <si>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</si>
  <si>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</si>
  <si>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</si>
  <si>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</si>
  <si>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</si>
  <si>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</si>
  <si>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</si>
  <si>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</si>
  <si>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</si>
  <si>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</si>
  <si>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</si>
  <si>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</si>
  <si>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</si>
  <si>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</si>
  <si>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</si>
  <si>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</si>
  <si>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</si>
  <si>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</si>
  <si>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</si>
  <si>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</si>
  <si>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</si>
  <si>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</si>
  <si>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</si>
  <si>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</si>
  <si>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</si>
  <si>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</si>
  <si>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</si>
  <si>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</si>
  <si>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</si>
  <si>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</si>
  <si>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</si>
  <si>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</si>
  <si>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</si>
  <si>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</si>
  <si>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</si>
  <si>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</si>
  <si>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</si>
  <si>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</si>
  <si>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</si>
  <si>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</si>
  <si>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</si>
  <si>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</si>
  <si>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</si>
  <si>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</si>
  <si>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</si>
  <si>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</si>
  <si>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</si>
  <si>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</si>
  <si>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</si>
  <si>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</si>
  <si>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</si>
  <si>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</si>
  <si>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</si>
  <si>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</si>
  <si>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</si>
  <si>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</si>
  <si>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</si>
  <si>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</si>
  <si>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</si>
  <si>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</si>
  <si>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</si>
  <si>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</si>
  <si>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</si>
  <si>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</si>
  <si>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</si>
  <si>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</si>
  <si>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</si>
  <si>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</si>
  <si>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</si>
  <si>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</si>
  <si>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</si>
  <si>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</si>
  <si>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</si>
  <si>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</si>
  <si>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</si>
  <si>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</si>
  <si>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</si>
  <si>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</si>
  <si>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</si>
  <si>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</si>
  <si>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</si>
  <si>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</si>
  <si>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</si>
  <si>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</si>
  <si>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</si>
  <si>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</si>
  <si>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</si>
  <si>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</si>
  <si>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</si>
  <si>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</si>
  <si>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</si>
  <si>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</si>
  <si>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</si>
  <si>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</si>
  <si>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</si>
  <si>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</si>
  <si>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</si>
  <si>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</si>
  <si>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</si>
  <si>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</si>
  <si>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</si>
  <si>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</si>
  <si>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</si>
  <si>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</si>
  <si>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</si>
  <si>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</si>
  <si>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</si>
  <si>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</si>
  <si>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</si>
  <si>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</si>
  <si>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</si>
  <si>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</si>
  <si>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</si>
  <si>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</si>
  <si>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</si>
  <si>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</si>
  <si>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</si>
  <si>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</si>
  <si>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</si>
  <si>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</si>
  <si>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</si>
  <si>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</si>
  <si>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</si>
  <si>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</si>
  <si>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</si>
  <si>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</si>
  <si>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</si>
  <si>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</si>
  <si>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</si>
  <si>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</si>
  <si>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</si>
  <si>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</si>
  <si>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</si>
  <si>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</si>
  <si>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</si>
  <si>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</si>
  <si>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</si>
  <si>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</si>
  <si>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</si>
  <si>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</si>
  <si>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</si>
  <si>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</si>
  <si>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</si>
  <si>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</si>
  <si>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</si>
  <si>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</si>
  <si>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</si>
  <si>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</si>
  <si>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</si>
  <si>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</si>
  <si>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</si>
  <si>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</si>
  <si>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</si>
  <si>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</si>
  <si>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</si>
  <si>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</si>
  <si>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</si>
  <si>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</si>
  <si>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</si>
  <si>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</si>
  <si>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</si>
  <si>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</si>
  <si>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</si>
  <si>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</si>
  <si>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</si>
  <si>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</si>
  <si>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</si>
  <si>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</si>
  <si>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</si>
  <si>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</si>
  <si>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</si>
  <si>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</si>
  <si>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</si>
  <si>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</si>
  <si>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</si>
  <si>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</si>
  <si>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</si>
  <si>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</si>
  <si>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</si>
  <si>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</si>
  <si>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</si>
  <si>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</si>
  <si>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</si>
  <si>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</si>
  <si>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</si>
  <si>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</si>
  <si>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</si>
  <si>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</si>
  <si>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</si>
  <si>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</si>
  <si>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</si>
  <si>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</si>
  <si>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</si>
  <si>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</si>
  <si>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</si>
  <si>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</si>
  <si>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</si>
  <si>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</si>
  <si>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</si>
  <si>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</si>
  <si>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</si>
  <si>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</si>
  <si>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</si>
  <si>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</si>
  <si>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</si>
  <si>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</si>
  <si>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</si>
  <si>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</si>
  <si>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</si>
  <si>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</si>
  <si>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</si>
  <si>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</si>
  <si>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</si>
  <si>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</si>
  <si>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</si>
  <si>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</si>
  <si>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</si>
  <si>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</si>
  <si>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</si>
  <si>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</si>
  <si>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</si>
  <si>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</si>
  <si>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</si>
  <si>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</si>
  <si>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</si>
  <si>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</si>
  <si>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</si>
  <si>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</si>
  <si>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</si>
  <si>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</si>
  <si>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</si>
  <si>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</si>
  <si>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</si>
  <si>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</si>
  <si>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</si>
  <si>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</si>
  <si>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</si>
  <si>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</si>
  <si>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</si>
  <si>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</si>
  <si>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</si>
  <si>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</si>
  <si>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</si>
  <si>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</si>
  <si>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</si>
  <si>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</si>
  <si>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</si>
  <si>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</si>
  <si>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</si>
  <si>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</si>
  <si>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</si>
  <si>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</si>
  <si>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</si>
  <si>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</si>
  <si>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</si>
  <si>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</si>
  <si>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</si>
  <si>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</si>
  <si>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</si>
  <si>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</si>
  <si>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</si>
  <si>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</si>
  <si>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</si>
  <si>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</si>
  <si>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</si>
  <si>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</si>
  <si>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</si>
  <si>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</si>
  <si>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</si>
  <si>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</si>
  <si>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</si>
  <si>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</si>
  <si>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</si>
  <si>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</si>
  <si>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</si>
  <si>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</si>
  <si>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</si>
  <si>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</si>
  <si>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</si>
  <si>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</si>
  <si>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</si>
  <si>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</si>
  <si>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</si>
  <si>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</si>
  <si>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</si>
  <si>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</si>
  <si>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</si>
  <si>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</si>
  <si>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</si>
  <si>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</si>
  <si>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</si>
  <si>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</si>
  <si>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</si>
  <si>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</si>
  <si>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</si>
  <si>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</si>
  <si>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</si>
  <si>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</si>
  <si>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</si>
  <si>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</si>
  <si>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</si>
  <si>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</si>
  <si>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</si>
  <si>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</si>
  <si>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</si>
  <si>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</si>
  <si>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</si>
  <si>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</si>
  <si>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</si>
  <si>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</si>
  <si>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</si>
  <si>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</si>
  <si>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</si>
  <si>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</si>
  <si>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</si>
  <si>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</si>
  <si>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</si>
  <si>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</si>
  <si>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</si>
  <si>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</si>
  <si>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</si>
  <si>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</si>
  <si>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</si>
  <si>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</si>
  <si>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</si>
  <si>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</si>
  <si>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</si>
  <si>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</si>
  <si>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</si>
  <si>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</si>
  <si>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</si>
  <si>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</si>
  <si>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</si>
  <si>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</si>
  <si>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</si>
  <si>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</si>
  <si>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</si>
  <si>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</si>
  <si>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</si>
  <si>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</si>
  <si>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</si>
  <si>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</si>
  <si>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</si>
  <si>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</si>
  <si>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</si>
  <si>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</si>
  <si>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</si>
  <si>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</si>
  <si>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</si>
  <si>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</si>
  <si>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</si>
  <si>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</si>
  <si>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</si>
  <si>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</si>
  <si>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</si>
  <si>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</si>
  <si>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</si>
  <si>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</si>
  <si>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</si>
  <si>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</si>
  <si>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</si>
  <si>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</si>
  <si>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</si>
  <si>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</si>
  <si>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</si>
  <si>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</si>
  <si>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</si>
  <si>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</si>
  <si>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</si>
  <si>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</si>
  <si>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</si>
  <si>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</si>
  <si>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</si>
  <si>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</si>
  <si>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</si>
  <si>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</si>
  <si>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</si>
  <si>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</si>
  <si>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</si>
  <si>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</si>
  <si>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</si>
  <si>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</si>
  <si>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</si>
  <si>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</si>
  <si>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</si>
  <si>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</si>
  <si>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</si>
  <si>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</si>
  <si>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</si>
  <si>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</si>
  <si>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</si>
  <si>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</si>
  <si>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</si>
  <si>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</si>
  <si>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</si>
  <si>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</si>
  <si>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</si>
  <si>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</si>
  <si>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</si>
  <si>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</si>
  <si>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</si>
  <si>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</si>
  <si>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</si>
  <si>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</si>
  <si>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</si>
  <si>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</si>
  <si>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</si>
  <si>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</si>
  <si>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</si>
  <si>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</si>
  <si>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</si>
  <si>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</si>
  <si>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</si>
  <si>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</si>
  <si>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</si>
  <si>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</si>
  <si>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</si>
  <si>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</si>
  <si>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</si>
  <si>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</si>
  <si>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</si>
  <si>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</si>
  <si>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</si>
  <si>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</si>
  <si>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</si>
  <si>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</si>
  <si>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</si>
  <si>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</si>
  <si>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</si>
  <si>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</si>
  <si>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</si>
  <si>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</si>
  <si>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</si>
  <si>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</si>
  <si>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</si>
  <si>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</si>
  <si>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</si>
  <si>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</si>
  <si>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</si>
  <si>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</si>
  <si>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</si>
  <si>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</si>
  <si>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</si>
  <si>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</si>
  <si>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</si>
  <si>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</si>
  <si>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</si>
  <si>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</si>
  <si>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</si>
  <si>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</si>
  <si>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</si>
  <si>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</si>
  <si>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</si>
  <si>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</si>
  <si>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</si>
  <si>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</si>
  <si>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</si>
  <si>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</si>
  <si>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</si>
  <si>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</si>
  <si>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</si>
  <si>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</si>
  <si>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</si>
  <si>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</si>
  <si>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</si>
  <si>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</si>
  <si>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</si>
  <si>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</si>
  <si>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</si>
  <si>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</si>
  <si>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</si>
  <si>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</si>
  <si>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</si>
  <si>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</si>
  <si>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</si>
  <si>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</si>
  <si>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</si>
  <si>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</si>
  <si>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</si>
  <si>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</si>
  <si>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</si>
  <si>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</si>
  <si>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</si>
  <si>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</si>
  <si>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</si>
  <si>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</si>
  <si>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</si>
  <si>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</si>
  <si>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</si>
  <si>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</si>
  <si>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</si>
  <si>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</si>
  <si>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</si>
  <si>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</si>
  <si>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</si>
  <si>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</si>
  <si>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</si>
  <si>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</si>
  <si>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</si>
  <si>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</si>
  <si>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</si>
  <si>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</si>
  <si>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</si>
  <si>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</si>
  <si>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</si>
  <si>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</si>
  <si>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</si>
  <si>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</si>
  <si>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</si>
  <si>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</si>
  <si>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</si>
  <si>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</si>
  <si>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</si>
  <si>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</si>
  <si>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</si>
  <si>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</si>
  <si>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</si>
  <si>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</si>
  <si>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</si>
  <si>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</si>
  <si>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</si>
  <si>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</si>
  <si>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</si>
  <si>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</si>
  <si>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</si>
  <si>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</si>
  <si>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</si>
  <si>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</si>
  <si>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</si>
  <si>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</si>
  <si>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</si>
  <si>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</si>
  <si>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</si>
  <si>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</si>
  <si>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</si>
  <si>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</si>
  <si>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</si>
  <si>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</si>
  <si>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</si>
  <si>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</si>
  <si>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</si>
  <si>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</si>
  <si>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</si>
  <si>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</si>
  <si>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</si>
  <si>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</si>
  <si>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</si>
  <si>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</si>
  <si>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</si>
  <si>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</si>
  <si>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</si>
  <si>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</si>
  <si>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</si>
  <si>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</si>
  <si>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</si>
  <si>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</si>
  <si>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</si>
  <si>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</si>
  <si>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</si>
  <si>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</si>
  <si>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</si>
  <si>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</si>
  <si>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</si>
  <si>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</si>
  <si>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</si>
  <si>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</si>
  <si>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</si>
  <si>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</si>
  <si>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</si>
  <si>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</si>
  <si>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</si>
  <si>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</si>
  <si>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</si>
  <si>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</si>
  <si>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</si>
  <si>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</si>
  <si>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</si>
  <si>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</si>
  <si>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</si>
  <si>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</si>
  <si>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</si>
  <si>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</si>
  <si>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</si>
  <si>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</si>
  <si>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</si>
  <si>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</si>
  <si>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</si>
  <si>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</si>
  <si>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</si>
  <si>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</si>
  <si>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</si>
  <si>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</si>
  <si>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</si>
  <si>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</si>
  <si>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</si>
  <si>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</si>
  <si>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</si>
  <si>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</si>
  <si>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</si>
  <si>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</si>
  <si>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</si>
  <si>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</si>
  <si>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</si>
  <si>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</si>
  <si>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</si>
  <si>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</si>
  <si>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</si>
  <si>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</si>
  <si>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</si>
  <si>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</si>
  <si>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</si>
  <si>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</si>
  <si>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</si>
  <si>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</si>
  <si>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</si>
  <si>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</si>
  <si>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</si>
  <si>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</si>
  <si>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</si>
  <si>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</si>
  <si>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</si>
  <si>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</si>
  <si>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</si>
  <si>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</si>
  <si>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</si>
  <si>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</si>
  <si>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</si>
  <si>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</si>
  <si>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</si>
  <si>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</si>
  <si>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</si>
  <si>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</si>
  <si>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</si>
  <si>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</si>
  <si>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</si>
  <si>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</si>
  <si>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</si>
  <si>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</si>
  <si>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</si>
  <si>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</si>
  <si>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</si>
  <si>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</si>
  <si>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</si>
  <si>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</si>
  <si>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</si>
  <si>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</si>
  <si>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</si>
  <si>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</si>
  <si>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</si>
  <si>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</si>
  <si>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</si>
  <si>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</si>
  <si>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</si>
  <si>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</si>
  <si>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</si>
  <si>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</si>
  <si>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</si>
  <si>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</si>
  <si>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</si>
  <si>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</si>
  <si>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</si>
  <si>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</si>
  <si>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</si>
  <si>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</si>
  <si>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</si>
  <si>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</si>
  <si>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</si>
  <si>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</si>
  <si>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</si>
  <si>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</si>
  <si>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</si>
  <si>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</si>
  <si>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</si>
  <si>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</si>
  <si>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</si>
  <si>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</si>
  <si>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</si>
  <si>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</si>
  <si>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</si>
  <si>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</si>
  <si>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</si>
  <si>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</si>
  <si>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</si>
  <si>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</si>
  <si>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</si>
  <si>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</si>
  <si>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</si>
  <si>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</si>
  <si>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</si>
  <si>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</si>
  <si>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</si>
  <si>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</si>
  <si>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</si>
  <si>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</si>
  <si>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</si>
  <si>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</si>
  <si>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</si>
  <si>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</si>
  <si>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</si>
  <si>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</si>
  <si>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</si>
  <si>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</si>
  <si>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</si>
  <si>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</si>
  <si>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</si>
  <si>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</si>
  <si>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</si>
  <si>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</si>
  <si>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</si>
  <si>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</si>
  <si>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</si>
  <si>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</si>
  <si>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</si>
  <si>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</si>
  <si>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</si>
  <si>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</si>
  <si>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</si>
  <si>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</si>
  <si>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</si>
  <si>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</si>
  <si>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</si>
  <si>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</si>
  <si>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</si>
  <si>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</si>
  <si>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</si>
  <si>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</si>
  <si>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</si>
  <si>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</si>
  <si>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</si>
  <si>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</si>
  <si>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</si>
  <si>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</si>
  <si>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</si>
  <si>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</si>
  <si>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</si>
  <si>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</si>
  <si>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</si>
  <si>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</si>
  <si>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</si>
  <si>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</si>
  <si>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</si>
  <si>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</si>
  <si>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</si>
  <si>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</si>
  <si>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</si>
  <si>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</si>
  <si>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</si>
  <si>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</si>
  <si>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</si>
  <si>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</si>
  <si>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</si>
  <si>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</si>
  <si>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</si>
  <si>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</si>
  <si>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</si>
  <si>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</si>
  <si>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</si>
  <si>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</si>
  <si>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</si>
  <si>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</si>
  <si>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</si>
  <si>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</si>
  <si>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</si>
  <si>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</si>
  <si>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</si>
  <si>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</si>
  <si>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</si>
  <si>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</si>
  <si>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</si>
  <si>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</si>
  <si>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</si>
  <si>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</si>
  <si>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</si>
  <si>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</si>
  <si>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</si>
  <si>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</si>
  <si>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</si>
  <si>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</si>
  <si>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</si>
  <si>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</si>
  <si>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</si>
  <si>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</si>
  <si>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</si>
  <si>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</si>
  <si>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</si>
  <si>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</si>
  <si>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</si>
  <si>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</si>
  <si>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</si>
  <si>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</si>
  <si>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</si>
  <si>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</si>
  <si>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</si>
  <si>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</si>
  <si>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</si>
  <si>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</si>
  <si>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</si>
  <si>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</si>
  <si>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</si>
  <si>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</si>
  <si>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</si>
  <si>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</si>
  <si>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</si>
  <si>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</si>
  <si>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</si>
  <si>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</si>
  <si>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</si>
  <si>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</si>
  <si>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</si>
  <si>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</si>
  <si>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</si>
  <si>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</si>
  <si>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</si>
  <si>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</si>
  <si>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</si>
  <si>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</si>
  <si>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</si>
  <si>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</si>
  <si>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</si>
  <si>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</si>
  <si>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</si>
  <si>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</si>
  <si>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</si>
  <si>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</si>
  <si>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</si>
  <si>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</si>
  <si>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</si>
  <si>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</si>
  <si>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</si>
  <si>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</si>
  <si>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</si>
  <si>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</si>
  <si>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</si>
  <si>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</si>
  <si>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</si>
  <si>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</si>
  <si>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</si>
  <si>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</si>
  <si>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</si>
  <si>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</si>
  <si>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</si>
  <si>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</si>
  <si>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</si>
  <si>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</si>
  <si>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</si>
  <si>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</si>
  <si>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</si>
  <si>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</si>
  <si>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</si>
  <si>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</si>
  <si>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</si>
  <si>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</si>
  <si>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</si>
  <si>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</si>
  <si>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</si>
  <si>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</si>
  <si>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</si>
  <si>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</si>
  <si>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</si>
  <si>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</si>
  <si>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</si>
  <si>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</si>
  <si>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</si>
  <si>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</si>
  <si>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</si>
  <si>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</si>
  <si>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</si>
  <si>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</si>
  <si>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</si>
  <si>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</si>
  <si>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</si>
  <si>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</si>
  <si>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</si>
  <si>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</si>
  <si>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</si>
  <si>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</si>
  <si>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</si>
  <si>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</si>
  <si>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</si>
  <si>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</si>
  <si>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</si>
  <si>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</si>
  <si>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</si>
  <si>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</si>
  <si>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</si>
  <si>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</si>
  <si>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</si>
  <si>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</si>
  <si>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</si>
  <si>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</si>
  <si>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</si>
  <si>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</si>
  <si>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</si>
  <si>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</si>
  <si>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</si>
  <si>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</si>
  <si>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</si>
  <si>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</si>
  <si>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</si>
  <si>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</si>
  <si>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</si>
  <si>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</si>
  <si>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</si>
  <si>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</si>
  <si>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</si>
  <si>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</si>
  <si>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</si>
  <si>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</si>
  <si>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</si>
  <si>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</si>
  <si>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</si>
  <si>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</si>
  <si>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</si>
  <si>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</si>
  <si>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</si>
  <si>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</si>
  <si>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</si>
  <si>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</si>
  <si>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</si>
  <si>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</si>
  <si>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</si>
  <si>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</si>
  <si>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</si>
  <si>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</si>
  <si>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</si>
  <si>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</si>
  <si>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</si>
  <si>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</si>
  <si>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</si>
  <si>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</si>
  <si>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</si>
  <si>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</si>
  <si>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</si>
  <si>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</si>
  <si>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</si>
  <si>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</si>
  <si>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</si>
  <si>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</si>
  <si>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</si>
  <si>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</si>
  <si>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</si>
  <si>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</si>
  <si>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</si>
  <si>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</si>
  <si>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</si>
  <si>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</si>
  <si>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</si>
  <si>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</si>
  <si>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</si>
  <si>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</si>
  <si>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</si>
  <si>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</si>
  <si>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</si>
  <si>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</si>
  <si>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</si>
  <si>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</si>
  <si>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</si>
  <si>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</si>
  <si>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</si>
  <si>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</si>
  <si>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</si>
  <si>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</si>
  <si>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</si>
  <si>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</si>
  <si>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</si>
  <si>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</si>
  <si>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</si>
  <si>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</si>
  <si>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</si>
  <si>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</si>
  <si>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</si>
  <si>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</si>
  <si>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</si>
  <si>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</si>
  <si>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</si>
  <si>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</si>
  <si>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</si>
  <si>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</si>
  <si>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</si>
  <si>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</si>
  <si>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</si>
  <si>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</si>
  <si>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</si>
  <si>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</si>
  <si>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</si>
  <si>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</si>
  <si>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</si>
  <si>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</si>
  <si>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</si>
  <si>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</si>
  <si>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</si>
  <si>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</si>
  <si>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</si>
  <si>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</si>
  <si>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</si>
  <si>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</si>
  <si>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</si>
  <si>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</si>
  <si>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</si>
  <si>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</si>
  <si>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</si>
  <si>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</si>
  <si>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</si>
  <si>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</si>
  <si>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</si>
  <si>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</si>
  <si>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</si>
  <si>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</si>
  <si>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</si>
  <si>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</si>
  <si>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</si>
  <si>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</si>
  <si>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</si>
  <si>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</si>
  <si>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</si>
  <si>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</si>
  <si>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</si>
  <si>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</si>
  <si>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</si>
  <si>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</si>
  <si>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</si>
  <si>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</si>
  <si>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</si>
  <si>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</si>
  <si>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</si>
  <si>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</si>
  <si>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</si>
  <si>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</si>
  <si>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</si>
  <si>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</si>
  <si>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</si>
  <si>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</si>
  <si>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</si>
  <si>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</si>
  <si>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</si>
  <si>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</si>
  <si>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</si>
  <si>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</si>
  <si>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</si>
  <si>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</si>
  <si>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</si>
  <si>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</si>
  <si>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</si>
  <si>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</si>
  <si>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</si>
  <si>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</si>
  <si>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</si>
  <si>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</si>
  <si>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</si>
  <si>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</si>
  <si>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</si>
  <si>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</si>
  <si>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</si>
  <si>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</si>
  <si>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</si>
  <si>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</si>
  <si>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</si>
  <si>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</si>
  <si>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</si>
  <si>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</si>
  <si>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</si>
  <si>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</si>
  <si>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</si>
  <si>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</si>
  <si>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</si>
  <si>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</si>
  <si>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</si>
  <si>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</si>
  <si>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</si>
  <si>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</si>
  <si>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</si>
  <si>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</si>
  <si>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</si>
  <si>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</si>
  <si>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</si>
  <si>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</si>
  <si>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</si>
  <si>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</si>
  <si>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</si>
  <si>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</si>
  <si>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</si>
  <si>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</si>
  <si>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</si>
  <si>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</si>
  <si>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</si>
  <si>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</si>
  <si>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</si>
  <si>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</si>
  <si>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</si>
  <si>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</si>
  <si>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</si>
  <si>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</si>
  <si>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</si>
  <si>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</si>
  <si>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</si>
  <si>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</si>
  <si>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</si>
  <si>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</si>
  <si>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</si>
  <si>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</si>
  <si>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</si>
  <si>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</si>
  <si>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</si>
  <si>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</si>
  <si>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</si>
  <si>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</si>
  <si>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</si>
  <si>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</si>
  <si>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</si>
  <si>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</si>
  <si>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</si>
  <si>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</si>
  <si>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</si>
  <si>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</si>
  <si>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</si>
  <si>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</si>
  <si>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</si>
  <si>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</si>
  <si>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</si>
  <si>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</si>
  <si>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</si>
  <si>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</si>
  <si>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</si>
  <si>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</si>
  <si>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</si>
  <si>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</si>
  <si>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</si>
  <si>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</si>
  <si>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</si>
  <si>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</si>
  <si>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</si>
  <si>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</si>
  <si>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</si>
  <si>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</si>
  <si>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</si>
  <si>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</si>
  <si>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</si>
  <si>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</si>
  <si>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</si>
  <si>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</si>
  <si>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</si>
  <si>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</si>
  <si>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</si>
  <si>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</si>
  <si>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</si>
  <si>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</si>
  <si>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</si>
  <si>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</si>
  <si>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</si>
  <si>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</si>
  <si>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</si>
  <si>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</si>
  <si>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</si>
  <si>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</si>
  <si>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</si>
  <si>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</si>
  <si>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</si>
  <si>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</si>
  <si>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</si>
  <si>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</si>
  <si>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</si>
  <si>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</si>
  <si>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</si>
  <si>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</si>
  <si>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</si>
  <si>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</si>
  <si>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</si>
  <si>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</si>
  <si>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</si>
  <si>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</si>
  <si>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</si>
  <si>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</si>
  <si>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</si>
  <si>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</si>
  <si>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</si>
  <si>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</si>
  <si>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</si>
  <si>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</si>
  <si>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</si>
  <si>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</si>
  <si>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</si>
  <si>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</si>
  <si>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</si>
  <si>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</si>
  <si>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</si>
  <si>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</si>
  <si>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</si>
  <si>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</si>
  <si>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</si>
  <si>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</si>
  <si>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</si>
  <si>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</si>
  <si>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</si>
  <si>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</si>
  <si>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</si>
  <si>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</si>
  <si>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</si>
  <si>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</si>
  <si>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</si>
  <si>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</si>
  <si>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</si>
  <si>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</si>
  <si>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</si>
  <si>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</si>
  <si>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</si>
  <si>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</si>
  <si>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</si>
  <si>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</si>
  <si>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</si>
  <si>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</si>
  <si>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</si>
  <si>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</si>
  <si>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</si>
  <si>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</si>
  <si>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</si>
  <si>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</si>
  <si>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</si>
  <si>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</si>
  <si>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</si>
  <si>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</si>
  <si>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</si>
  <si>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</si>
  <si>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</si>
  <si>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</si>
  <si>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</si>
  <si>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</si>
  <si>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</si>
  <si>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</si>
  <si>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</si>
  <si>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</si>
  <si>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</si>
  <si>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</si>
  <si>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</si>
  <si>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</si>
  <si>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</si>
  <si>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</si>
  <si>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</si>
  <si>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</si>
  <si>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</si>
  <si>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</si>
  <si>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</si>
  <si>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</si>
  <si>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</si>
  <si>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</si>
  <si>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</si>
  <si>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</si>
  <si>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</si>
  <si>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</si>
  <si>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</si>
  <si>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</si>
  <si>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</si>
  <si>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</si>
  <si>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</si>
  <si>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</si>
  <si>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</si>
  <si>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</si>
  <si>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</si>
  <si>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</si>
  <si>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</si>
  <si>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</si>
  <si>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</si>
  <si>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</si>
  <si>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</si>
  <si>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</si>
  <si>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</si>
  <si>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</si>
  <si>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</si>
  <si>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</si>
  <si>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</si>
  <si>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</si>
  <si>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</si>
  <si>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</si>
  <si>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</si>
  <si>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</si>
  <si>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</si>
  <si>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</si>
  <si>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</si>
  <si>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</si>
  <si>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</si>
  <si>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</si>
  <si>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</si>
  <si>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</si>
  <si>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</si>
  <si>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</si>
  <si>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</si>
  <si>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</si>
  <si>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</si>
  <si>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</si>
  <si>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</si>
  <si>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</si>
  <si>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</si>
  <si>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</si>
  <si>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</si>
  <si>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</si>
  <si>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</si>
  <si>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</si>
  <si>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</si>
  <si>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</si>
  <si>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</si>
  <si>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</si>
  <si>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</si>
  <si>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</si>
  <si>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</si>
  <si>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</si>
  <si>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</si>
  <si>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</si>
  <si>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</si>
  <si>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</si>
  <si>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</si>
  <si>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</si>
  <si>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</si>
  <si>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</si>
  <si>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</si>
  <si>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</si>
  <si>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</si>
  <si>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</si>
  <si>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</si>
  <si>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</si>
  <si>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</si>
  <si>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</si>
  <si>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</si>
  <si>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</si>
  <si>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</si>
  <si>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</si>
  <si>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</si>
  <si>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</si>
  <si>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</si>
  <si>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</si>
  <si>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</si>
  <si>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</si>
  <si>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</si>
  <si>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</si>
  <si>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</si>
  <si>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</si>
  <si>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</si>
  <si>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</si>
  <si>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</si>
  <si>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</si>
  <si>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</si>
  <si>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</si>
  <si>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</si>
  <si>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</si>
  <si>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</si>
  <si>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</si>
  <si>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</si>
  <si>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</si>
  <si>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</si>
  <si>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</si>
  <si>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</si>
  <si>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</si>
  <si>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</si>
  <si>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</si>
  <si>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</si>
  <si>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</si>
  <si>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</si>
  <si>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</si>
  <si>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</si>
  <si>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</si>
  <si>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</si>
  <si>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</si>
  <si>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</si>
  <si>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</si>
  <si>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</si>
  <si>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</si>
  <si>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</si>
  <si>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</si>
  <si>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</si>
  <si>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</si>
  <si>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</si>
  <si>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</si>
  <si>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</si>
  <si>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</si>
  <si>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</si>
  <si>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</si>
  <si>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</si>
  <si>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</si>
  <si>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</si>
  <si>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</si>
  <si>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</si>
  <si>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</si>
  <si>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</si>
  <si>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</si>
  <si>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</si>
  <si>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</si>
  <si>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</si>
  <si>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</si>
  <si>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</si>
  <si>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</si>
  <si>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</si>
  <si>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</si>
  <si>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</si>
  <si>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</si>
  <si>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</si>
  <si>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</si>
  <si>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</si>
  <si>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</si>
  <si>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</si>
  <si>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</si>
  <si>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</si>
  <si>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</si>
  <si>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</si>
  <si>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</si>
  <si>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</si>
  <si>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</si>
  <si>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</si>
  <si>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</si>
  <si>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</si>
  <si>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</si>
  <si>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</si>
  <si>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</si>
  <si>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</si>
  <si>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</si>
  <si>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</si>
  <si>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</si>
  <si>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</si>
  <si>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</si>
  <si>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</si>
  <si>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</si>
  <si>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</si>
  <si>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</si>
  <si>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</si>
  <si>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</si>
  <si>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</si>
  <si>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</si>
  <si>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</si>
  <si>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</si>
  <si>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</si>
  <si>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</si>
  <si>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</si>
  <si>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</si>
  <si>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</si>
  <si>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</si>
  <si>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</si>
  <si>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</si>
  <si>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</si>
  <si>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</si>
  <si>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</si>
  <si>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</si>
  <si>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</si>
  <si>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</si>
  <si>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</si>
  <si>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</si>
  <si>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</si>
  <si>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</si>
  <si>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</si>
  <si>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</si>
  <si>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</si>
  <si>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</si>
  <si>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</si>
  <si>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</si>
  <si>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</si>
  <si>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</si>
  <si>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</si>
  <si>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</si>
  <si>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</si>
  <si>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</si>
  <si>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</si>
  <si>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</si>
  <si>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</si>
  <si>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</si>
  <si>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</si>
  <si>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</si>
  <si>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</si>
  <si>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</si>
  <si>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</si>
  <si>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</si>
  <si>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</si>
  <si>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</si>
  <si>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</si>
  <si>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</si>
  <si>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</si>
  <si>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</si>
  <si>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</si>
  <si>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</si>
  <si>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</si>
  <si>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</si>
  <si>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</si>
  <si>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</si>
  <si>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</si>
  <si>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</si>
  <si>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</si>
  <si>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</si>
  <si>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</si>
  <si>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</si>
  <si>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</si>
  <si>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</si>
  <si>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</si>
  <si>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</si>
  <si>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</si>
  <si>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</si>
  <si>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</si>
  <si>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</si>
  <si>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</si>
  <si>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</si>
  <si>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</si>
  <si>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</si>
  <si>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</si>
  <si>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</si>
  <si>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</si>
  <si>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</si>
  <si>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</si>
  <si>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</si>
  <si>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</si>
  <si>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</si>
  <si>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</si>
  <si>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</si>
  <si>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</si>
  <si>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</si>
  <si>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</si>
  <si>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</si>
  <si>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</si>
  <si>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</si>
  <si>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</si>
  <si>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</si>
  <si>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</si>
  <si>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</si>
  <si>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</si>
  <si>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</si>
  <si>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</si>
  <si>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</si>
  <si>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</si>
  <si>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</si>
  <si>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</si>
  <si>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</si>
  <si>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</si>
  <si>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</si>
  <si>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</si>
  <si>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</si>
  <si>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</si>
  <si>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</si>
  <si>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</si>
  <si>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</si>
  <si>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</si>
  <si>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</si>
  <si>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</si>
  <si>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</si>
  <si>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</si>
  <si>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</si>
  <si>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</si>
  <si>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</si>
  <si>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</si>
  <si>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</si>
  <si>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</si>
  <si>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</si>
  <si>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</si>
  <si>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</si>
  <si>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</si>
  <si>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</si>
  <si>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</si>
  <si>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</si>
  <si>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</si>
  <si>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</si>
  <si>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</si>
  <si>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</si>
  <si>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</si>
  <si>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</si>
  <si>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</si>
  <si>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</si>
  <si>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</si>
  <si>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</si>
  <si>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</si>
  <si>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</si>
  <si>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</si>
  <si>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</si>
  <si>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</si>
  <si>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</si>
  <si>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</si>
  <si>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</si>
  <si>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</si>
  <si>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</si>
  <si>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</si>
  <si>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</si>
  <si>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</si>
  <si>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</si>
  <si>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</si>
  <si>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</si>
  <si>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</si>
  <si>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</si>
  <si>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</si>
  <si>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</si>
  <si>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</si>
  <si>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</si>
  <si>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</si>
  <si>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</si>
  <si>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</si>
  <si>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</si>
  <si>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</si>
  <si>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</si>
  <si>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</si>
  <si>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</si>
  <si>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</si>
  <si>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</si>
  <si>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</si>
  <si>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</si>
  <si>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</si>
  <si>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</si>
  <si>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</si>
  <si>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</si>
  <si>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</si>
  <si>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</si>
  <si>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</si>
  <si>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</si>
  <si>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</si>
  <si>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</si>
  <si>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</si>
  <si>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</si>
  <si>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</si>
  <si>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</si>
  <si>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</si>
  <si>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</si>
  <si>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</si>
  <si>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</si>
  <si>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</si>
  <si>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</si>
  <si>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</si>
  <si>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</si>
  <si>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</si>
  <si>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</si>
  <si>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</si>
  <si>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</si>
  <si>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</si>
  <si>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</si>
  <si>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</si>
  <si>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</si>
  <si>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</si>
  <si>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</si>
  <si>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</si>
  <si>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</si>
  <si>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</si>
  <si>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</si>
  <si>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</si>
  <si>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</si>
  <si>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</si>
  <si>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</si>
  <si>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</si>
  <si>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</si>
  <si>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</si>
  <si>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</si>
  <si>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</si>
  <si>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</si>
  <si>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</si>
  <si>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</si>
  <si>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</si>
  <si>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</si>
  <si>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</si>
  <si>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</si>
  <si>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</si>
  <si>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</si>
  <si>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</si>
  <si>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</si>
  <si>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</si>
  <si>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</si>
  <si>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</si>
  <si>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</si>
  <si>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</si>
  <si>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</si>
  <si>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</si>
  <si>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</si>
  <si>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</si>
  <si>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</si>
  <si>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</si>
  <si>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</si>
  <si>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</si>
  <si>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</si>
  <si>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</si>
  <si>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</si>
  <si>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</si>
  <si>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</si>
  <si>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</si>
  <si>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</si>
  <si>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</si>
  <si>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</si>
  <si>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</si>
  <si>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</si>
  <si>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</si>
  <si>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</si>
  <si>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</si>
  <si>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</si>
  <si>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</si>
  <si>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</si>
  <si>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</si>
  <si>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</si>
  <si>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</si>
  <si>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</si>
  <si>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</si>
  <si>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</si>
  <si>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</si>
  <si>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</si>
  <si>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</si>
  <si>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</si>
  <si>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</si>
  <si>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</si>
  <si>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</si>
  <si>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</si>
  <si>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</si>
  <si>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</si>
  <si>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</si>
  <si>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</si>
  <si>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</si>
  <si>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</si>
  <si>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</si>
  <si>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</si>
  <si>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</si>
  <si>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</si>
  <si>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</si>
  <si>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</si>
  <si>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</si>
  <si>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</si>
  <si>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</si>
  <si>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</si>
  <si>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</si>
  <si>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</si>
  <si>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</si>
  <si>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</si>
  <si>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</si>
  <si>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</si>
  <si>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</si>
  <si>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</si>
  <si>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</si>
  <si>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</si>
  <si>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</si>
  <si>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</si>
  <si>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</si>
  <si>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</si>
  <si>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</si>
  <si>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</si>
  <si>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</si>
  <si>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</si>
  <si>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</si>
  <si>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</si>
  <si>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</si>
  <si>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</si>
  <si>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</si>
  <si>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</si>
  <si>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</si>
  <si>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</si>
  <si>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</si>
  <si>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</si>
  <si>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</si>
  <si>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</si>
  <si>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</si>
  <si>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</si>
  <si>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</si>
  <si>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</si>
  <si>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</si>
  <si>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</si>
  <si>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</si>
  <si>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</si>
  <si>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</si>
  <si>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</si>
  <si>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</si>
  <si>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</si>
  <si>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</si>
  <si>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</si>
  <si>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</si>
  <si>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</si>
  <si>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</si>
  <si>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</si>
  <si>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</si>
  <si>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</si>
  <si>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</si>
  <si>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</si>
  <si>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</si>
  <si>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</si>
  <si>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</si>
  <si>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</si>
  <si>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</si>
  <si>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</si>
  <si>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</si>
  <si>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</si>
  <si>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</si>
  <si>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</si>
  <si>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</si>
  <si>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</si>
  <si>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</si>
  <si>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</si>
  <si>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</si>
  <si>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</si>
  <si>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</si>
  <si>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</si>
  <si>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</si>
  <si>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</si>
  <si>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</si>
  <si>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</si>
  <si>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</si>
  <si>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</si>
  <si>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</si>
  <si>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</si>
  <si>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</si>
  <si>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</si>
  <si>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</si>
  <si>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</si>
  <si>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</si>
  <si>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</si>
  <si>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</si>
  <si>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</si>
  <si>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</si>
  <si>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</si>
  <si>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</si>
  <si>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</si>
  <si>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</si>
  <si>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</si>
  <si>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</si>
  <si>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</si>
  <si>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</si>
  <si>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</si>
  <si>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</si>
  <si>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</si>
  <si>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</si>
  <si>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</si>
  <si>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</si>
  <si>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</si>
  <si>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</si>
  <si>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</si>
  <si>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</si>
  <si>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</si>
  <si>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</si>
  <si>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</si>
  <si>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</si>
  <si>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</si>
  <si>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</si>
  <si>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</si>
  <si>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</si>
  <si>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</si>
  <si>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</si>
  <si>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</si>
  <si>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</si>
  <si>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</si>
  <si>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</si>
  <si>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</si>
  <si>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</si>
  <si>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</si>
  <si>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</si>
  <si>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</si>
  <si>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</si>
  <si>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</si>
  <si>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</si>
  <si>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</si>
  <si>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</si>
  <si>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</si>
  <si>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</si>
  <si>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</si>
  <si>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</si>
  <si>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</si>
  <si>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</si>
  <si>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</si>
  <si>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</si>
  <si>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</si>
  <si>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</si>
  <si>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</si>
  <si>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</si>
  <si>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</si>
  <si>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</si>
  <si>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</si>
  <si>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</si>
  <si>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</si>
  <si>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</si>
  <si>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</si>
  <si>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</si>
  <si>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</si>
  <si>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</si>
  <si>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</si>
  <si>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</si>
  <si>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</si>
  <si>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</si>
  <si>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</si>
  <si>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</si>
  <si>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</si>
  <si>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</si>
  <si>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</si>
  <si>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</si>
  <si>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</si>
  <si>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</si>
  <si>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</si>
  <si>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</si>
  <si>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</si>
  <si>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</si>
  <si>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</si>
  <si>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</si>
  <si>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</si>
  <si>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</si>
  <si>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</si>
  <si>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</si>
  <si>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</si>
  <si>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</si>
  <si>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</si>
  <si>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</si>
  <si>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</si>
  <si>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</si>
  <si>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</si>
  <si>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</si>
  <si>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</si>
  <si>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</si>
  <si>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</si>
  <si>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</si>
  <si>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</si>
  <si>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</si>
  <si>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</si>
  <si>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</si>
  <si>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</si>
  <si>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</si>
  <si>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</si>
  <si>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</si>
  <si>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</si>
  <si>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</si>
  <si>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</si>
  <si>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</si>
  <si>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</si>
  <si>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</si>
  <si>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</si>
  <si>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</si>
  <si>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</si>
  <si>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</si>
  <si>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</si>
  <si>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</si>
  <si>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</si>
  <si>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</si>
  <si>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</si>
  <si>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</si>
  <si>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</si>
  <si>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</si>
  <si>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</si>
  <si>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</si>
  <si>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</si>
  <si>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</si>
  <si>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</si>
  <si>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</si>
  <si>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</si>
  <si>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</si>
  <si>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</si>
  <si>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</si>
  <si>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</si>
  <si>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</si>
  <si>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</si>
  <si>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</si>
  <si>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</si>
  <si>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</si>
  <si>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</si>
  <si>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</si>
  <si>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</si>
  <si>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</si>
  <si>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</si>
  <si>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</si>
  <si>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</si>
  <si>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</si>
  <si>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</si>
  <si>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</si>
  <si>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</si>
  <si>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</si>
  <si>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</si>
  <si>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</si>
  <si>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</si>
  <si>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</si>
  <si>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</si>
  <si>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</si>
  <si>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</si>
  <si>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</si>
  <si>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</si>
  <si>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</si>
  <si>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</si>
  <si>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</si>
  <si>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</si>
  <si>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</si>
  <si>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</si>
  <si>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</si>
  <si>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</si>
  <si>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</si>
  <si>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</si>
  <si>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</si>
  <si>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</si>
  <si>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</si>
  <si>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</si>
  <si>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</si>
  <si>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</si>
  <si>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</si>
  <si>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</si>
  <si>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</si>
  <si>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</si>
  <si>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</si>
  <si>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</si>
  <si>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</si>
  <si>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</si>
  <si>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</si>
  <si>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</si>
  <si>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</si>
  <si>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</si>
  <si>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</si>
  <si>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</si>
  <si>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</si>
  <si>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</si>
  <si>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</si>
  <si>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</si>
  <si>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</si>
  <si>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</si>
  <si>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</si>
  <si>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</si>
  <si>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</si>
  <si>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</si>
  <si>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</si>
  <si>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</si>
  <si>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</si>
  <si>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</si>
  <si>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</si>
  <si>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</si>
  <si>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</si>
  <si>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</si>
  <si>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</si>
  <si>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</si>
  <si>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</si>
  <si>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</si>
  <si>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</si>
  <si>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</si>
  <si>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</si>
  <si>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</si>
  <si>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</si>
  <si>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</si>
  <si>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</si>
  <si>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</si>
  <si>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</si>
  <si>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</si>
  <si>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</si>
  <si>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</si>
  <si>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</si>
  <si>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</si>
  <si>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</si>
  <si>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</si>
  <si>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</si>
  <si>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</si>
  <si>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</si>
  <si>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</si>
  <si>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</si>
  <si>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</si>
  <si>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</si>
  <si>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</si>
  <si>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</si>
  <si>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</si>
  <si>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</si>
  <si>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</si>
  <si>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</si>
  <si>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</si>
  <si>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</si>
  <si>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</si>
  <si>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</si>
  <si>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</si>
  <si>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</si>
  <si>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</si>
  <si>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</si>
  <si>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</si>
  <si>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</si>
  <si>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</si>
  <si>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</si>
  <si>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</si>
  <si>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</si>
  <si>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</si>
  <si>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</si>
  <si>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</si>
  <si>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</si>
  <si>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</si>
  <si>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</si>
  <si>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</si>
  <si>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</si>
  <si>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</si>
  <si>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</si>
  <si>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</si>
  <si>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</si>
  <si>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</si>
  <si>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</si>
  <si>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</si>
  <si>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</si>
  <si>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</si>
  <si>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</si>
  <si>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</si>
  <si>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</si>
  <si>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</si>
  <si>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</si>
  <si>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</si>
  <si>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</si>
  <si>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</si>
  <si>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</si>
  <si>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</si>
  <si>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</si>
  <si>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</si>
  <si>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</si>
  <si>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</si>
  <si>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</si>
  <si>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</si>
  <si>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</si>
  <si>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</si>
  <si>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</si>
  <si>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</si>
  <si>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</si>
  <si>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</si>
  <si>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</si>
  <si>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</si>
  <si>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</si>
  <si>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</si>
  <si>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</si>
  <si>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</si>
  <si>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</si>
  <si>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</si>
  <si>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</si>
  <si>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</si>
  <si>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</si>
  <si>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</si>
  <si>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</si>
  <si>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</si>
  <si>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</si>
  <si>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</si>
  <si>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</si>
  <si>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</si>
  <si>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</si>
  <si>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</si>
  <si>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</si>
  <si>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</si>
  <si>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</si>
  <si>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</si>
  <si>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</si>
  <si>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</si>
  <si>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</si>
  <si>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</si>
  <si>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</si>
  <si>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</si>
  <si>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</si>
  <si>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</si>
  <si>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</si>
  <si>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</si>
  <si>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</si>
  <si>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</si>
  <si>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</si>
  <si>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</si>
  <si>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</si>
  <si>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</si>
  <si>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</si>
  <si>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</si>
  <si>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</si>
  <si>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</si>
  <si>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</si>
  <si>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</si>
  <si>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</si>
  <si>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</si>
  <si>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</si>
  <si>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</si>
  <si>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</si>
  <si>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</si>
  <si>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</si>
  <si>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</si>
  <si>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</si>
  <si>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</si>
  <si>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</si>
  <si>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</si>
  <si>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</si>
  <si>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</si>
  <si>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</si>
  <si>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</si>
  <si>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</si>
  <si>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</si>
  <si>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</si>
  <si>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</si>
  <si>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</si>
  <si>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</si>
  <si>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</si>
  <si>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</si>
  <si>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</si>
  <si>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</si>
  <si>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</si>
  <si>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</si>
  <si>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</si>
  <si>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</si>
  <si>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</si>
  <si>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</si>
  <si>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</si>
  <si>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</si>
  <si>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</si>
  <si>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</si>
  <si>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</si>
  <si>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</si>
  <si>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</si>
  <si>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</si>
  <si>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</si>
  <si>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</si>
  <si>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</si>
  <si>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</si>
  <si>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</si>
  <si>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</si>
  <si>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</si>
  <si>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</si>
  <si>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</si>
  <si>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</si>
  <si>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</si>
  <si>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</si>
  <si>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</si>
  <si>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</si>
  <si>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</si>
  <si>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</si>
  <si>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</si>
  <si>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</si>
  <si>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</si>
  <si>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</si>
  <si>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</si>
  <si>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</si>
  <si>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</si>
  <si>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</si>
  <si>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</si>
  <si>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</si>
  <si>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</si>
  <si>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</si>
  <si>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</si>
  <si>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</si>
  <si>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</si>
  <si>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</si>
  <si>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</si>
  <si>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</si>
  <si>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</si>
  <si>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</si>
  <si>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</si>
  <si>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</si>
  <si>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</si>
  <si>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</si>
  <si>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</si>
  <si>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</si>
  <si>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</si>
  <si>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</si>
  <si>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</si>
  <si>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</si>
  <si>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</si>
  <si>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</si>
  <si>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</si>
  <si>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</si>
  <si>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</si>
  <si>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</si>
  <si>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</si>
  <si>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</si>
  <si>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</si>
  <si>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</si>
  <si>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</si>
  <si>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</si>
  <si>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</si>
  <si>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</si>
  <si>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</si>
  <si>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</si>
  <si>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</si>
  <si>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</si>
  <si>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</si>
  <si>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</si>
  <si>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</si>
  <si>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</si>
  <si>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</si>
  <si>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</si>
  <si>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</si>
  <si>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</si>
  <si>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</si>
  <si>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</si>
  <si>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</si>
  <si>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</si>
  <si>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</si>
  <si>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</si>
  <si>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</si>
  <si>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</si>
  <si>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</si>
  <si>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</si>
  <si>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</si>
  <si>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</si>
  <si>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</si>
  <si>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</si>
  <si>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</si>
  <si>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</si>
  <si>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</si>
  <si>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</si>
  <si>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</si>
  <si>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</si>
  <si>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</si>
  <si>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</si>
  <si>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</si>
  <si>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</si>
  <si>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</si>
  <si>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</si>
  <si>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</si>
  <si>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</si>
  <si>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</si>
  <si>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</si>
  <si>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</si>
  <si>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</si>
  <si>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</si>
  <si>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</si>
  <si>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</si>
  <si>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</si>
  <si>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</si>
  <si>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</si>
  <si>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</si>
  <si>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</si>
  <si>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</si>
  <si>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</si>
  <si>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</si>
  <si>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</si>
  <si>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</si>
  <si>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</si>
  <si>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</si>
  <si>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</si>
  <si>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</si>
  <si>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</si>
  <si>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</si>
  <si>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</si>
  <si>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</si>
  <si>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</si>
  <si>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</si>
  <si>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</si>
  <si>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</si>
  <si>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</si>
  <si>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</si>
  <si>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</si>
  <si>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</si>
  <si>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</si>
  <si>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</si>
  <si>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</si>
  <si>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</si>
  <si>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</si>
  <si>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</si>
  <si>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</si>
  <si>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</si>
  <si>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</si>
  <si>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</si>
  <si>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</si>
  <si>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</si>
  <si>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</si>
  <si>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</si>
  <si>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</si>
  <si>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</si>
  <si>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</si>
  <si>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</si>
  <si>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</si>
  <si>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</si>
  <si>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</si>
  <si>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</si>
  <si>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</si>
  <si>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</si>
  <si>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</si>
  <si>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</si>
  <si>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</si>
  <si>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</si>
  <si>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</si>
  <si>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</si>
  <si>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</si>
  <si>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</si>
  <si>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</si>
  <si>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</si>
  <si>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</si>
  <si>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</si>
  <si>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</si>
  <si>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</si>
  <si>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</si>
  <si>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</si>
  <si>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</si>
  <si>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</si>
  <si>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</si>
  <si>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</si>
  <si>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</si>
  <si>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</si>
  <si>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</si>
  <si>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</si>
  <si>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</si>
  <si>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</si>
  <si>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</si>
  <si>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</si>
  <si>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</si>
  <si>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</si>
  <si>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</si>
  <si>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</si>
  <si>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</si>
  <si>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</si>
  <si>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</si>
  <si>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</si>
  <si>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</si>
  <si>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</si>
  <si>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</si>
  <si>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</si>
  <si>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</si>
  <si>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</si>
  <si>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</si>
  <si>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</si>
  <si>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</si>
  <si>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</si>
  <si>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</si>
  <si>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</si>
  <si>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</si>
  <si>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</si>
  <si>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</si>
  <si>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</si>
  <si>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</si>
  <si>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</si>
  <si>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</si>
  <si>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</si>
  <si>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</si>
  <si>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</si>
  <si>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</si>
  <si>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</si>
  <si>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</si>
  <si>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</si>
  <si>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</si>
  <si>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</si>
  <si>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</si>
  <si>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</si>
  <si>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</si>
  <si>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</si>
  <si>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</si>
  <si>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</si>
  <si>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</si>
  <si>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</si>
  <si>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</si>
  <si>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</si>
  <si>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</si>
  <si>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</si>
  <si>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</si>
  <si>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</si>
  <si>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</si>
  <si>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</si>
  <si>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</si>
  <si>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</si>
  <si>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</si>
  <si>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</si>
  <si>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</si>
  <si>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</si>
  <si>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</si>
  <si>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</si>
  <si>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</si>
  <si>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</si>
  <si>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</si>
  <si>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</si>
  <si>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</si>
  <si>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</si>
  <si>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</si>
  <si>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</si>
  <si>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</si>
  <si>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</si>
  <si>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</si>
  <si>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</si>
  <si>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</si>
  <si>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</si>
  <si>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</si>
  <si>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</si>
  <si>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</si>
  <si>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</si>
  <si>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</si>
  <si>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</si>
  <si>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</si>
  <si>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</si>
  <si>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</si>
  <si>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</si>
  <si>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</si>
  <si>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</si>
  <si>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</si>
  <si>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</si>
  <si>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</si>
  <si>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</si>
  <si>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</si>
  <si>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</si>
  <si>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</si>
  <si>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</si>
  <si>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</si>
  <si>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</si>
  <si>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</si>
  <si>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</si>
  <si>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</si>
  <si>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</si>
  <si>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</si>
  <si>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</si>
  <si>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</si>
  <si>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</si>
  <si>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</si>
  <si>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</si>
  <si>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</si>
  <si>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</si>
  <si>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</si>
  <si>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</si>
  <si>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</si>
  <si>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</si>
  <si>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</si>
  <si>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</si>
  <si>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</si>
  <si>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</si>
  <si>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</si>
  <si>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</si>
  <si>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</si>
  <si>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</si>
  <si>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</si>
  <si>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</si>
  <si>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</si>
  <si>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</si>
  <si>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</si>
  <si>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</si>
  <si>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</si>
  <si>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</si>
  <si>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</si>
  <si>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</si>
  <si>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</si>
  <si>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</si>
  <si>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</si>
  <si>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</si>
  <si>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</si>
  <si>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</si>
  <si>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</si>
  <si>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</si>
  <si>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</si>
  <si>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</si>
  <si>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</si>
  <si>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</si>
  <si>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</si>
  <si>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</si>
  <si>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</si>
  <si>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</si>
  <si>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</si>
  <si>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</si>
  <si>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</si>
  <si>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</si>
  <si>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</si>
  <si>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</si>
  <si>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</si>
  <si>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</si>
  <si>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</si>
  <si>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</si>
  <si>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</si>
  <si>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</si>
  <si>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</si>
  <si>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</si>
  <si>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</si>
  <si>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</si>
  <si>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</si>
  <si>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</si>
  <si>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</si>
  <si>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</si>
  <si>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</si>
  <si>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</si>
  <si>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</si>
  <si>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</si>
  <si>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</si>
  <si>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</si>
  <si>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</si>
  <si>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</si>
  <si>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</si>
  <si>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</si>
  <si>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</si>
  <si>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</si>
  <si>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</si>
  <si>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</si>
  <si>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</si>
  <si>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</si>
  <si>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</si>
  <si>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</si>
  <si>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</si>
  <si>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</si>
  <si>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</si>
  <si>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</si>
  <si>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</si>
  <si>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</si>
  <si>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</si>
  <si>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</si>
  <si>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</si>
  <si>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</si>
  <si>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</si>
  <si>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</si>
  <si>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</si>
  <si>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</si>
  <si>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</si>
  <si>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</si>
  <si>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</si>
  <si>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</si>
  <si>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</si>
  <si>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</si>
  <si>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</si>
  <si>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</si>
  <si>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</si>
  <si>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</si>
  <si>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</si>
  <si>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</si>
  <si>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</si>
  <si>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</si>
  <si>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</si>
  <si>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</si>
  <si>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</si>
  <si>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</si>
  <si>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</si>
  <si>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</si>
  <si>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</si>
  <si>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</si>
  <si>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</si>
  <si>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</si>
  <si>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</si>
  <si>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</si>
  <si>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</si>
  <si>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</si>
  <si>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</si>
  <si>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</si>
  <si>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</si>
  <si>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</si>
  <si>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</si>
  <si>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</si>
  <si>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</si>
  <si>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</si>
  <si>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</si>
  <si>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</si>
  <si>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</si>
  <si>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</si>
  <si>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</si>
  <si>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</si>
  <si>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</si>
  <si>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</si>
  <si>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</si>
  <si>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</si>
  <si>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</si>
  <si>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</si>
  <si>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</si>
  <si>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</si>
  <si>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</si>
  <si>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</si>
  <si>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</si>
  <si>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</si>
  <si>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</si>
  <si>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</si>
  <si>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</si>
  <si>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</si>
  <si>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</si>
  <si>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</si>
  <si>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</si>
  <si>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</si>
  <si>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</si>
  <si>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</si>
  <si>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</si>
  <si>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</si>
  <si>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</si>
  <si>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</si>
  <si>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</si>
  <si>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</si>
  <si>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</si>
  <si>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</si>
  <si>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</si>
  <si>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</si>
  <si>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</si>
  <si>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</si>
  <si>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</si>
  <si>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</si>
  <si>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</si>
  <si>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</si>
  <si>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</si>
  <si>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</si>
  <si>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</si>
  <si>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</si>
  <si>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</si>
  <si>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</si>
  <si>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</si>
  <si>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</si>
  <si>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</si>
  <si>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</si>
  <si>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</si>
  <si>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</si>
  <si>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</si>
  <si>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</si>
  <si>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</si>
  <si>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</si>
  <si>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</si>
  <si>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</si>
  <si>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</si>
  <si>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</si>
  <si>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</si>
  <si>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</si>
  <si>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</si>
  <si>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</si>
  <si>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</si>
  <si>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</si>
  <si>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</si>
  <si>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</si>
  <si>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</si>
  <si>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</si>
  <si>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</si>
  <si>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</si>
  <si>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</si>
  <si>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</si>
  <si>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</si>
  <si>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</si>
  <si>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</si>
  <si>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</si>
  <si>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</si>
  <si>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</si>
  <si>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</si>
  <si>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</si>
  <si>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</si>
  <si>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</si>
  <si>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</si>
  <si>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</si>
  <si>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</si>
  <si>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</si>
  <si>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</si>
  <si>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</si>
  <si>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</si>
  <si>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</si>
  <si>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</si>
  <si>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</si>
  <si>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</si>
  <si>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</si>
  <si>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</si>
  <si>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</si>
  <si>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</si>
  <si>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</si>
  <si>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</si>
  <si>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</si>
  <si>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</si>
  <si>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</si>
  <si>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</si>
  <si>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</si>
  <si>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</si>
  <si>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</si>
  <si>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</si>
  <si>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</si>
  <si>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</si>
  <si>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</si>
  <si>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</si>
  <si>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</si>
  <si>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</si>
  <si>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</si>
  <si>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</si>
  <si>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</si>
  <si>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</si>
  <si>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</si>
  <si>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</si>
  <si>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</si>
  <si>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</si>
  <si>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</si>
  <si>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</si>
  <si>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</si>
  <si>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</si>
  <si>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</si>
  <si>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</si>
  <si>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</si>
  <si>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</si>
  <si>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</si>
  <si>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</si>
  <si>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</si>
  <si>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</si>
  <si>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</si>
  <si>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</si>
  <si>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</si>
  <si>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</si>
  <si>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</si>
  <si>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</si>
  <si>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</si>
  <si>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</si>
  <si>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</si>
  <si>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</si>
  <si>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</si>
  <si>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</si>
  <si>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</si>
  <si>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</si>
  <si>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</si>
  <si>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</si>
  <si>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</si>
  <si>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</si>
  <si>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</si>
  <si>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</si>
  <si>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</si>
  <si>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</si>
  <si>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</si>
  <si>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</si>
  <si>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</si>
  <si>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</si>
  <si>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</si>
  <si>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</si>
  <si>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</si>
  <si>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</si>
  <si>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</si>
  <si>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</si>
  <si>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</si>
  <si>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</si>
  <si>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</si>
  <si>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</si>
  <si>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</si>
  <si>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</si>
  <si>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</si>
  <si>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</si>
  <si>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</si>
  <si>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</si>
  <si>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</si>
  <si>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</si>
  <si>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</si>
  <si>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</si>
  <si>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</si>
  <si>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</si>
  <si>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</si>
  <si>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</si>
  <si>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</si>
  <si>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</si>
  <si>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</si>
  <si>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</si>
  <si>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</si>
  <si>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</si>
  <si>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</si>
  <si>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</si>
  <si>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</si>
  <si>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</si>
  <si>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</si>
  <si>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</si>
  <si>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</si>
  <si>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</si>
  <si>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</si>
  <si>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</si>
  <si>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</si>
  <si>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</si>
  <si>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</si>
  <si>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</si>
  <si>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</si>
  <si>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</si>
  <si>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</si>
  <si>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</si>
  <si>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</si>
  <si>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</si>
  <si>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</si>
  <si>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</si>
  <si>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</si>
  <si>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</si>
  <si>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</si>
  <si>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</si>
  <si>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</si>
  <si>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</si>
  <si>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</si>
  <si>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</si>
  <si>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</si>
  <si>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</si>
  <si>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</si>
  <si>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</si>
  <si>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</si>
  <si>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</si>
  <si>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</si>
  <si>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</si>
  <si>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</si>
  <si>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</si>
  <si>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</si>
  <si>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</si>
  <si>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</si>
  <si>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</si>
  <si>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</si>
  <si>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</si>
  <si>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</si>
  <si>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</si>
  <si>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</si>
  <si>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</si>
  <si>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</si>
  <si>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</si>
  <si>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</si>
  <si>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</si>
  <si>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</si>
  <si>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</si>
  <si>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</si>
  <si>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</si>
  <si>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</si>
  <si>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</si>
  <si>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</si>
  <si>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</si>
  <si>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</si>
  <si>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</si>
  <si>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</si>
  <si>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</si>
  <si>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</si>
  <si>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</si>
  <si>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</si>
  <si>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</si>
  <si>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</si>
  <si>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</si>
  <si>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</si>
  <si>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</si>
  <si>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</si>
  <si>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</si>
  <si>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</si>
  <si>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</si>
  <si>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</si>
  <si>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</si>
  <si>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</si>
  <si>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</si>
  <si>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</si>
  <si>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</si>
  <si>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</si>
  <si>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</si>
  <si>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</si>
  <si>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</si>
  <si>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</si>
  <si>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</si>
  <si>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</si>
  <si>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</si>
  <si>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</si>
  <si>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</si>
  <si>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</si>
  <si>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</si>
  <si>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</si>
  <si>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</si>
  <si>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</si>
  <si>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</si>
  <si>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</si>
  <si>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</si>
  <si>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</si>
  <si>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</si>
  <si>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</si>
  <si>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</si>
  <si>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</si>
  <si>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</si>
  <si>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</si>
  <si>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</si>
  <si>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</si>
  <si>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</si>
  <si>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</si>
  <si>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</si>
  <si>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</si>
  <si>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</si>
  <si>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</si>
  <si>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</si>
  <si>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</si>
  <si>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</si>
  <si>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</si>
  <si>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</si>
  <si>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</si>
  <si>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</si>
  <si>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</si>
  <si>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</si>
  <si>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</si>
  <si>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</si>
  <si>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</si>
  <si>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</si>
  <si>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</si>
  <si>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</si>
  <si>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</si>
  <si>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</si>
  <si>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</si>
  <si>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</si>
  <si>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</si>
  <si>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</si>
  <si>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</si>
  <si>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</si>
  <si>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</si>
  <si>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</si>
  <si>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</si>
  <si>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</si>
  <si>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</si>
  <si>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</si>
  <si>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</si>
  <si>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</si>
  <si>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</si>
  <si>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</si>
  <si>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</si>
  <si>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</si>
  <si>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</si>
  <si>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</si>
  <si>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</si>
  <si>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</si>
  <si>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</si>
  <si>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</si>
  <si>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</si>
  <si>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</si>
  <si>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</si>
  <si>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</si>
  <si>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</si>
  <si>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</si>
  <si>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</si>
  <si>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</si>
  <si>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</si>
  <si>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</si>
  <si>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</si>
  <si>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</si>
  <si>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</si>
  <si>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</si>
  <si>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</si>
  <si>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</si>
  <si>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</si>
  <si>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</si>
  <si>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</si>
  <si>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</si>
  <si>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</si>
  <si>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</si>
  <si>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</si>
  <si>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</si>
  <si>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</si>
  <si>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</si>
  <si>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</si>
  <si>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</si>
  <si>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</si>
  <si>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</si>
  <si>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</si>
  <si>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</si>
  <si>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</si>
  <si>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</si>
  <si>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</si>
  <si>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</si>
  <si>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</si>
  <si>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</si>
  <si>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</si>
  <si>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</si>
  <si>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</si>
  <si>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</si>
  <si>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</si>
  <si>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</si>
  <si>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</si>
  <si>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</si>
  <si>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</si>
  <si>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</si>
  <si>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</si>
  <si>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</si>
  <si>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</si>
  <si>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</si>
  <si>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</si>
  <si>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</si>
  <si>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</si>
  <si>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</si>
  <si>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</si>
  <si>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</si>
  <si>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</si>
  <si>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</si>
  <si>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</si>
  <si>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</si>
  <si>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</si>
  <si>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</si>
  <si>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</si>
  <si>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</si>
  <si>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</si>
  <si>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</si>
  <si>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</si>
  <si>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</si>
  <si>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</si>
  <si>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</si>
  <si>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</si>
  <si>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</si>
  <si>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</si>
  <si>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</si>
  <si>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</si>
  <si>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</si>
  <si>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</si>
  <si>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</si>
  <si>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</si>
  <si>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</si>
  <si>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</si>
  <si>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</si>
  <si>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</si>
  <si>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</si>
  <si>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</si>
  <si>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</si>
  <si>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</si>
  <si>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</si>
  <si>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</si>
  <si>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</si>
  <si>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</si>
  <si>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</si>
  <si>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</si>
  <si>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</si>
  <si>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</si>
  <si>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</si>
  <si>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</si>
  <si>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</si>
  <si>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</si>
  <si>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</si>
  <si>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</si>
  <si>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</si>
  <si>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</si>
  <si>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</si>
  <si>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</si>
  <si>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</si>
  <si>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</si>
  <si>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</si>
  <si>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</si>
  <si>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</si>
  <si>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</si>
  <si>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</si>
  <si>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</si>
  <si>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</si>
  <si>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</si>
  <si>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</si>
  <si>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</si>
  <si>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</si>
  <si>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</si>
  <si>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</si>
  <si>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</si>
  <si>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</si>
  <si>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</si>
  <si>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</si>
  <si>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</si>
  <si>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</si>
  <si>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</si>
  <si>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</si>
  <si>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</si>
  <si>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</si>
  <si>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</si>
  <si>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</si>
  <si>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</si>
  <si>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</si>
  <si>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</si>
  <si>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</si>
  <si>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</si>
  <si>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</si>
  <si>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</si>
  <si>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</si>
  <si>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</si>
  <si>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</si>
  <si>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</si>
  <si>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</si>
  <si>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</si>
  <si>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</si>
  <si>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</si>
  <si>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</si>
  <si>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</si>
  <si>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</si>
  <si>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</si>
  <si>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</si>
  <si>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</si>
  <si>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</si>
  <si>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</si>
  <si>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</si>
  <si>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</si>
  <si>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</si>
  <si>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</si>
  <si>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</si>
  <si>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</si>
  <si>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</si>
  <si>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</si>
  <si>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</si>
  <si>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</si>
  <si>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</si>
  <si>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</si>
  <si>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</si>
  <si>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</si>
  <si>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</si>
  <si>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</si>
  <si>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</si>
  <si>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</si>
  <si>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</si>
  <si>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</si>
  <si>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</si>
  <si>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</si>
  <si>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</si>
  <si>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</si>
  <si>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</si>
  <si>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</si>
  <si>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</si>
  <si>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</si>
  <si>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</si>
  <si>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</si>
  <si>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</si>
  <si>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</si>
  <si>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</si>
  <si>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</si>
  <si>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</si>
  <si>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</si>
  <si>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</si>
  <si>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</si>
  <si>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</si>
  <si>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</si>
  <si>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</si>
  <si>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</si>
  <si>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</si>
  <si>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</si>
  <si>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</si>
  <si>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</si>
  <si>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</si>
  <si>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</si>
  <si>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</si>
  <si>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</si>
  <si>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</si>
  <si>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</si>
  <si>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</si>
  <si>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</si>
  <si>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</si>
  <si>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</si>
  <si>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</si>
  <si>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</si>
  <si>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</si>
  <si>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</si>
  <si>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</si>
  <si>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</si>
  <si>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</si>
  <si>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</si>
  <si>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</si>
  <si>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</si>
  <si>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</si>
  <si>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</si>
  <si>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</si>
  <si>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</si>
  <si>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</si>
  <si>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</si>
  <si>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</si>
  <si>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</si>
  <si>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</si>
  <si>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</si>
  <si>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</si>
  <si>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</si>
  <si>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</si>
  <si>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</si>
  <si>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</si>
  <si>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</si>
  <si>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</si>
  <si>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</si>
  <si>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</si>
  <si>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</si>
  <si>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</si>
  <si>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</si>
  <si>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</si>
  <si>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</si>
  <si>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</si>
  <si>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</si>
  <si>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</si>
  <si>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</si>
  <si>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</si>
  <si>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</si>
  <si>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</si>
  <si>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</si>
  <si>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</si>
  <si>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</si>
  <si>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</si>
  <si>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</si>
  <si>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</si>
  <si>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</si>
  <si>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</si>
  <si>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</si>
  <si>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</si>
  <si>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</si>
  <si>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</si>
  <si>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</si>
  <si>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</si>
  <si>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</si>
  <si>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</si>
  <si>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</si>
  <si>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</si>
  <si>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</si>
  <si>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</si>
  <si>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</si>
  <si>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</si>
  <si>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</si>
  <si>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</si>
  <si>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</si>
  <si>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</si>
  <si>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</si>
  <si>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</si>
  <si>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</si>
  <si>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</si>
  <si>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</si>
  <si>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</si>
  <si>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</si>
  <si>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</si>
  <si>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</si>
  <si>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</si>
  <si>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</si>
  <si>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</si>
  <si>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</si>
  <si>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</si>
  <si>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</si>
  <si>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</si>
  <si>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</si>
  <si>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</si>
  <si>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</si>
  <si>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</si>
  <si>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</si>
  <si>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</si>
  <si>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</si>
  <si>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</si>
  <si>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</si>
  <si>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</si>
  <si>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</si>
  <si>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</si>
  <si>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</si>
  <si>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</si>
  <si>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</si>
  <si>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</si>
  <si>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</si>
  <si>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</si>
  <si>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</si>
  <si>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</si>
  <si>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</si>
  <si>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</si>
  <si>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</si>
  <si>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</si>
  <si>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</si>
  <si>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</si>
  <si>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</si>
  <si>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</si>
  <si>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</si>
  <si>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</si>
  <si>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</si>
  <si>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</si>
  <si>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</si>
  <si>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</si>
  <si>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</si>
  <si>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</si>
  <si>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</si>
  <si>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</si>
  <si>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</si>
  <si>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</si>
  <si>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</si>
  <si>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</si>
  <si>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</si>
  <si>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</si>
  <si>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</si>
  <si>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</si>
  <si>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</si>
  <si>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</si>
  <si>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</si>
  <si>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</si>
  <si>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</si>
  <si>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</si>
  <si>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</si>
  <si>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</si>
  <si>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</si>
  <si>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</si>
  <si>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</si>
  <si>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</si>
  <si>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</si>
  <si>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</si>
  <si>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</si>
  <si>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</si>
  <si>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</si>
  <si>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</si>
  <si>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</si>
  <si>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</si>
  <si>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</si>
  <si>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</si>
  <si>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</si>
  <si>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</si>
  <si>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</si>
  <si>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</si>
  <si>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</si>
  <si>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</si>
  <si>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</si>
  <si>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</si>
  <si>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</si>
  <si>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</si>
  <si>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</si>
  <si>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</si>
  <si>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</si>
  <si>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</si>
  <si>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</si>
  <si>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</si>
  <si>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</si>
  <si>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</si>
  <si>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</si>
  <si>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</si>
  <si>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</si>
  <si>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</si>
  <si>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</si>
  <si>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</si>
  <si>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</si>
  <si>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</si>
  <si>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</si>
  <si>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</si>
  <si>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</si>
  <si>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</si>
  <si>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</si>
  <si>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</si>
  <si>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</si>
  <si>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</si>
  <si>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</si>
  <si>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</si>
  <si>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</si>
  <si>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</si>
  <si>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</si>
  <si>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</si>
  <si>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</si>
  <si>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</si>
  <si>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</si>
  <si>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</si>
  <si>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</si>
  <si>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</si>
  <si>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</si>
  <si>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</si>
  <si>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</si>
  <si>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</si>
  <si>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</si>
  <si>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</si>
  <si>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</si>
  <si>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</si>
  <si>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</si>
  <si>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</si>
  <si>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</si>
  <si>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</si>
  <si>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</si>
  <si>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</si>
  <si>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</si>
  <si>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</si>
  <si>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</si>
  <si>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</si>
  <si>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</si>
  <si>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</si>
  <si>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</si>
  <si>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</si>
  <si>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</si>
  <si>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</si>
  <si>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</si>
  <si>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</si>
  <si>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</si>
  <si>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</si>
  <si>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</si>
  <si>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</si>
  <si>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</si>
  <si>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</si>
  <si>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</si>
  <si>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</si>
  <si>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</si>
  <si>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</si>
  <si>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</si>
  <si>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</si>
  <si>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</si>
  <si>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</si>
  <si>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</si>
  <si>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</si>
  <si>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</si>
  <si>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</si>
  <si>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</si>
  <si>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</si>
  <si>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</si>
  <si>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</si>
  <si>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</si>
  <si>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</si>
  <si>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</si>
  <si>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</si>
  <si>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</si>
  <si>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</si>
  <si>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</si>
  <si>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</si>
  <si>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</si>
  <si>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</si>
  <si>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</si>
  <si>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</si>
  <si>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</si>
  <si>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</si>
  <si>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</si>
  <si>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</si>
  <si>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</si>
  <si>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</si>
  <si>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</si>
  <si>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</si>
  <si>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</si>
  <si>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</si>
  <si>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</si>
  <si>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</si>
  <si>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</si>
  <si>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</si>
  <si>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</si>
  <si>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</si>
  <si>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</si>
  <si>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</si>
  <si>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</si>
  <si>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</si>
  <si>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</si>
  <si>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</si>
  <si>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</si>
  <si>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</si>
  <si>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</si>
  <si>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</si>
  <si>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</si>
  <si>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</si>
  <si>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</si>
  <si>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</si>
  <si>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</si>
  <si>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</si>
  <si>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</si>
  <si>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</si>
  <si>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</si>
  <si>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</si>
  <si>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</si>
  <si>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</si>
  <si>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</si>
  <si>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</si>
  <si>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</si>
  <si>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</si>
  <si>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</si>
  <si>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</si>
  <si>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</si>
  <si>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</si>
  <si>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</si>
  <si>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</si>
  <si>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</si>
  <si>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</si>
  <si>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</si>
  <si>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</si>
  <si>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</si>
  <si>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</si>
  <si>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</si>
  <si>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</si>
  <si>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</si>
  <si>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</si>
  <si>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</si>
  <si>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</si>
  <si>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</si>
  <si>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</si>
  <si>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</si>
  <si>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</si>
  <si>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</si>
  <si>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</si>
  <si>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</si>
  <si>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</si>
  <si>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</si>
  <si>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</si>
  <si>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</si>
  <si>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</si>
  <si>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</si>
  <si>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</si>
  <si>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</si>
  <si>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</si>
  <si>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</si>
  <si>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</si>
  <si>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</si>
  <si>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</si>
  <si>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</si>
  <si>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</si>
  <si>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</si>
  <si>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</si>
  <si>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</si>
  <si>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</si>
  <si>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</si>
  <si>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</si>
  <si>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</si>
  <si>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</si>
  <si>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</si>
  <si>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</si>
  <si>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</si>
  <si>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</si>
  <si>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</si>
  <si>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</si>
  <si>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</si>
  <si>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</si>
  <si>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</si>
  <si>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</si>
  <si>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</si>
  <si>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</si>
  <si>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</si>
  <si>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</si>
  <si>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</si>
  <si>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</si>
  <si>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</si>
  <si>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</si>
  <si>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</si>
  <si>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</si>
  <si>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</si>
  <si>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</si>
  <si>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</si>
  <si>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</si>
  <si>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</si>
  <si>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</si>
  <si>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</si>
  <si>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</si>
  <si>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</si>
  <si>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</si>
  <si>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</si>
  <si>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</si>
  <si>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</si>
  <si>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</si>
  <si>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</si>
  <si>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</si>
  <si>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</si>
  <si>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</si>
  <si>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</si>
  <si>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</si>
  <si>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</si>
  <si>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</si>
  <si>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</si>
  <si>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</si>
  <si>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</si>
  <si>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</si>
  <si>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</si>
  <si>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</si>
  <si>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</si>
  <si>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</si>
  <si>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</si>
  <si>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</si>
  <si>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</si>
  <si>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</si>
  <si>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</si>
  <si>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</si>
  <si>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</si>
  <si>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</si>
  <si>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</si>
  <si>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</si>
  <si>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</si>
  <si>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</si>
  <si>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</si>
  <si>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</si>
  <si>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</si>
  <si>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</si>
  <si>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</si>
  <si>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</si>
  <si>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</si>
  <si>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</si>
  <si>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</si>
  <si>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</si>
  <si>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</si>
  <si>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</si>
  <si>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</si>
  <si>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</si>
  <si>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</si>
  <si>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</si>
  <si>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</si>
  <si>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</si>
  <si>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</si>
  <si>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</si>
  <si>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</si>
  <si>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</si>
  <si>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</si>
  <si>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</si>
  <si>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</si>
  <si>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</si>
  <si>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</si>
  <si>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</si>
  <si>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</si>
  <si>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</si>
  <si>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</si>
  <si>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</si>
  <si>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</si>
  <si>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</si>
  <si>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</si>
  <si>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</si>
  <si>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</si>
  <si>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</si>
  <si>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</si>
  <si>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</si>
  <si>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</si>
  <si>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</si>
  <si>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</si>
  <si>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</si>
  <si>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</si>
  <si>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</si>
  <si>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</si>
  <si>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</si>
  <si>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</si>
  <si>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</si>
  <si>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</si>
  <si>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</si>
  <si>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</si>
  <si>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</si>
  <si>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</si>
  <si>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</si>
  <si>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</si>
  <si>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</si>
  <si>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</si>
  <si>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</si>
  <si>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</si>
  <si>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</si>
  <si>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</si>
  <si>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</si>
  <si>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</si>
  <si>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</si>
  <si>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</si>
  <si>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</si>
  <si>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</si>
  <si>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</si>
  <si>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</si>
  <si>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</si>
  <si>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</si>
  <si>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</si>
  <si>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</si>
  <si>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</si>
  <si>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</si>
  <si>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</si>
  <si>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</si>
  <si>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</si>
  <si>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</si>
  <si>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</si>
  <si>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</si>
  <si>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</si>
  <si>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</si>
  <si>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</si>
  <si>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</si>
  <si>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</si>
  <si>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</si>
  <si>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</si>
  <si>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</si>
  <si>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</si>
  <si>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</si>
  <si>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</si>
  <si>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</si>
  <si>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</si>
  <si>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</si>
  <si>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</si>
  <si>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</si>
  <si>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</si>
  <si>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</si>
  <si>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</si>
  <si>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</si>
  <si>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</si>
  <si>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</si>
  <si>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</si>
  <si>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</si>
  <si>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</si>
  <si>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</si>
  <si>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</si>
  <si>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</si>
  <si>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</si>
  <si>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</si>
  <si>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</si>
  <si>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</si>
  <si>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</si>
  <si>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</si>
  <si>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</si>
  <si>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</si>
  <si>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</si>
  <si>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</si>
  <si>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</si>
  <si>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</si>
  <si>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</si>
  <si>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</si>
  <si>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</si>
  <si>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</si>
  <si>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</si>
  <si>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</si>
  <si>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</si>
  <si>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</si>
  <si>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</si>
  <si>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</si>
  <si>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</si>
  <si>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</si>
  <si>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</si>
  <si>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</si>
  <si>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</si>
  <si>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</si>
  <si>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</si>
  <si>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</si>
  <si>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</si>
  <si>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</si>
  <si>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</si>
  <si>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</si>
  <si>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</si>
  <si>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</si>
  <si>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</si>
  <si>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</si>
  <si>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</si>
  <si>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</si>
  <si>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</si>
  <si>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</si>
  <si>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</si>
  <si>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</si>
  <si>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</si>
  <si>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</si>
  <si>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</si>
  <si>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</si>
  <si>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</si>
  <si>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</si>
  <si>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</si>
  <si>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</si>
  <si>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</si>
  <si>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</si>
  <si>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</si>
  <si>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</si>
  <si>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</si>
  <si>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</si>
  <si>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</si>
  <si>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</si>
  <si>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</si>
  <si>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</si>
  <si>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</si>
  <si>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</si>
  <si>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</si>
  <si>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</si>
  <si>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</si>
  <si>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</si>
  <si>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</si>
  <si>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</si>
  <si>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</si>
  <si>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</si>
  <si>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</si>
  <si>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</si>
  <si>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</si>
  <si>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</si>
  <si>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</si>
  <si>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</si>
  <si>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</si>
  <si>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</si>
  <si>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</si>
  <si>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</si>
  <si>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</si>
  <si>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</si>
  <si>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</si>
  <si>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</si>
  <si>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</si>
  <si>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</si>
  <si>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</si>
  <si>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</si>
  <si>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</si>
  <si>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</si>
  <si>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</si>
  <si>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</si>
  <si>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</si>
  <si>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</si>
  <si>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</si>
  <si>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</si>
  <si>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</si>
  <si>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</si>
  <si>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</si>
  <si>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</si>
  <si>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</si>
  <si>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</si>
  <si>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</si>
  <si>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</si>
  <si>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</si>
  <si>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</si>
  <si>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</si>
  <si>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</si>
  <si>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</si>
  <si>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</si>
  <si>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</si>
  <si>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</si>
  <si>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</si>
  <si>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</si>
  <si>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</si>
  <si>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</si>
  <si>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</si>
  <si>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</si>
  <si>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</si>
  <si>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</si>
  <si>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</si>
  <si>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</si>
  <si>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</si>
  <si>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</si>
  <si>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</si>
  <si>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</si>
  <si>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</si>
  <si>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</si>
  <si>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</si>
  <si>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</si>
  <si>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</si>
  <si>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</si>
  <si>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</si>
  <si>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</si>
  <si>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</si>
  <si>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</si>
  <si>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</si>
  <si>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</si>
  <si>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</si>
  <si>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</si>
  <si>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</si>
  <si>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</si>
  <si>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</si>
  <si>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</si>
  <si>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</si>
  <si>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</si>
  <si>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</si>
  <si>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</si>
  <si>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</si>
  <si>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</si>
  <si>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</si>
  <si>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</si>
  <si>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</si>
  <si>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</si>
  <si>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</si>
  <si>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</si>
  <si>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</si>
  <si>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</si>
  <si>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</si>
  <si>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</si>
  <si>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</si>
  <si>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</si>
  <si>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</si>
  <si>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</si>
  <si>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</si>
  <si>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</si>
  <si>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</si>
  <si>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</si>
  <si>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</si>
  <si>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</si>
  <si>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</si>
  <si>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</si>
  <si>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</si>
  <si>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</si>
  <si>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</si>
  <si>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</si>
  <si>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</si>
  <si>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</si>
  <si>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</si>
  <si>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</si>
  <si>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</si>
  <si>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</si>
  <si>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</si>
  <si>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</si>
  <si>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</si>
  <si>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</si>
  <si>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</si>
  <si>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</si>
  <si>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</si>
  <si>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</si>
  <si>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</si>
  <si>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</si>
  <si>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</si>
  <si>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</si>
  <si>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</si>
  <si>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</si>
  <si>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</si>
  <si>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</si>
  <si>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</si>
  <si>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</si>
  <si>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</si>
  <si>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</si>
  <si>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</si>
  <si>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</si>
  <si>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</si>
  <si>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</si>
  <si>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</si>
  <si>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</si>
  <si>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</si>
  <si>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</si>
  <si>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</si>
  <si>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</si>
  <si>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</si>
  <si>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</si>
  <si>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</si>
  <si>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</si>
  <si>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</si>
  <si>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</si>
  <si>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</si>
  <si>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</si>
  <si>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</si>
  <si>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</si>
  <si>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</si>
  <si>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</si>
  <si>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</si>
  <si>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</si>
  <si>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</si>
  <si>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</si>
  <si>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</si>
  <si>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</si>
  <si>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</si>
  <si>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</si>
  <si>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</si>
  <si>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</si>
  <si>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</si>
  <si>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</si>
  <si>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</si>
  <si>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</si>
  <si>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</si>
  <si>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</si>
  <si>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</si>
  <si>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</si>
  <si>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</si>
  <si>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</si>
  <si>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</si>
  <si>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</si>
  <si>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</si>
  <si>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</si>
  <si>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</si>
  <si>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</si>
  <si>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</si>
  <si>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</si>
  <si>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</si>
  <si>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</si>
  <si>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</si>
  <si>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</si>
  <si>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</si>
  <si>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</si>
  <si>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</si>
  <si>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</si>
  <si>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</si>
  <si>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</si>
  <si>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</si>
  <si>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</si>
  <si>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</si>
  <si>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</si>
  <si>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</si>
  <si>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</si>
  <si>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</si>
  <si>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</si>
  <si>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</si>
  <si>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</si>
  <si>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</si>
  <si>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</si>
  <si>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</si>
  <si>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</si>
  <si>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</si>
  <si>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</si>
  <si>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</si>
  <si>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</si>
  <si>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</si>
  <si>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</si>
  <si>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</si>
  <si>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</si>
  <si>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</si>
  <si>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</si>
  <si>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</si>
  <si>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</si>
  <si>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</si>
  <si>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</si>
  <si>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</si>
  <si>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</si>
  <si>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</si>
  <si>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</si>
  <si>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</si>
  <si>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</si>
  <si>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</si>
  <si>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</si>
  <si>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</si>
  <si>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</si>
  <si>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</si>
  <si>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</si>
  <si>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</si>
  <si>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</si>
  <si>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</si>
  <si>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</si>
  <si>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</si>
  <si>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</si>
  <si>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</si>
  <si>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</si>
  <si>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</si>
  <si>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</si>
  <si>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</si>
  <si>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</si>
  <si>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</si>
  <si>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</si>
  <si>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</si>
  <si>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</si>
  <si>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</si>
  <si>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</si>
  <si>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</si>
  <si>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</si>
  <si>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</si>
  <si>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</si>
  <si>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</si>
  <si>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</si>
  <si>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</si>
  <si>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</si>
  <si>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</si>
  <si>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</si>
  <si>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</si>
  <si>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</si>
  <si>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</si>
  <si>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</si>
  <si>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</si>
  <si>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</si>
  <si>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</si>
  <si>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</si>
  <si>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</si>
  <si>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</si>
  <si>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</si>
  <si>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</si>
  <si>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</si>
  <si>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</si>
  <si>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</si>
  <si>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</si>
  <si>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</si>
  <si>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</si>
  <si>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</si>
  <si>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</si>
  <si>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</si>
  <si>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</si>
  <si>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</si>
  <si>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</si>
  <si>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</si>
  <si>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</si>
  <si>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</si>
  <si>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</si>
  <si>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</si>
  <si>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</si>
  <si>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</si>
  <si>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</si>
  <si>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</si>
  <si>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</si>
  <si>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</si>
  <si>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</si>
  <si>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</si>
  <si>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</si>
  <si>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</si>
  <si>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</si>
  <si>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</si>
  <si>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</si>
  <si>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</si>
  <si>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</si>
  <si>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</si>
  <si>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</si>
  <si>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</si>
  <si>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</si>
  <si>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</si>
  <si>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</si>
  <si>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</si>
  <si>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</si>
  <si>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</si>
  <si>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</si>
  <si>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</si>
  <si>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</si>
  <si>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</si>
  <si>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</si>
  <si>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</si>
  <si>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</si>
  <si>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</si>
  <si>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</si>
  <si>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</si>
  <si>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</si>
  <si>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</si>
  <si>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</si>
  <si>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</si>
  <si>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</si>
  <si>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</si>
  <si>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</si>
  <si>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</si>
  <si>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</si>
  <si>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</si>
  <si>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</si>
  <si>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</si>
  <si>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</si>
  <si>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</si>
  <si>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</si>
  <si>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</si>
  <si>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</si>
  <si>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</si>
  <si>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</si>
  <si>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</si>
  <si>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</si>
  <si>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</si>
  <si>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</si>
  <si>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</si>
  <si>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</si>
  <si>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</si>
  <si>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</si>
  <si>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</si>
  <si>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</si>
  <si>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</si>
  <si>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</si>
  <si>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</si>
  <si>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</si>
  <si>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</si>
  <si>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</si>
  <si>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</si>
  <si>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</si>
  <si>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</si>
  <si>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</si>
  <si>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</si>
  <si>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</si>
  <si>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</si>
  <si>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</si>
  <si>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</si>
  <si>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</si>
  <si>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</si>
  <si>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</si>
  <si>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</si>
  <si>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</si>
  <si>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</si>
  <si>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</si>
  <si>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</si>
  <si>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</si>
  <si>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</si>
  <si>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</si>
  <si>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</si>
  <si>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</si>
  <si>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</si>
  <si>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</si>
  <si>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</si>
  <si>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</si>
  <si>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</si>
  <si>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</si>
  <si>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</si>
  <si>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</si>
  <si>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</si>
  <si>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</si>
  <si>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</si>
  <si>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</si>
  <si>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</si>
  <si>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</si>
  <si>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</si>
  <si>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</si>
  <si>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</si>
  <si>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</si>
  <si>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</si>
  <si>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</si>
  <si>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</si>
  <si>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</si>
  <si>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</si>
  <si>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</si>
  <si>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</si>
  <si>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</si>
  <si>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</si>
  <si>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</si>
  <si>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</si>
  <si>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</si>
  <si>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</si>
  <si>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</si>
  <si>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</si>
  <si>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</si>
  <si>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</si>
  <si>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</si>
  <si>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</si>
  <si>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</si>
  <si>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</si>
  <si>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</si>
  <si>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</si>
  <si>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</si>
  <si>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</si>
  <si>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</si>
  <si>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</si>
  <si>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</si>
  <si>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</si>
  <si>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</si>
  <si>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</si>
  <si>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</si>
  <si>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</si>
  <si>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</si>
  <si>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</si>
  <si>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</si>
  <si>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</si>
  <si>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</si>
  <si>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</si>
  <si>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</si>
  <si>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</si>
  <si>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</si>
  <si>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</si>
  <si>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</si>
  <si>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</si>
  <si>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</si>
  <si>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</si>
  <si>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</si>
  <si>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</si>
  <si>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</si>
  <si>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</si>
  <si>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</si>
  <si>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</si>
  <si>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</si>
  <si>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</si>
  <si>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</si>
  <si>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</si>
  <si>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</si>
  <si>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</si>
  <si>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</si>
  <si>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</si>
  <si>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</si>
  <si>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</si>
  <si>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</si>
  <si>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</si>
  <si>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</si>
  <si>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</si>
  <si>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</si>
  <si>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</si>
  <si>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</si>
  <si>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</si>
  <si>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</si>
  <si>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</si>
  <si>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</si>
  <si>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</si>
  <si>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</si>
  <si>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</si>
  <si>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</si>
  <si>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</si>
  <si>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</si>
  <si>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</si>
  <si>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</si>
  <si>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</si>
  <si>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</si>
  <si>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</si>
  <si>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</si>
  <si>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</si>
  <si>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</si>
  <si>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</si>
  <si>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</si>
  <si>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</si>
  <si>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</si>
  <si>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</si>
  <si>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</si>
  <si>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</si>
  <si>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</si>
  <si>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</si>
  <si>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</si>
  <si>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</si>
  <si>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</si>
  <si>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</si>
  <si>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</si>
  <si>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</si>
  <si>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</si>
  <si>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</si>
  <si>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</si>
  <si>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</si>
  <si>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</si>
  <si>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</si>
  <si>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</si>
  <si>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</si>
  <si>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</si>
  <si>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</si>
  <si>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</si>
  <si>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</si>
  <si>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</si>
  <si>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</si>
  <si>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</si>
  <si>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</si>
  <si>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</si>
  <si>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</si>
  <si>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</si>
  <si>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</si>
  <si>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</si>
  <si>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</si>
  <si>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</si>
  <si>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</si>
  <si>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</si>
  <si>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</si>
  <si>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</si>
  <si>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</si>
  <si>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</si>
  <si>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</si>
  <si>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</si>
  <si>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</si>
  <si>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</si>
  <si>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</si>
  <si>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</si>
  <si>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</si>
  <si>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</si>
  <si>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</si>
  <si>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</si>
  <si>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</si>
  <si>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</si>
  <si>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</si>
  <si>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</si>
  <si>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</si>
  <si>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</si>
  <si>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</si>
  <si>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</si>
  <si>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</si>
  <si>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</si>
  <si>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</si>
  <si>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</si>
  <si>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</si>
  <si>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</si>
  <si>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</si>
  <si>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</si>
  <si>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</si>
  <si>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</si>
  <si>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</si>
  <si>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</si>
  <si>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</si>
  <si>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</si>
  <si>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</si>
  <si>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</si>
  <si>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</si>
  <si>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</si>
  <si>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</si>
  <si>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</si>
  <si>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</si>
  <si>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</si>
  <si>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</si>
  <si>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</si>
  <si>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</si>
  <si>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</si>
  <si>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</si>
  <si>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</si>
  <si>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</si>
  <si>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</si>
  <si>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</si>
  <si>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</si>
  <si>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</si>
  <si>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</si>
  <si>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</si>
  <si>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</si>
  <si>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</si>
  <si>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</si>
  <si>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</si>
  <si>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</si>
  <si>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</si>
  <si>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</si>
  <si>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</si>
  <si>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</si>
  <si>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</si>
  <si>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</si>
  <si>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</si>
  <si>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</si>
  <si>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</si>
  <si>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</si>
  <si>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</si>
  <si>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</si>
  <si>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</si>
  <si>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</si>
  <si>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</si>
  <si>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</si>
  <si>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</si>
  <si>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</si>
  <si>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</si>
  <si>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</si>
  <si>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</si>
  <si>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</si>
  <si>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</si>
  <si>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</si>
  <si>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</si>
  <si>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</si>
  <si>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</si>
  <si>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</si>
  <si>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</si>
  <si>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</si>
  <si>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</si>
  <si>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</si>
  <si>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</si>
  <si>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</si>
  <si>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</si>
  <si>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</si>
  <si>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</si>
  <si>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</si>
  <si>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</si>
  <si>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</si>
  <si>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</si>
  <si>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</si>
  <si>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</si>
  <si>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</si>
  <si>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</si>
  <si>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</si>
  <si>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</si>
  <si>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</si>
  <si>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</si>
  <si>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</si>
  <si>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</si>
  <si>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</si>
  <si>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</si>
  <si>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</si>
  <si>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</si>
  <si>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</si>
  <si>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</si>
  <si>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</si>
  <si>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</si>
  <si>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</si>
  <si>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</si>
  <si>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</si>
  <si>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</si>
  <si>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</si>
  <si>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</si>
  <si>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</si>
  <si>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</si>
  <si>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</si>
  <si>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</si>
  <si>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</si>
  <si>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</si>
  <si>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</si>
  <si>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</si>
  <si>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</si>
  <si>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</si>
  <si>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</si>
  <si>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</si>
  <si>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</si>
  <si>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</si>
  <si>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</si>
  <si>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</si>
  <si>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</si>
  <si>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</si>
  <si>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</si>
  <si>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</si>
  <si>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</si>
  <si>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</si>
  <si>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</si>
  <si>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</si>
  <si>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</si>
  <si>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</si>
  <si>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</si>
  <si>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</si>
  <si>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</si>
  <si>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</si>
  <si>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</si>
  <si>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</si>
  <si>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</si>
  <si>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</si>
  <si>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</si>
  <si>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</si>
  <si>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</si>
  <si>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</si>
  <si>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</si>
  <si>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</si>
  <si>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</si>
  <si>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</si>
  <si>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</si>
  <si>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</si>
  <si>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</si>
  <si>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</si>
  <si>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</si>
  <si>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</si>
  <si>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</si>
  <si>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</si>
  <si>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</si>
  <si>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</si>
  <si>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</si>
  <si>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</si>
  <si>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</si>
  <si>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</si>
  <si>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</si>
  <si>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</si>
  <si>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</si>
  <si>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</si>
  <si>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</si>
  <si>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</si>
  <si>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</si>
  <si>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</si>
  <si>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</si>
  <si>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</si>
  <si>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</si>
  <si>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</si>
  <si>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</si>
  <si>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</si>
  <si>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</si>
  <si>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</si>
  <si>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</si>
  <si>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</si>
  <si>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</si>
  <si>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</si>
  <si>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</si>
  <si>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</si>
  <si>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</si>
  <si>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</si>
  <si>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</si>
  <si>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</si>
  <si>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</si>
  <si>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</si>
  <si>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</si>
  <si>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</si>
  <si>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</si>
  <si>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</si>
  <si>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</si>
  <si>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</si>
  <si>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</si>
  <si>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</si>
  <si>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</si>
  <si>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</si>
  <si>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</si>
  <si>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</si>
  <si>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</si>
  <si>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</si>
  <si>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</si>
  <si>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</si>
  <si>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</si>
  <si>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</si>
  <si>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</si>
  <si>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</si>
  <si>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</si>
  <si>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</si>
  <si>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</si>
  <si>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</si>
  <si>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</si>
  <si>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</si>
  <si>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</si>
  <si>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</si>
  <si>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</si>
  <si>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</si>
  <si>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</si>
  <si>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</si>
  <si>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</si>
  <si>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</si>
  <si>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</si>
  <si>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</si>
  <si>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</si>
  <si>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</si>
  <si>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</si>
  <si>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</si>
  <si>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</si>
  <si>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</si>
  <si>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</si>
  <si>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</si>
  <si>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</si>
  <si>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</si>
  <si>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</si>
  <si>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</si>
  <si>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</si>
  <si>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</si>
  <si>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</si>
  <si>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</si>
  <si>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</si>
  <si>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</si>
  <si>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</si>
  <si>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</si>
  <si>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</si>
  <si>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</si>
  <si>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</si>
  <si>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</si>
  <si>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</si>
  <si>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</si>
  <si>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</si>
  <si>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</si>
  <si>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</si>
  <si>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</si>
  <si>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</si>
  <si>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</si>
  <si>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</si>
  <si>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</si>
  <si>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</si>
  <si>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</si>
  <si>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</si>
  <si>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</si>
  <si>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</si>
  <si>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</si>
  <si>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</si>
  <si>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</si>
  <si>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</si>
  <si>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</si>
  <si>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</si>
  <si>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</si>
  <si>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</si>
  <si>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</si>
  <si>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</si>
  <si>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</si>
  <si>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</si>
  <si>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</si>
  <si>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</si>
  <si>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</si>
  <si>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</si>
  <si>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</si>
  <si>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</si>
  <si>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</si>
  <si>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</si>
  <si>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</si>
  <si>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</si>
  <si>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</si>
  <si>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</si>
  <si>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</si>
  <si>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</si>
  <si>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</si>
  <si>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</si>
  <si>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</si>
  <si>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</si>
  <si>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</si>
  <si>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</si>
  <si>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</si>
  <si>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</si>
  <si>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</si>
  <si>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</si>
  <si>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</si>
  <si>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</si>
  <si>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</si>
  <si>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</si>
  <si>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</si>
  <si>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</si>
  <si>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</si>
  <si>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</si>
  <si>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</si>
  <si>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</si>
  <si>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</si>
  <si>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</si>
  <si>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</si>
  <si>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</si>
  <si>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</si>
  <si>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</si>
  <si>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</si>
  <si>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</si>
  <si>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</si>
  <si>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</si>
  <si>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</si>
  <si>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</si>
  <si>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</si>
  <si>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</si>
  <si>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</si>
  <si>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</si>
  <si>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</si>
  <si>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</si>
  <si>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</si>
  <si>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</si>
  <si>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</si>
  <si>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</si>
  <si>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</si>
  <si>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</si>
  <si>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</si>
  <si>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</si>
  <si>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</si>
  <si>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</si>
  <si>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</si>
  <si>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</si>
  <si>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</si>
  <si>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</si>
  <si>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</si>
  <si>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</si>
  <si>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</si>
  <si>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</si>
  <si>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</si>
  <si>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</si>
  <si>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</si>
  <si>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</si>
  <si>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</si>
  <si>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</si>
  <si>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</si>
  <si>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</si>
  <si>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</si>
  <si>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</si>
  <si>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</si>
  <si>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</si>
  <si>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</si>
  <si>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</si>
  <si>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</si>
  <si>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</si>
  <si>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</si>
  <si>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</si>
  <si>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</si>
  <si>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</si>
  <si>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</si>
  <si>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</si>
  <si>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</si>
  <si>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</si>
  <si>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</si>
  <si>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</si>
  <si>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</si>
  <si>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</si>
  <si>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</si>
  <si>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</si>
  <si>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</si>
  <si>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</si>
  <si>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</si>
  <si>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</si>
  <si>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</si>
  <si>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</si>
  <si>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</si>
  <si>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</si>
  <si>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</si>
  <si>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</si>
  <si>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</si>
  <si>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</si>
  <si>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</si>
  <si>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</si>
  <si>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</si>
  <si>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</si>
  <si>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</si>
  <si>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</si>
  <si>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</si>
  <si>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</si>
  <si>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</si>
  <si>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</si>
  <si>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</si>
  <si>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</si>
  <si>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</si>
  <si>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</si>
  <si>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</si>
  <si>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</si>
  <si>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</si>
  <si>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</si>
  <si>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</si>
  <si>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</si>
  <si>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</si>
  <si>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</si>
  <si>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</si>
  <si>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</si>
  <si>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</si>
  <si>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</si>
  <si>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</si>
  <si>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</si>
  <si>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</si>
  <si>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</si>
  <si>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</si>
  <si>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</si>
  <si>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</si>
  <si>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</si>
  <si>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</si>
  <si>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</si>
  <si>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</si>
  <si>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</si>
  <si>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</si>
  <si>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</si>
  <si>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</si>
  <si>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</si>
  <si>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</si>
  <si>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</si>
  <si>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</si>
  <si>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</si>
  <si>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</si>
  <si>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</si>
  <si>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</si>
  <si>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</si>
  <si>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</si>
  <si>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</si>
  <si>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</si>
  <si>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</si>
  <si>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</si>
  <si>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</si>
  <si>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</si>
  <si>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</si>
  <si>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</si>
  <si>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</si>
  <si>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</si>
  <si>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</si>
  <si>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</si>
  <si>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</si>
  <si>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</si>
  <si>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</si>
  <si>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</si>
  <si>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</si>
  <si>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</si>
  <si>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</si>
  <si>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</si>
  <si>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</si>
  <si>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</si>
  <si>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</si>
  <si>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</si>
  <si>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</si>
  <si>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</si>
  <si>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</si>
  <si>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</si>
  <si>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</si>
  <si>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</si>
  <si>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</si>
  <si>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</si>
  <si>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</si>
  <si>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</si>
  <si>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</si>
  <si>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</si>
  <si>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</si>
  <si>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</si>
  <si>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</si>
  <si>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</si>
  <si>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</si>
  <si>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</si>
  <si>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</si>
  <si>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</si>
  <si>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</si>
  <si>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</si>
  <si>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</si>
  <si>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</si>
  <si>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</si>
  <si>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</si>
  <si>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</si>
  <si>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</si>
  <si>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</si>
  <si>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</si>
  <si>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</si>
  <si>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</si>
  <si>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</si>
  <si>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</si>
  <si>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</si>
  <si>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</si>
  <si>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</si>
  <si>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</si>
  <si>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</si>
  <si>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</si>
  <si>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</si>
  <si>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</si>
  <si>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</si>
  <si>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</si>
  <si>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</si>
  <si>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</si>
  <si>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</si>
  <si>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</si>
  <si>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</si>
  <si>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</si>
  <si>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</si>
  <si>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</si>
  <si>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</si>
  <si>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</si>
  <si>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</si>
  <si>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</si>
  <si>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</si>
  <si>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</si>
  <si>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</si>
  <si>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</si>
  <si>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</si>
  <si>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</si>
  <si>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</si>
  <si>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</si>
  <si>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</si>
  <si>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</si>
  <si>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</si>
  <si>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</si>
  <si>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</si>
  <si>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</si>
  <si>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</si>
  <si>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</si>
  <si>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</si>
  <si>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</si>
  <si>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</si>
  <si>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</si>
  <si>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</si>
  <si>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</si>
  <si>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</si>
  <si>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</si>
  <si>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</si>
  <si>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</si>
  <si>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</si>
  <si>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</si>
  <si>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</si>
  <si>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</si>
  <si>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</si>
  <si>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</si>
  <si>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</si>
  <si>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</si>
  <si>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</si>
  <si>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</si>
  <si>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</si>
  <si>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</si>
  <si>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</si>
  <si>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</si>
  <si>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</si>
  <si>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</si>
  <si>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</si>
  <si>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</si>
  <si>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</si>
  <si>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</si>
  <si>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</si>
  <si>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</si>
  <si>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</si>
  <si>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</si>
  <si>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</si>
  <si>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</si>
  <si>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</si>
  <si>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</si>
  <si>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</si>
  <si>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</si>
  <si>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</si>
  <si>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</si>
  <si>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</si>
  <si>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</si>
  <si>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</si>
  <si>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</si>
  <si>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</si>
  <si>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</si>
  <si>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</si>
  <si>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</si>
  <si>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</si>
  <si>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</si>
  <si>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</si>
  <si>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</si>
  <si>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</si>
  <si>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</si>
  <si>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</si>
  <si>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</si>
  <si>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</si>
  <si>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</si>
  <si>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</si>
  <si>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</si>
  <si>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</si>
  <si>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</si>
  <si>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</si>
  <si>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</si>
  <si>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</si>
  <si>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</si>
  <si>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</si>
  <si>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</si>
  <si>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</si>
  <si>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</si>
  <si>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</si>
  <si>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</si>
  <si>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</si>
  <si>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</si>
  <si>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</si>
  <si>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</si>
  <si>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</si>
  <si>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</si>
  <si>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</si>
  <si>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</si>
  <si>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</si>
  <si>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</si>
  <si>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</si>
  <si>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</si>
  <si>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</si>
  <si>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</si>
  <si>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</si>
  <si>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</si>
  <si>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</si>
  <si>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</si>
  <si>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</si>
  <si>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</si>
  <si>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</si>
  <si>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</si>
  <si>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</si>
  <si>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</si>
  <si>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</si>
  <si>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</si>
  <si>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</si>
  <si>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</si>
  <si>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</si>
  <si>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</si>
  <si>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</si>
  <si>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</si>
  <si>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</si>
  <si>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</si>
  <si>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</si>
  <si>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</si>
  <si>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</si>
  <si>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</si>
  <si>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</si>
  <si>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</si>
  <si>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</si>
  <si>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</si>
  <si>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</si>
  <si>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</si>
  <si>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</si>
  <si>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</si>
  <si>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</si>
  <si>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</si>
  <si>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</si>
  <si>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</si>
  <si>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</si>
  <si>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</si>
  <si>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</si>
  <si>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</si>
  <si>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</si>
  <si>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</si>
  <si>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</si>
  <si>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</si>
  <si>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</si>
  <si>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</si>
  <si>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</si>
  <si>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</si>
  <si>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</si>
  <si>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</si>
  <si>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</si>
  <si>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</si>
  <si>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</si>
  <si>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</si>
  <si>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</si>
  <si>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</si>
  <si>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</si>
  <si>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</si>
  <si>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</si>
  <si>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</si>
  <si>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</si>
  <si>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</si>
  <si>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</si>
  <si>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</si>
  <si>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</si>
  <si>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</si>
  <si>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</si>
  <si>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</si>
  <si>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</si>
  <si>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</si>
  <si>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</si>
  <si>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</si>
  <si>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</si>
  <si>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</si>
  <si>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</si>
  <si>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</si>
  <si>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</si>
  <si>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</si>
  <si>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</si>
  <si>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</si>
  <si>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</si>
  <si>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</si>
  <si>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</si>
  <si>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</si>
  <si>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</si>
  <si>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</si>
  <si>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</si>
  <si>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</si>
  <si>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</si>
  <si>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</si>
  <si>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</si>
  <si>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</si>
  <si>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</si>
  <si>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</si>
  <si>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</si>
  <si>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</si>
  <si>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</si>
  <si>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</si>
  <si>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</si>
  <si>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</si>
  <si>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</si>
  <si>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</si>
  <si>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</si>
  <si>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</si>
  <si>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</si>
  <si>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</si>
  <si>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</si>
  <si>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</si>
  <si>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</si>
  <si>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</si>
  <si>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</si>
  <si>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</si>
  <si>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</si>
  <si>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</si>
  <si>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</si>
  <si>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</si>
  <si>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</si>
  <si>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</si>
  <si>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</si>
  <si>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</si>
  <si>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</si>
  <si>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</si>
  <si>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</si>
  <si>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</si>
  <si>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</si>
  <si>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</si>
  <si>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</si>
  <si>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</si>
  <si>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</si>
  <si>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</si>
  <si>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</si>
  <si>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</si>
  <si>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</si>
  <si>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</si>
  <si>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</si>
  <si>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</si>
  <si>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</si>
  <si>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</si>
  <si>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</si>
  <si>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</si>
  <si>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</si>
  <si>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</si>
  <si>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</si>
  <si>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</si>
  <si>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</si>
  <si>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</si>
  <si>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</si>
  <si>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</si>
  <si>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</si>
  <si>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</si>
  <si>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</si>
  <si>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</si>
  <si>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</si>
  <si>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</si>
  <si>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</si>
  <si>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</si>
  <si>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</si>
  <si>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</si>
  <si>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</si>
  <si>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</si>
  <si>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</si>
  <si>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</si>
  <si>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</si>
  <si>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</si>
  <si>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</si>
  <si>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</si>
  <si>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</si>
  <si>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</si>
  <si>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</si>
  <si>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</si>
  <si>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</si>
  <si>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</si>
  <si>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</si>
  <si>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</si>
  <si>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</si>
  <si>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</si>
  <si>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</si>
  <si>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</si>
  <si>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</si>
  <si>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</si>
  <si>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</si>
  <si>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</si>
  <si>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</si>
  <si>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</si>
  <si>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</si>
  <si>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</si>
  <si>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</si>
  <si>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</si>
  <si>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</si>
  <si>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</si>
  <si>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</si>
  <si>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</si>
  <si>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</si>
  <si>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</si>
  <si>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</si>
  <si>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</si>
  <si>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</si>
  <si>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</si>
  <si>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</si>
  <si>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</si>
  <si>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</si>
  <si>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</si>
  <si>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</si>
  <si>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</si>
  <si>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</si>
  <si>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</si>
  <si>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</si>
  <si>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</si>
  <si>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</si>
  <si>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</si>
  <si>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</si>
  <si>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</si>
  <si>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</si>
  <si>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</si>
  <si>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</si>
  <si>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</si>
  <si>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</si>
  <si>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</si>
  <si>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</si>
  <si>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</si>
  <si>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</si>
  <si>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</si>
  <si>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</si>
  <si>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</si>
  <si>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</si>
  <si>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</si>
  <si>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</si>
  <si>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</si>
  <si>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</si>
  <si>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</si>
  <si>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</si>
  <si>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</si>
  <si>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</si>
  <si>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</si>
  <si>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</si>
  <si>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</si>
  <si>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</si>
  <si>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</si>
  <si>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</si>
  <si>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</si>
  <si>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</si>
  <si>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</si>
  <si>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</si>
  <si>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</si>
  <si>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</si>
  <si>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</si>
  <si>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</si>
  <si>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</si>
  <si>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</si>
  <si>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</si>
  <si>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</si>
  <si>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</si>
  <si>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</si>
  <si>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</si>
  <si>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</si>
  <si>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</si>
  <si>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</si>
  <si>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</si>
  <si>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</si>
  <si>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</si>
  <si>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</si>
  <si>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</si>
  <si>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</si>
  <si>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</si>
  <si>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</si>
  <si>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</si>
  <si>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</si>
  <si>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</si>
  <si>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</si>
  <si>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</si>
  <si>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</si>
  <si>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</si>
  <si>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</si>
  <si>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</si>
  <si>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</si>
  <si>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</si>
  <si>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</si>
  <si>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</si>
  <si>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</si>
  <si>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</si>
  <si>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</si>
  <si>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</si>
  <si>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</si>
  <si>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</si>
  <si>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</si>
  <si>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</si>
  <si>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</si>
  <si>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</si>
  <si>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</si>
  <si>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</si>
  <si>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</si>
  <si>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</si>
  <si>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</si>
  <si>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</si>
  <si>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</si>
  <si>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</si>
  <si>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</si>
  <si>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</si>
  <si>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</si>
  <si>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</si>
  <si>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</si>
  <si>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</si>
  <si>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</si>
  <si>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</si>
  <si>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</si>
  <si>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</si>
  <si>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</si>
  <si>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</si>
  <si>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</si>
  <si>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</si>
  <si>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</si>
  <si>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</si>
  <si>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</si>
  <si>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</si>
  <si>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</si>
  <si>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</si>
  <si>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</si>
  <si>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</si>
  <si>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</si>
  <si>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</si>
  <si>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</si>
  <si>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</si>
  <si>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</si>
  <si>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</si>
  <si>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</si>
  <si>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</si>
  <si>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</si>
  <si>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</si>
  <si>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</si>
  <si>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</si>
  <si>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</si>
  <si>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</si>
  <si>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</si>
  <si>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</si>
  <si>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</si>
  <si>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</si>
  <si>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</si>
  <si>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</si>
  <si>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</si>
  <si>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</si>
  <si>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</si>
  <si>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</si>
  <si>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</si>
  <si>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</si>
  <si>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</si>
  <si>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</si>
  <si>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</si>
  <si>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</si>
  <si>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</si>
  <si>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</si>
  <si>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</si>
  <si>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</si>
  <si>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</si>
  <si>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</si>
  <si>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</si>
  <si>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</si>
  <si>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</si>
  <si>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</si>
  <si>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</si>
  <si>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</si>
  <si>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</si>
  <si>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</si>
  <si>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</si>
  <si>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</si>
  <si>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</si>
  <si>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</si>
  <si>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</si>
  <si>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</si>
  <si>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</si>
  <si>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</si>
  <si>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</si>
  <si>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</si>
  <si>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</si>
  <si>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</si>
  <si>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</si>
  <si>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</si>
  <si>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</si>
  <si>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</si>
  <si>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</si>
  <si>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</si>
  <si>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</si>
  <si>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</si>
  <si>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</si>
  <si>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</si>
  <si>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</si>
  <si>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</si>
  <si>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</si>
  <si>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</si>
  <si>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</si>
  <si>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</si>
  <si>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</si>
  <si>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</si>
  <si>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</si>
  <si>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</si>
  <si>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</si>
  <si>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</si>
  <si>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</si>
  <si>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</si>
  <si>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</si>
  <si>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</si>
  <si>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</si>
  <si>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</si>
  <si>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</si>
  <si>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</si>
  <si>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</si>
  <si>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</si>
  <si>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</si>
  <si>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</si>
  <si>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</si>
  <si>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</si>
  <si>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</si>
  <si>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</si>
  <si>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</si>
  <si>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</si>
  <si>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</si>
  <si>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</si>
  <si>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</si>
  <si>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</si>
  <si>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</si>
  <si>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</si>
  <si>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</si>
  <si>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</si>
  <si>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</si>
  <si>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</si>
  <si>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</si>
  <si>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</si>
  <si>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</si>
  <si>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</si>
  <si>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</si>
  <si>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</si>
  <si>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</si>
  <si>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</si>
  <si>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</si>
  <si>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</si>
  <si>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</si>
  <si>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</si>
  <si>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</si>
  <si>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</si>
  <si>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</si>
  <si>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</si>
  <si>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</si>
  <si>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</si>
  <si>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</si>
  <si>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</si>
  <si>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</si>
  <si>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</si>
  <si>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</si>
  <si>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</si>
  <si>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</si>
  <si>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</si>
  <si>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</si>
  <si>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</si>
  <si>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</si>
  <si>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</si>
  <si>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</si>
  <si>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</si>
  <si>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</si>
  <si>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</si>
  <si>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</si>
  <si>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</si>
  <si>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</si>
  <si>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</si>
  <si>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</si>
  <si>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</si>
  <si>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</si>
  <si>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</si>
  <si>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</si>
  <si>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</si>
  <si>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</si>
  <si>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</si>
  <si>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</si>
  <si>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</si>
  <si>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</si>
  <si>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</si>
  <si>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</si>
  <si>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</si>
  <si>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</si>
  <si>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</si>
  <si>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</si>
  <si>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</si>
  <si>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</si>
  <si>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</si>
  <si>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</si>
  <si>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</si>
  <si>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</si>
  <si>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</si>
  <si>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</si>
  <si>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</si>
  <si>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</si>
  <si>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</si>
  <si>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</si>
  <si>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</si>
  <si>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</si>
  <si>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</si>
  <si>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</si>
  <si>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</si>
  <si>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</si>
  <si>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</si>
  <si>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</si>
  <si>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</si>
  <si>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</si>
  <si>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</si>
  <si>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</si>
  <si>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</si>
  <si>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</si>
  <si>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</si>
  <si>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</si>
  <si>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</si>
  <si>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</si>
  <si>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</si>
  <si>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</si>
  <si>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</si>
  <si>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</si>
  <si>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</si>
  <si>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</si>
  <si>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</si>
  <si>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</si>
  <si>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</si>
  <si>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</si>
  <si>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</si>
  <si>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</si>
  <si>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</si>
  <si>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</si>
  <si>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</si>
  <si>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</si>
  <si>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</si>
  <si>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</si>
  <si>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</si>
  <si>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</si>
  <si>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</si>
  <si>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</si>
  <si>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</si>
  <si>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</si>
  <si>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</si>
  <si>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</si>
  <si>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</si>
  <si>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</si>
  <si>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</si>
  <si>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</si>
  <si>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</si>
  <si>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</si>
  <si>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</si>
  <si>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</si>
  <si>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</si>
  <si>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</si>
  <si>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</si>
  <si>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</si>
  <si>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</si>
  <si>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</si>
  <si>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</si>
  <si>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</si>
  <si>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</si>
  <si>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</si>
  <si>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</si>
  <si>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</si>
  <si>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</si>
  <si>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</si>
  <si>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</si>
  <si>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</si>
  <si>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</si>
  <si>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</si>
  <si>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</si>
  <si>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</si>
  <si>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</si>
  <si>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</si>
  <si>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</si>
  <si>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</si>
  <si>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</si>
  <si>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</si>
  <si>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</si>
  <si>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</si>
  <si>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</si>
  <si>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</si>
  <si>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</si>
  <si>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</si>
  <si>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</si>
  <si>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</si>
  <si>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</si>
  <si>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</si>
  <si>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</si>
  <si>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</si>
  <si>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</si>
  <si>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</si>
  <si>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</si>
  <si>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</si>
  <si>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</si>
  <si>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</si>
  <si>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</si>
  <si>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</si>
  <si>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</si>
  <si>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</si>
  <si>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</si>
  <si>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</si>
  <si>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</si>
  <si>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</si>
  <si>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</si>
  <si>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</si>
  <si>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</si>
  <si>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</si>
  <si>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</si>
  <si>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</si>
  <si>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</si>
  <si>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</si>
  <si>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</si>
  <si>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</si>
  <si>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</si>
  <si>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</si>
  <si>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</si>
  <si>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</si>
  <si>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</si>
  <si>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</si>
  <si>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</si>
  <si>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</si>
  <si>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</si>
  <si>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</si>
  <si>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</si>
  <si>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</si>
  <si>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</si>
  <si>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</si>
  <si>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</si>
  <si>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</si>
  <si>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</si>
  <si>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</si>
  <si>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</si>
  <si>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</si>
  <si>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</si>
  <si>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</si>
  <si>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</si>
  <si>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</si>
  <si>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</si>
  <si>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</si>
  <si>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</si>
  <si>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</si>
  <si>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</si>
  <si>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</si>
  <si>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</si>
  <si>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</si>
  <si>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</si>
  <si>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</si>
  <si>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</si>
  <si>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</si>
  <si>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</si>
  <si>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</si>
  <si>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</si>
  <si>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</si>
  <si>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</si>
  <si>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</si>
  <si>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</si>
  <si>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</si>
  <si>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</si>
  <si>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</si>
  <si>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</si>
  <si>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</si>
  <si>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</si>
  <si>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</si>
  <si>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</si>
  <si>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</si>
  <si>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</si>
  <si>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</si>
  <si>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</si>
  <si>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</si>
  <si>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</si>
  <si>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</si>
  <si>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</si>
  <si>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</si>
  <si>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</si>
  <si>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</si>
  <si>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</si>
  <si>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</si>
  <si>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</si>
  <si>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</si>
  <si>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</si>
  <si>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</si>
  <si>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</si>
  <si>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</si>
  <si>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</si>
  <si>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</si>
  <si>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</si>
  <si>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</si>
  <si>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</si>
  <si>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</si>
  <si>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</si>
  <si>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</si>
  <si>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</si>
  <si>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</si>
  <si>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</si>
  <si>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</si>
  <si>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</si>
  <si>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</si>
  <si>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</si>
  <si>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</si>
  <si>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</si>
  <si>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</si>
  <si>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</si>
  <si>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</si>
  <si>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</si>
  <si>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</si>
  <si>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</si>
  <si>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</si>
  <si>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</si>
  <si>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</si>
  <si>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</si>
  <si>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</si>
  <si>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</si>
  <si>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</si>
  <si>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</si>
  <si>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</si>
  <si>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</si>
  <si>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</si>
  <si>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</si>
  <si>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</si>
  <si>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</si>
  <si>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</si>
  <si>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</si>
  <si>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</si>
  <si>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</si>
  <si>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</si>
  <si>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</si>
  <si>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</si>
  <si>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</si>
  <si>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</si>
  <si>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</si>
  <si>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</si>
  <si>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</si>
  <si>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</si>
  <si>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</si>
  <si>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</si>
  <si>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</si>
  <si>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</si>
  <si>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</si>
  <si>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</si>
  <si>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</si>
  <si>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</si>
  <si>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</si>
  <si>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</si>
  <si>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</si>
  <si>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</si>
  <si>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</si>
  <si>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</si>
  <si>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</si>
  <si>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</si>
  <si>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</si>
  <si>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</si>
  <si>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</si>
  <si>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</si>
  <si>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</si>
  <si>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</si>
  <si>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</si>
  <si>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</si>
  <si>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</si>
  <si>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</si>
  <si>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</si>
  <si>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</si>
  <si>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</si>
  <si>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</si>
  <si>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</si>
  <si>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</si>
  <si>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</si>
  <si>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</si>
  <si>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</si>
  <si>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</si>
  <si>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</si>
  <si>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</si>
  <si>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</si>
  <si>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</si>
  <si>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</si>
  <si>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</si>
  <si>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</si>
  <si>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</si>
  <si>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</si>
  <si>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</si>
  <si>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</si>
  <si>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</si>
  <si>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</si>
  <si>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</si>
  <si>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</si>
  <si>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</si>
  <si>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</si>
  <si>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</si>
  <si>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</si>
  <si>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</si>
  <si>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</si>
  <si>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</si>
  <si>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</si>
  <si>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</si>
  <si>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</si>
  <si>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</si>
  <si>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</si>
  <si>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</si>
  <si>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</si>
  <si>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</si>
  <si>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</si>
  <si>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</si>
  <si>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</si>
  <si>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</si>
  <si>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</si>
  <si>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</si>
  <si>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</si>
  <si>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</si>
  <si>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</si>
  <si>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</si>
  <si>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</si>
  <si>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</si>
  <si>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</si>
  <si>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</si>
  <si>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</si>
  <si>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</si>
  <si>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</si>
  <si>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</si>
  <si>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</si>
  <si>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</si>
  <si>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</si>
  <si>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</si>
  <si>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</si>
  <si>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</si>
  <si>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</si>
  <si>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</si>
  <si>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</si>
  <si>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</si>
  <si>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</si>
  <si>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</si>
  <si>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</si>
  <si>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</si>
  <si>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</si>
  <si>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</si>
  <si>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</si>
  <si>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</si>
  <si>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</si>
  <si>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</si>
  <si>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</si>
  <si>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</si>
  <si>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</si>
  <si>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</si>
  <si>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</si>
  <si>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</si>
  <si>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</si>
  <si>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</si>
  <si>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</si>
  <si>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</si>
  <si>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</si>
  <si>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</si>
  <si>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</si>
  <si>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</si>
  <si>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</si>
  <si>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</si>
  <si>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</si>
  <si>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</si>
  <si>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</si>
  <si>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</si>
  <si>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</si>
  <si>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</si>
  <si>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</si>
  <si>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</si>
  <si>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</si>
  <si>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</si>
  <si>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</si>
  <si>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</si>
  <si>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</si>
  <si>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</si>
  <si>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</si>
  <si>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</si>
  <si>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</si>
  <si>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</si>
  <si>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</si>
  <si>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</si>
  <si>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</si>
  <si>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</si>
  <si>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</si>
  <si>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</si>
  <si>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</si>
  <si>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</si>
  <si>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</si>
  <si>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</si>
  <si>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</si>
  <si>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</si>
  <si>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</si>
  <si>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</si>
  <si>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</si>
  <si>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</si>
  <si>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</si>
  <si>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</si>
  <si>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</si>
  <si>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</si>
  <si>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</si>
  <si>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</si>
  <si>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</si>
  <si>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</si>
  <si>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</si>
  <si>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</si>
  <si>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</si>
  <si>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</si>
  <si>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</si>
  <si>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</si>
  <si>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</si>
  <si>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</si>
  <si>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</si>
  <si>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</si>
  <si>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</si>
  <si>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</si>
  <si>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</si>
  <si>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</si>
  <si>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</si>
  <si>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</si>
  <si>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</si>
  <si>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</si>
  <si>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</si>
  <si>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</si>
  <si>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</si>
  <si>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</si>
  <si>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</si>
  <si>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</si>
  <si>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</si>
  <si>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</si>
  <si>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</si>
  <si>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</si>
  <si>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</si>
  <si>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</si>
  <si>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</si>
  <si>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</si>
  <si>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</si>
  <si>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</si>
  <si>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</si>
  <si>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</si>
  <si>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</si>
  <si>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</si>
  <si>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</si>
  <si>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</si>
  <si>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</si>
  <si>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</si>
  <si>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</si>
  <si>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</si>
  <si>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</si>
  <si>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</si>
  <si>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</si>
  <si>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</si>
  <si>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</si>
  <si>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</si>
  <si>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</si>
  <si>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</si>
  <si>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</si>
  <si>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</si>
  <si>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</si>
  <si>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</si>
  <si>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</si>
  <si>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</si>
  <si>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</si>
  <si>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</si>
  <si>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</si>
  <si>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</si>
  <si>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</si>
  <si>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</si>
  <si>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</si>
  <si>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</si>
  <si>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</si>
  <si>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</si>
  <si>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</si>
  <si>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</si>
  <si>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</si>
  <si>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</si>
  <si>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</si>
  <si>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</si>
  <si>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</si>
  <si>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</si>
  <si>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</si>
  <si>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</si>
  <si>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</si>
  <si>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</si>
  <si>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</si>
  <si>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</si>
  <si>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</si>
  <si>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</si>
  <si>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</si>
  <si>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</si>
  <si>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</si>
  <si>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</si>
  <si>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</si>
  <si>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</si>
  <si>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</si>
  <si>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</si>
  <si>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</si>
  <si>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</si>
  <si>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</si>
  <si>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</si>
  <si>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</si>
  <si>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</si>
  <si>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</si>
  <si>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</si>
  <si>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</si>
  <si>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</si>
  <si>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</si>
  <si>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</si>
  <si>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</si>
  <si>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</si>
  <si>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</si>
  <si>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</si>
  <si>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</si>
  <si>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</si>
  <si>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</si>
  <si>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</si>
  <si>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</si>
  <si>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</si>
  <si>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</si>
  <si>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</si>
  <si>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</si>
  <si>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</si>
  <si>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</si>
  <si>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</si>
  <si>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</si>
  <si>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</si>
  <si>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</si>
  <si>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</si>
  <si>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</si>
  <si>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</si>
  <si>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</si>
  <si>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</si>
  <si>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</si>
  <si>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</si>
  <si>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</si>
  <si>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</si>
  <si>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</si>
  <si>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</si>
  <si>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</si>
  <si>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</si>
  <si>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</si>
  <si>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</si>
  <si>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</si>
  <si>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</si>
  <si>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</si>
  <si>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</si>
  <si>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</si>
  <si>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</si>
  <si>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</si>
  <si>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</si>
  <si>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</si>
  <si>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</si>
  <si>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</si>
  <si>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</si>
  <si>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</si>
  <si>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</si>
  <si>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</si>
  <si>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</si>
  <si>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</si>
  <si>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</si>
  <si>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</si>
  <si>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</si>
  <si>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</si>
  <si>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</si>
  <si>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</si>
  <si>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</si>
  <si>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</si>
  <si>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</si>
  <si>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</si>
  <si>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</si>
  <si>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</si>
  <si>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</si>
  <si>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</si>
  <si>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</si>
  <si>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</si>
  <si>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</si>
  <si>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</si>
  <si>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</si>
  <si>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</si>
  <si>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</si>
  <si>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</si>
  <si>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</si>
  <si>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</si>
  <si>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</si>
  <si>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</si>
  <si>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</si>
  <si>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</si>
  <si>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</si>
  <si>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</si>
  <si>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</si>
  <si>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</si>
  <si>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</si>
  <si>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</si>
  <si>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</si>
  <si>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</si>
  <si>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</si>
  <si>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</si>
  <si>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</si>
  <si>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</si>
  <si>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</si>
  <si>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</si>
  <si>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</si>
  <si>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</si>
  <si>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</si>
  <si>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</si>
  <si>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</si>
  <si>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</si>
  <si>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</si>
  <si>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</si>
  <si>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</si>
  <si>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</si>
  <si>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</si>
  <si>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</si>
  <si>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</si>
  <si>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</si>
  <si>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</si>
  <si>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</si>
  <si>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</si>
  <si>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</si>
  <si>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</si>
  <si>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</si>
  <si>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</si>
  <si>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</si>
  <si>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</si>
  <si>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</si>
  <si>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</si>
  <si>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</si>
  <si>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</si>
  <si>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</si>
  <si>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</si>
  <si>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</si>
  <si>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</si>
  <si>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</si>
  <si>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</si>
  <si>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</si>
  <si>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</si>
  <si>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</si>
  <si>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</si>
  <si>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</si>
  <si>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</si>
  <si>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</si>
  <si>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</si>
  <si>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</si>
  <si>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</si>
  <si>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</si>
  <si>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</si>
  <si>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</si>
  <si>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</si>
  <si>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</si>
  <si>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</si>
  <si>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</si>
  <si>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</si>
  <si>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</si>
  <si>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</si>
  <si>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</si>
  <si>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</si>
  <si>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</si>
  <si>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</si>
  <si>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</si>
  <si>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</si>
  <si>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</si>
  <si>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</si>
  <si>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</si>
  <si>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</si>
  <si>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</si>
  <si>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</si>
  <si>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</si>
  <si>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</si>
  <si>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</si>
  <si>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</si>
  <si>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</si>
  <si>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</si>
  <si>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</si>
  <si>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</si>
  <si>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</si>
  <si>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</si>
  <si>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</si>
  <si>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</si>
  <si>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</si>
  <si>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</si>
  <si>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</si>
  <si>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</si>
  <si>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</si>
  <si>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</si>
  <si>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</si>
  <si>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</si>
  <si>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</si>
  <si>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</si>
  <si>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</si>
  <si>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</si>
  <si>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</si>
  <si>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</si>
  <si>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</si>
  <si>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</si>
  <si>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</si>
  <si>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</si>
  <si>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</si>
  <si>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</si>
  <si>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</si>
  <si>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</si>
  <si>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</si>
  <si>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</si>
  <si>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</si>
  <si>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</si>
  <si>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</si>
  <si>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</si>
  <si>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</si>
  <si>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</si>
  <si>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</si>
  <si>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</si>
  <si>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</si>
  <si>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</si>
  <si>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</si>
  <si>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</si>
  <si>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</si>
  <si>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</si>
  <si>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</si>
  <si>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</si>
  <si>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</si>
  <si>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</si>
  <si>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</si>
  <si>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</si>
  <si>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</si>
  <si>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</si>
  <si>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</si>
  <si>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</si>
  <si>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</si>
  <si>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</si>
  <si>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</si>
  <si>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</si>
  <si>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</si>
  <si>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</si>
  <si>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</si>
  <si>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</si>
  <si>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</si>
  <si>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</si>
  <si>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</si>
  <si>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</si>
  <si>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</si>
  <si>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</si>
  <si>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</si>
  <si>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</si>
  <si>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</si>
  <si>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</si>
  <si>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</si>
  <si>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</si>
  <si>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</si>
  <si>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</si>
  <si>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</si>
  <si>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</si>
  <si>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</si>
  <si>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</si>
  <si>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</si>
  <si>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</si>
  <si>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</si>
  <si>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</si>
  <si>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</si>
  <si>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</si>
  <si>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</si>
  <si>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</si>
  <si>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</si>
  <si>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</si>
  <si>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</si>
  <si>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</si>
  <si>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</si>
  <si>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</si>
  <si>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</si>
  <si>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</si>
  <si>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</si>
  <si>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</si>
  <si>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</si>
  <si>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</si>
  <si>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</si>
  <si>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</si>
  <si>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</si>
  <si>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</si>
  <si>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</si>
  <si>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</si>
  <si>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</si>
  <si>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</si>
  <si>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</si>
  <si>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</si>
  <si>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</si>
  <si>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</si>
  <si>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</si>
  <si>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</si>
  <si>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</si>
  <si>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</si>
  <si>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</si>
  <si>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</si>
  <si>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</si>
  <si>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</si>
  <si>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</si>
  <si>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</si>
  <si>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</si>
  <si>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</si>
  <si>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</si>
  <si>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</si>
  <si>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</si>
  <si>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</si>
  <si>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</si>
  <si>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</si>
  <si>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</si>
  <si>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</si>
  <si>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</si>
  <si>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</si>
  <si>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</si>
  <si>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</si>
  <si>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</si>
  <si>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</si>
  <si>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</si>
  <si>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</si>
  <si>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</si>
  <si>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</si>
  <si>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</si>
  <si>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</si>
  <si>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</si>
  <si>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</si>
  <si>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</si>
  <si>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</si>
  <si>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</si>
  <si>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</si>
  <si>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</si>
  <si>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</si>
  <si>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</si>
  <si>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</si>
  <si>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</si>
  <si>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</si>
  <si>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</si>
  <si>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</si>
  <si>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</si>
  <si>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</si>
  <si>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</si>
  <si>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</si>
  <si>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</si>
  <si>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</si>
  <si>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</si>
  <si>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</si>
  <si>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</si>
  <si>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</si>
  <si>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</si>
  <si>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</si>
  <si>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</si>
  <si>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</si>
  <si>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</si>
  <si>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</si>
  <si>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</si>
  <si>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</si>
  <si>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</si>
  <si>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</si>
  <si>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</si>
  <si>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</si>
  <si>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</si>
  <si>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</si>
  <si>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</si>
  <si>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</si>
  <si>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</si>
  <si>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</si>
  <si>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</si>
  <si>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</si>
  <si>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</si>
  <si>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</si>
  <si>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</si>
  <si>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</si>
  <si>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</si>
  <si>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</si>
  <si>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</si>
  <si>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</si>
  <si>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</si>
  <si>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</si>
  <si>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</si>
  <si>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</si>
  <si>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</si>
  <si>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</si>
  <si>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</si>
  <si>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</si>
  <si>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</si>
  <si>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</si>
  <si>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</si>
  <si>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</si>
  <si>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</si>
  <si>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</si>
  <si>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</si>
  <si>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</si>
  <si>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</si>
  <si>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</si>
  <si>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</si>
  <si>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</si>
  <si>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</si>
  <si>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</si>
  <si>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</si>
  <si>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</si>
  <si>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</si>
  <si>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</si>
  <si>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</si>
  <si>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</si>
  <si>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</si>
  <si>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</si>
  <si>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</si>
  <si>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</si>
  <si>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</si>
  <si>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</si>
  <si>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</si>
  <si>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</si>
  <si>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</si>
  <si>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</si>
  <si>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</si>
  <si>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</si>
  <si>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</si>
  <si>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</si>
  <si>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</si>
  <si>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</si>
  <si>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</si>
  <si>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</si>
  <si>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</si>
  <si>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</si>
  <si>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</si>
  <si>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</si>
  <si>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</si>
  <si>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</si>
  <si>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</si>
  <si>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</si>
  <si>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</si>
  <si>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</si>
  <si>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</si>
  <si>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</si>
  <si>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</si>
  <si>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</si>
  <si>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</si>
  <si>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</si>
  <si>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</si>
  <si>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</si>
  <si>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</si>
  <si>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</si>
  <si>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</si>
  <si>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</si>
  <si>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</si>
  <si>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</si>
  <si>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</si>
  <si>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</si>
  <si>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</si>
  <si>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</si>
  <si>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</si>
  <si>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</si>
  <si>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</si>
  <si>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</si>
  <si>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</si>
  <si>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</si>
  <si>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</si>
  <si>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</si>
  <si>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</si>
  <si>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</si>
  <si>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</si>
  <si>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</si>
  <si>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</si>
  <si>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</si>
  <si>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</si>
  <si>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</si>
  <si>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</si>
  <si>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</si>
  <si>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</si>
  <si>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</si>
  <si>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</si>
  <si>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</si>
  <si>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</si>
  <si>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</si>
  <si>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</si>
  <si>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</si>
  <si>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</si>
  <si>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</si>
  <si>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</si>
  <si>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</si>
  <si>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</si>
  <si>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</si>
  <si>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</si>
  <si>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</si>
  <si>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</si>
  <si>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</si>
  <si>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</si>
  <si>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</si>
  <si>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</si>
  <si>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</si>
  <si>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</si>
  <si>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</si>
  <si>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</si>
  <si>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</si>
  <si>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</si>
  <si>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</si>
  <si>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</si>
  <si>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</si>
  <si>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</si>
  <si>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</si>
  <si>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</si>
  <si>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</si>
  <si>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</si>
  <si>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</si>
  <si>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</si>
  <si>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</si>
  <si>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</si>
  <si>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</si>
  <si>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</si>
  <si>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</si>
  <si>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</si>
  <si>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</si>
  <si>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</si>
  <si>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</si>
  <si>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</si>
  <si>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</si>
  <si>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</si>
  <si>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</si>
  <si>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</si>
  <si>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</si>
  <si>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</si>
  <si>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</si>
  <si>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</si>
  <si>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</si>
  <si>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</si>
  <si>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</si>
  <si>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</si>
  <si>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</si>
  <si>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</si>
  <si>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</si>
  <si>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</si>
  <si>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</si>
  <si>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</si>
  <si>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</si>
  <si>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</si>
  <si>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</si>
  <si>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</si>
  <si>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</si>
  <si>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</si>
  <si>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</si>
  <si>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</si>
  <si>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</si>
  <si>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</si>
  <si>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</si>
  <si>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</si>
  <si>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</si>
  <si>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</si>
  <si>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</si>
  <si>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</si>
  <si>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</si>
  <si>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</si>
  <si>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</si>
  <si>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</si>
  <si>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</si>
  <si>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</si>
  <si>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</si>
  <si>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</si>
  <si>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</si>
  <si>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</si>
  <si>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</si>
  <si>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</si>
  <si>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</si>
  <si>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</si>
  <si>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</si>
  <si>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</si>
  <si>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</si>
  <si>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</si>
  <si>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</si>
  <si>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</si>
  <si>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</si>
  <si>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</si>
  <si>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</si>
  <si>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</si>
  <si>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</si>
  <si>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</si>
  <si>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</si>
  <si>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</si>
  <si>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</si>
  <si>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</si>
  <si>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</si>
  <si>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</si>
  <si>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</si>
  <si>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</si>
  <si>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</si>
  <si>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</si>
  <si>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</si>
  <si>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</si>
  <si>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</si>
  <si>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</si>
  <si>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</si>
  <si>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</si>
  <si>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</si>
  <si>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</si>
  <si>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</si>
  <si>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</si>
  <si>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</si>
  <si>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</si>
  <si>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</si>
  <si>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</si>
  <si>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</si>
  <si>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</si>
  <si>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</si>
  <si>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</si>
  <si>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</si>
  <si>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</si>
  <si>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</si>
  <si>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</si>
  <si>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</si>
  <si>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</si>
  <si>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</si>
  <si>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</si>
  <si>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</si>
  <si>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</si>
  <si>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</si>
  <si>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</si>
  <si>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</si>
  <si>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</si>
  <si>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</si>
  <si>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</si>
  <si>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</si>
  <si>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</si>
  <si>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</si>
  <si>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</si>
  <si>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</si>
  <si>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</si>
  <si>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</si>
  <si>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</si>
  <si>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</si>
  <si>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</si>
  <si>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</si>
  <si>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</si>
  <si>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</si>
  <si>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</si>
  <si>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</si>
  <si>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</si>
  <si>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</si>
  <si>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</si>
  <si>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</si>
  <si>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</si>
  <si>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</si>
  <si>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</si>
  <si>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</si>
  <si>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</si>
  <si>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</si>
  <si>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</si>
  <si>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</si>
  <si>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</si>
  <si>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</si>
  <si>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</si>
  <si>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</si>
  <si>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</si>
  <si>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</si>
  <si>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</si>
  <si>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</si>
  <si>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</si>
  <si>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</si>
  <si>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</si>
  <si>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</si>
  <si>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</si>
  <si>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</si>
  <si>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</si>
  <si>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</si>
  <si>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</si>
  <si>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</si>
  <si>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</si>
  <si>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</si>
  <si>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</si>
  <si>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</si>
  <si>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</si>
  <si>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</si>
  <si>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</si>
  <si>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</si>
  <si>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</si>
  <si>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</si>
  <si>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</si>
  <si>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</si>
  <si>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</si>
  <si>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</si>
  <si>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</si>
  <si>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</si>
  <si>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</si>
  <si>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</si>
  <si>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</si>
  <si>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</si>
  <si>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</si>
  <si>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</si>
  <si>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</si>
  <si>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</si>
  <si>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</si>
  <si>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</si>
  <si>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</si>
  <si>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</si>
  <si>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</si>
  <si>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</si>
  <si>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</si>
  <si>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</si>
  <si>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</si>
  <si>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</si>
  <si>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</si>
  <si>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</si>
  <si>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</si>
  <si>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</si>
  <si>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</si>
  <si>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</si>
  <si>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</si>
  <si>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</si>
  <si>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</si>
  <si>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</si>
  <si>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</si>
  <si>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</si>
  <si>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</si>
  <si>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</si>
  <si>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</si>
  <si>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</si>
  <si>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</si>
  <si>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</si>
  <si>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</si>
  <si>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</si>
  <si>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</si>
  <si>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</si>
  <si>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</si>
  <si>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</si>
  <si>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</si>
  <si>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</si>
  <si>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</si>
  <si>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</si>
  <si>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</si>
  <si>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</si>
  <si>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</si>
  <si>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</si>
  <si>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</si>
  <si>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</si>
  <si>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</si>
  <si>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</si>
  <si>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</si>
  <si>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</si>
  <si>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</si>
  <si>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</si>
  <si>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</si>
  <si>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</si>
  <si>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</si>
  <si>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</si>
  <si>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</si>
  <si>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</si>
  <si>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</si>
  <si>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</si>
  <si>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</si>
  <si>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</si>
  <si>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</si>
  <si>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</si>
  <si>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</si>
  <si>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</si>
  <si>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</si>
  <si>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</si>
  <si>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</si>
  <si>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</si>
  <si>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</si>
  <si>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</si>
  <si>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</si>
  <si>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</si>
  <si>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</si>
  <si>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</si>
  <si>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</si>
  <si>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</si>
  <si>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</si>
  <si>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</si>
  <si>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</si>
  <si>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</si>
  <si>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</si>
  <si>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</si>
  <si>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</si>
  <si>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</si>
  <si>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</si>
  <si>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</si>
  <si>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</si>
  <si>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</si>
  <si>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</si>
  <si>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</si>
  <si>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</si>
  <si>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</si>
  <si>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</si>
  <si>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</si>
  <si>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</si>
  <si>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</si>
  <si>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</si>
  <si>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</si>
  <si>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</si>
  <si>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</si>
  <si>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</si>
  <si>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</si>
  <si>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</si>
  <si>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</si>
  <si>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</si>
  <si>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</si>
  <si>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</si>
  <si>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</si>
  <si>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</si>
  <si>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</si>
  <si>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</si>
  <si>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</si>
  <si>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</si>
  <si>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</si>
  <si>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</si>
  <si>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</si>
  <si>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</si>
  <si>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</si>
  <si>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</si>
  <si>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</si>
  <si>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</si>
  <si>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</si>
  <si>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</si>
  <si>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</si>
  <si>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</si>
  <si>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</si>
  <si>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</si>
  <si>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</si>
  <si>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</si>
  <si>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</si>
  <si>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</si>
  <si>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</si>
  <si>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</si>
  <si>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</si>
  <si>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</si>
  <si>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</si>
  <si>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</si>
  <si>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</si>
  <si>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</si>
  <si>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</si>
  <si>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</si>
  <si>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</si>
  <si>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</si>
  <si>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</si>
  <si>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</si>
  <si>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</si>
  <si>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</si>
  <si>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</si>
  <si>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</si>
  <si>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</si>
  <si>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</si>
  <si>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</si>
  <si>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</si>
  <si>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</si>
  <si>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</si>
  <si>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</si>
  <si>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</si>
  <si>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</si>
  <si>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</si>
  <si>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</si>
  <si>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</si>
  <si>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</si>
  <si>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</si>
  <si>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</si>
  <si>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</si>
  <si>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</si>
  <si>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</si>
  <si>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</si>
  <si>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</si>
  <si>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</si>
  <si>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</si>
  <si>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</si>
  <si>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</si>
  <si>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</si>
  <si>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</si>
  <si>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</si>
  <si>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</si>
  <si>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</si>
  <si>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</si>
  <si>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</si>
  <si>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</si>
  <si>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</si>
  <si>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</si>
  <si>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</si>
  <si>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</si>
  <si>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</si>
  <si>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</si>
  <si>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</si>
  <si>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</si>
  <si>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</si>
  <si>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</si>
  <si>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</si>
  <si>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</si>
  <si>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</si>
  <si>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</si>
  <si>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</si>
  <si>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</si>
  <si>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</si>
  <si>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</si>
  <si>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</si>
  <si>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</si>
  <si>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</si>
  <si>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</si>
  <si>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</si>
  <si>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</si>
  <si>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</si>
  <si>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</si>
  <si>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</si>
  <si>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</si>
  <si>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</si>
  <si>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</si>
  <si>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</si>
  <si>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</si>
  <si>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</si>
  <si>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</si>
  <si>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</si>
  <si>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</si>
  <si>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</si>
  <si>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</si>
  <si>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</si>
  <si>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</si>
  <si>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</si>
  <si>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</si>
  <si>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</si>
  <si>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</si>
  <si>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</si>
  <si>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</si>
  <si>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</si>
  <si>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</si>
  <si>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</si>
  <si>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</si>
  <si>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</si>
  <si>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</si>
  <si>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</si>
  <si>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</si>
  <si>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</si>
  <si>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</si>
  <si>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</si>
  <si>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</si>
  <si>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</si>
  <si>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</si>
  <si>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</si>
  <si>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</si>
  <si>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</si>
  <si>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</si>
  <si>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</si>
  <si>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</si>
  <si>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</si>
  <si>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</si>
  <si>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</si>
  <si>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</si>
  <si>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</si>
  <si>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</si>
  <si>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</si>
  <si>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</si>
  <si>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</si>
  <si>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</si>
  <si>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</si>
  <si>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</si>
  <si>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</si>
  <si>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</si>
  <si>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</si>
  <si>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</si>
  <si>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</si>
  <si>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</si>
  <si>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</si>
  <si>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</si>
  <si>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</si>
  <si>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</si>
  <si>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</si>
  <si>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</si>
  <si>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</si>
  <si>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</si>
  <si>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</si>
  <si>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</si>
  <si>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</si>
  <si>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</si>
  <si>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</si>
  <si>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</si>
  <si>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</si>
  <si>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</si>
  <si>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</si>
  <si>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</si>
  <si>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</si>
  <si>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</si>
  <si>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</si>
  <si>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</si>
  <si>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</si>
  <si>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</si>
  <si>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</si>
  <si>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</si>
  <si>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</si>
  <si>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</si>
  <si>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</si>
  <si>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</si>
  <si>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</si>
  <si>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</si>
  <si>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</si>
  <si>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</si>
  <si>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</si>
  <si>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</si>
  <si>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</si>
  <si>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</si>
  <si>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</si>
  <si>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</si>
  <si>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</si>
  <si>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</si>
  <si>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</si>
  <si>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</si>
  <si>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</si>
  <si>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</si>
  <si>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</si>
  <si>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</si>
  <si>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</si>
  <si>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</si>
  <si>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</si>
  <si>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</si>
  <si>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</si>
  <si>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</si>
  <si>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</si>
  <si>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</si>
  <si>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</si>
  <si>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</si>
  <si>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</si>
  <si>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</si>
  <si>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</si>
  <si>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</si>
  <si>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</si>
  <si>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</si>
  <si>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</si>
  <si>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</si>
  <si>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</si>
  <si>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</si>
  <si>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</si>
  <si>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</si>
  <si>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</si>
  <si>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</si>
  <si>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</si>
  <si>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</si>
  <si>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</si>
  <si>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</si>
  <si>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</si>
  <si>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</si>
  <si>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</si>
  <si>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</si>
  <si>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</si>
  <si>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</si>
  <si>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</si>
  <si>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</si>
  <si>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</si>
  <si>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</si>
  <si>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</si>
  <si>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</si>
  <si>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</si>
  <si>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</si>
  <si>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</si>
  <si>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</si>
  <si>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</si>
  <si>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</si>
  <si>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</si>
  <si>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</si>
  <si>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</si>
  <si>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</si>
  <si>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</si>
  <si>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</si>
  <si>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</si>
  <si>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</si>
  <si>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</si>
  <si>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</si>
  <si>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</si>
  <si>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</si>
  <si>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</si>
  <si>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</si>
  <si>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</si>
  <si>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</si>
  <si>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</si>
  <si>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</si>
  <si>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</si>
  <si>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</si>
  <si>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</si>
  <si>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</si>
  <si>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</si>
  <si>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</si>
  <si>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</si>
  <si>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</si>
  <si>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</si>
  <si>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</si>
  <si>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</si>
  <si>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</si>
  <si>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</si>
  <si>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</si>
  <si>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</si>
  <si>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</si>
  <si>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</si>
  <si>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</si>
  <si>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</si>
  <si>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</si>
  <si>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</si>
  <si>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</si>
  <si>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</si>
  <si>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</si>
  <si>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</si>
  <si>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</si>
  <si>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</si>
  <si>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</si>
  <si>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</si>
  <si>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</si>
  <si>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</si>
  <si>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</si>
  <si>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</si>
  <si>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</si>
  <si>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</si>
  <si>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</si>
  <si>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</si>
  <si>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</si>
  <si>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</si>
  <si>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</si>
  <si>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</si>
  <si>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</si>
  <si>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</si>
  <si>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</si>
  <si>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</si>
  <si>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</si>
  <si>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</si>
  <si>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</si>
  <si>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</si>
  <si>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</si>
  <si>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</si>
  <si>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</si>
  <si>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</si>
  <si>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</si>
  <si>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</si>
  <si>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</si>
  <si>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</si>
  <si>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</si>
  <si>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</si>
  <si>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</si>
  <si>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</si>
  <si>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</si>
  <si>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</si>
  <si>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</si>
  <si>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</si>
  <si>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</si>
  <si>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</si>
  <si>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</si>
  <si>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</si>
  <si>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</si>
  <si>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</si>
  <si>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</si>
  <si>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</si>
  <si>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</si>
  <si>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</si>
  <si>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</si>
  <si>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</si>
  <si>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</si>
  <si>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</si>
  <si>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</si>
  <si>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</si>
  <si>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</si>
  <si>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</si>
  <si>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</si>
  <si>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</si>
  <si>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</si>
  <si>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</si>
  <si>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</si>
  <si>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</si>
  <si>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</si>
  <si>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</si>
  <si>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</si>
  <si>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</si>
  <si>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</si>
  <si>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</si>
  <si>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</si>
  <si>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</si>
  <si>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</si>
  <si>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</si>
  <si>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</si>
  <si>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</si>
  <si>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</si>
  <si>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</si>
  <si>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</si>
  <si>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</si>
  <si>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</si>
  <si>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</si>
  <si>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</si>
  <si>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</si>
  <si>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</si>
  <si>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</si>
  <si>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</si>
  <si>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</si>
  <si>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</si>
  <si>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</si>
  <si>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</si>
  <si>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</si>
  <si>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</si>
  <si>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</si>
  <si>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</si>
  <si>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</si>
  <si>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</si>
  <si>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</si>
  <si>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</si>
  <si>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</si>
  <si>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</si>
  <si>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</si>
  <si>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</si>
  <si>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</si>
  <si>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</si>
  <si>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</si>
  <si>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</si>
  <si>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</si>
  <si>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</si>
  <si>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</si>
  <si>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</si>
  <si>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</si>
  <si>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</si>
  <si>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</si>
  <si>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</si>
  <si>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</si>
  <si>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</si>
  <si>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</si>
  <si>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</si>
  <si>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</si>
  <si>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</si>
  <si>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</si>
  <si>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</si>
  <si>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</si>
  <si>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</si>
  <si>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</si>
  <si>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</si>
  <si>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</si>
  <si>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</si>
  <si>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</si>
  <si>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</si>
  <si>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</si>
  <si>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</si>
  <si>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</si>
  <si>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</si>
  <si>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</si>
  <si>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</si>
  <si>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</si>
  <si>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</si>
  <si>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</si>
  <si>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</si>
  <si>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</si>
  <si>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</si>
  <si>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</si>
  <si>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</si>
  <si>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</si>
  <si>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</si>
  <si>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</si>
  <si>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</si>
  <si>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</si>
  <si>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</si>
  <si>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</si>
  <si>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</si>
  <si>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</si>
  <si>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</si>
  <si>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</si>
  <si>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</si>
  <si>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</si>
  <si>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</si>
  <si>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</si>
  <si>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</si>
  <si>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</si>
  <si>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</si>
  <si>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</si>
  <si>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</si>
  <si>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</si>
  <si>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</si>
  <si>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</si>
  <si>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</si>
  <si>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</si>
  <si>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</si>
  <si>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</si>
  <si>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</si>
  <si>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</si>
  <si>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</si>
  <si>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</si>
  <si>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</si>
  <si>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</si>
  <si>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</si>
  <si>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</si>
  <si>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</si>
  <si>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</si>
  <si>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</si>
  <si>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</si>
  <si>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</si>
  <si>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</si>
  <si>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</si>
  <si>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</si>
  <si>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</si>
  <si>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</si>
  <si>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</si>
  <si>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</si>
  <si>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</si>
  <si>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</si>
  <si>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</si>
  <si>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</si>
  <si>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</si>
  <si>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</si>
  <si>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</si>
  <si>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</si>
  <si>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</si>
  <si>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</si>
  <si>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</si>
  <si>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</si>
  <si>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</si>
  <si>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</si>
  <si>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</si>
  <si>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</si>
  <si>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</si>
  <si>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</si>
  <si>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</si>
  <si>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</si>
  <si>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</si>
  <si>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</si>
  <si>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</si>
  <si>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</si>
  <si>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</si>
  <si>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</si>
  <si>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</si>
  <si>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</si>
  <si>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</si>
  <si>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</si>
  <si>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</si>
  <si>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</si>
  <si>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</si>
  <si>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</si>
  <si>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</si>
  <si>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</si>
  <si>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</si>
  <si>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</si>
  <si>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</si>
  <si>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</si>
  <si>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</si>
  <si>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</si>
  <si>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</si>
  <si>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</si>
  <si>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</si>
  <si>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</si>
  <si>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</si>
  <si>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</si>
  <si>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</si>
  <si>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</si>
  <si>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</si>
  <si>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</si>
  <si>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</si>
  <si>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</si>
  <si>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</si>
  <si>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</si>
  <si>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</si>
  <si>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</si>
  <si>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</si>
  <si>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</si>
  <si>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</si>
  <si>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</si>
  <si>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</si>
  <si>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</si>
  <si>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</si>
  <si>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</si>
  <si>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</si>
  <si>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</si>
  <si>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</si>
  <si>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</si>
  <si>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</si>
  <si>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</si>
  <si>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</si>
  <si>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</si>
  <si>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</si>
  <si>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</si>
  <si>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</si>
  <si>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</si>
  <si>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</si>
  <si>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</si>
  <si>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</si>
  <si>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</si>
  <si>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</si>
  <si>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</si>
  <si>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</si>
  <si>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</si>
  <si>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</si>
  <si>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</si>
  <si>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</si>
  <si>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</si>
  <si>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</si>
  <si>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</si>
  <si>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</si>
  <si>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</si>
  <si>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</si>
  <si>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</si>
  <si>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</si>
  <si>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</si>
  <si>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</si>
  <si>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</si>
  <si>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</si>
  <si>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</si>
  <si>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</si>
  <si>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</si>
  <si>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</si>
  <si>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</si>
  <si>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</si>
  <si>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</si>
  <si>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</si>
  <si>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</si>
  <si>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</si>
  <si>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</si>
  <si>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</si>
  <si>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</si>
  <si>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</si>
  <si>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</si>
  <si>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</si>
  <si>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</si>
  <si>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</si>
  <si>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</si>
  <si>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</si>
  <si>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</si>
  <si>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</si>
  <si>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</si>
  <si>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</si>
  <si>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</si>
  <si>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</si>
  <si>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</si>
  <si>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</si>
  <si>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</si>
  <si>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</si>
  <si>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</si>
  <si>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</si>
  <si>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</si>
  <si>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</si>
  <si>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</si>
  <si>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</si>
  <si>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</si>
  <si>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</si>
  <si>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</si>
  <si>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</si>
  <si>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</si>
  <si>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</si>
  <si>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</si>
  <si>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</si>
  <si>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</si>
  <si>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</si>
  <si>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</si>
  <si>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</si>
  <si>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</si>
  <si>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</si>
  <si>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</si>
  <si>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</si>
  <si>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</si>
  <si>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</si>
  <si>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</si>
  <si>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</si>
  <si>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</si>
  <si>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</si>
  <si>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</si>
  <si>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</si>
  <si>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</si>
  <si>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</si>
  <si>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</si>
  <si>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</si>
  <si>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</si>
  <si>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</si>
  <si>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</si>
  <si>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</si>
  <si>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</si>
  <si>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</si>
  <si>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</si>
  <si>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</si>
  <si>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</si>
  <si>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</si>
  <si>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</si>
  <si>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</si>
  <si>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</si>
  <si>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</si>
  <si>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</si>
  <si>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</si>
  <si>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</si>
  <si>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</si>
  <si>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</si>
  <si>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</si>
  <si>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</si>
  <si>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</si>
  <si>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</si>
  <si>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</si>
  <si>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</si>
  <si>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</si>
  <si>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</si>
  <si>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</si>
  <si>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</si>
  <si>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</si>
  <si>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</si>
  <si>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</si>
  <si>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</si>
  <si>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</si>
  <si>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</si>
  <si>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</si>
  <si>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</si>
  <si>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</si>
  <si>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</si>
  <si>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</si>
  <si>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</si>
  <si>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</si>
  <si>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</si>
  <si>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</si>
  <si>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</si>
  <si>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</si>
  <si>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</si>
  <si>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</si>
  <si>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</si>
  <si>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</si>
  <si>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</si>
  <si>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</si>
  <si>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</si>
  <si>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</si>
  <si>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</si>
  <si>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</si>
  <si>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</si>
  <si>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</si>
  <si>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</si>
  <si>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</si>
  <si>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</si>
  <si>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</si>
  <si>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</si>
  <si>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</si>
  <si>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</si>
  <si>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</si>
  <si>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</si>
  <si>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</si>
  <si>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</si>
  <si>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</si>
  <si>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</si>
  <si>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</si>
  <si>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</si>
  <si>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</si>
  <si>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</si>
  <si>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</si>
  <si>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</si>
  <si>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</si>
  <si>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</si>
  <si>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</si>
  <si>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</si>
  <si>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</si>
  <si>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</si>
  <si>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</si>
  <si>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</si>
  <si>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</si>
  <si>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</si>
  <si>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</si>
  <si>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</si>
  <si>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</si>
  <si>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</si>
  <si>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</si>
  <si>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</si>
  <si>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</si>
  <si>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</si>
  <si>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</si>
  <si>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</si>
  <si>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</si>
  <si>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</si>
  <si>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</si>
  <si>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</si>
  <si>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</si>
  <si>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</si>
  <si>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</si>
  <si>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</si>
  <si>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</si>
  <si>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</si>
  <si>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</si>
  <si>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</si>
  <si>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</si>
  <si>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</si>
  <si>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</si>
  <si>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</si>
  <si>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</si>
  <si>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</si>
  <si>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</si>
  <si>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</si>
  <si>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</si>
  <si>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</si>
  <si>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</si>
  <si>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</si>
  <si>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</si>
  <si>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</si>
  <si>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</si>
  <si>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</si>
  <si>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</si>
  <si>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</si>
  <si>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</si>
  <si>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</si>
  <si>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</si>
  <si>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</si>
  <si>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</si>
  <si>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</si>
  <si>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</si>
  <si>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</si>
  <si>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</si>
  <si>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</si>
  <si>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</si>
  <si>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</si>
  <si>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</si>
  <si>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</si>
  <si>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</si>
  <si>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</si>
  <si>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</si>
  <si>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</si>
  <si>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</si>
  <si>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</si>
  <si>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</si>
  <si>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</si>
  <si>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</si>
  <si>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</si>
  <si>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</si>
  <si>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</si>
  <si>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</si>
  <si>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</si>
  <si>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</si>
  <si>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</si>
  <si>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</si>
  <si>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</si>
  <si>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</si>
  <si>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</si>
  <si>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</si>
  <si>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</si>
  <si>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</si>
  <si>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</si>
  <si>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</si>
  <si>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</si>
  <si>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</si>
  <si>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</si>
  <si>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</si>
  <si>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</si>
  <si>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</si>
  <si>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</si>
  <si>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</si>
  <si>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</si>
  <si>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</si>
  <si>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</si>
  <si>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</si>
  <si>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</si>
  <si>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</si>
  <si>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</si>
  <si>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</si>
  <si>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</si>
  <si>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</si>
  <si>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</si>
  <si>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</si>
  <si>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</si>
  <si>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</si>
  <si>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</si>
  <si>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</si>
  <si>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</si>
  <si>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</si>
  <si>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</si>
  <si>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</si>
  <si>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</si>
  <si>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</si>
  <si>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</si>
  <si>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</si>
  <si>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</si>
  <si>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</si>
  <si>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</si>
  <si>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</si>
  <si>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</si>
  <si>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</si>
  <si>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</si>
  <si>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</si>
  <si>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</si>
  <si>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</si>
  <si>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</si>
  <si>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</si>
  <si>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</si>
  <si>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</si>
  <si>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</si>
  <si>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</si>
  <si>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</si>
  <si>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</si>
  <si>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</si>
  <si>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</si>
  <si>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</si>
  <si>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</si>
  <si>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</si>
  <si>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</si>
  <si>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</si>
  <si>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</si>
  <si>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</si>
  <si>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</si>
  <si>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</si>
  <si>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</si>
  <si>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</si>
  <si>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</si>
  <si>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</si>
  <si>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</si>
  <si>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</si>
  <si>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</si>
  <si>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</si>
  <si>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</si>
  <si>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</si>
  <si>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</si>
  <si>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</si>
  <si>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</si>
  <si>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</si>
  <si>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</si>
  <si>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</si>
  <si>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</si>
  <si>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</si>
  <si>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</si>
  <si>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</si>
  <si>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</si>
  <si>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</si>
  <si>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</si>
  <si>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</si>
  <si>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</si>
  <si>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</si>
  <si>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</si>
  <si>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</si>
  <si>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</si>
  <si>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</si>
  <si>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</si>
  <si>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</si>
  <si>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</si>
  <si>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</si>
  <si>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</si>
  <si>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</si>
  <si>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</si>
  <si>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</si>
  <si>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</si>
  <si>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</si>
  <si>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</si>
  <si>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</si>
  <si>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</si>
  <si>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</si>
  <si>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</si>
  <si>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</si>
  <si>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</si>
  <si>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</si>
  <si>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</si>
  <si>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</si>
  <si>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</si>
  <si>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</si>
  <si>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</si>
  <si>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</si>
  <si>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</si>
  <si>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</si>
  <si>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</si>
  <si>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</si>
  <si>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</si>
  <si>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</si>
  <si>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</si>
  <si>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</si>
  <si>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</si>
  <si>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</si>
  <si>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</si>
  <si>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</si>
  <si>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</si>
  <si>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</si>
  <si>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</si>
  <si>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</si>
  <si>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</si>
  <si>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</si>
  <si>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</si>
  <si>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</si>
  <si>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</si>
  <si>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</si>
  <si>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</si>
  <si>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</si>
  <si>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</si>
  <si>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</si>
  <si>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</si>
  <si>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</si>
  <si>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</si>
  <si>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</si>
  <si>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</si>
  <si>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</si>
  <si>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</si>
  <si>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</si>
  <si>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</si>
  <si>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</si>
  <si>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</si>
  <si>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</si>
  <si>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</si>
  <si>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</si>
  <si>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</si>
  <si>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</si>
  <si>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</si>
  <si>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</si>
  <si>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</si>
  <si>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</si>
  <si>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</si>
  <si>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</si>
  <si>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</si>
  <si>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</si>
  <si>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</si>
  <si>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</si>
  <si>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</si>
  <si>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</si>
  <si>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</si>
  <si>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</si>
  <si>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</si>
  <si>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</si>
  <si>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</si>
  <si>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</si>
  <si>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</si>
  <si>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</si>
  <si>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</si>
  <si>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</si>
  <si>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</si>
  <si>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</si>
  <si>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</si>
  <si>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</si>
  <si>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</si>
  <si>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</si>
  <si>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</si>
  <si>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</si>
  <si>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</si>
  <si>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</si>
  <si>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</si>
  <si>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</si>
  <si>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</si>
  <si>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</si>
  <si>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</si>
  <si>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</si>
  <si>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</si>
  <si>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</si>
  <si>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</si>
  <si>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</si>
  <si>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</si>
  <si>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</si>
  <si>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</si>
  <si>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</si>
  <si>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</si>
  <si>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</si>
  <si>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</si>
  <si>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</si>
  <si>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</si>
  <si>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</si>
  <si>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</si>
  <si>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</si>
  <si>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</si>
  <si>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</si>
  <si>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</si>
  <si>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</si>
  <si>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</si>
  <si>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</si>
  <si>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</si>
  <si>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</si>
  <si>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</si>
  <si>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</si>
  <si>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</si>
  <si>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</si>
  <si>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</si>
  <si>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</si>
  <si>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</si>
  <si>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</si>
  <si>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</si>
  <si>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</si>
  <si>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</si>
  <si>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</si>
  <si>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</si>
  <si>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</si>
  <si>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</si>
  <si>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</si>
  <si>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</si>
  <si>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</si>
  <si>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</si>
  <si>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</si>
  <si>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</si>
  <si>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</si>
  <si>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</si>
  <si>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</si>
  <si>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</si>
  <si>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</si>
  <si>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</si>
  <si>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</si>
  <si>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</si>
  <si>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</si>
  <si>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</si>
  <si>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</si>
  <si>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</si>
  <si>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</si>
  <si>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</si>
  <si>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</si>
  <si>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</si>
  <si>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</si>
  <si>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</si>
  <si>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</si>
  <si>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</si>
  <si>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</si>
  <si>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</si>
  <si>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</si>
  <si>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</si>
  <si>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</si>
  <si>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</si>
  <si>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</si>
  <si>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</si>
  <si>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</si>
  <si>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</si>
  <si>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</si>
  <si>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</si>
  <si>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</si>
  <si>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</si>
  <si>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</si>
  <si>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</si>
  <si>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</si>
  <si>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</si>
  <si>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</si>
  <si>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</si>
  <si>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</si>
  <si>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</si>
  <si>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</si>
  <si>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</si>
  <si>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</si>
  <si>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</si>
  <si>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</si>
  <si>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</si>
  <si>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</si>
  <si>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</si>
  <si>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</si>
  <si>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</si>
  <si>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</si>
  <si>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</si>
  <si>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</si>
  <si>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</si>
  <si>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</si>
  <si>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</si>
  <si>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</si>
  <si>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</si>
  <si>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</si>
  <si>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</si>
  <si>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</si>
  <si>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</si>
  <si>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</si>
  <si>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</si>
  <si>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</si>
  <si>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</si>
  <si>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</si>
  <si>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</si>
  <si>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</si>
  <si>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</si>
  <si>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</si>
  <si>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</si>
  <si>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</si>
  <si>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</si>
  <si>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</si>
  <si>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</si>
  <si>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</si>
  <si>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</si>
  <si>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</si>
  <si>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</si>
  <si>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</si>
  <si>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</si>
  <si>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</si>
  <si>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</si>
  <si>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</si>
  <si>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</si>
  <si>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</si>
  <si>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</si>
  <si>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</si>
  <si>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(Multiple Items)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</si>
  <si>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</si>
  <si>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</si>
  <si>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</si>
  <si>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</si>
  <si>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</si>
  <si>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</si>
  <si>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</si>
  <si>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</si>
  <si>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</si>
  <si>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</si>
  <si>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</si>
  <si>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</si>
  <si>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</si>
  <si>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</si>
  <si>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</si>
  <si>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</si>
  <si>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Parent Category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</si>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</sst>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43" fontId="0" fillId="0" borderId="0" xfId="0" applyNumberFormat="1"/>
    <xf numFmtId="1" fontId="0" fillId="0" borderId="0" xfId="2" applyNumberFormat="1" applyFont="1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164" fontId="0" fillId="0" borderId="0" xfId="0" applyNumberFormat="1"/>
    <xf numFmtId="14" fontId="0" fillId="0" borderId="0" xfId="0" applyNumberFormat="1"/>
    <xf numFmtId="9" fontId="0" fillId="2" borderId="0" xfId="0" applyNumberFormat="1" applyFill="1"/>
    <xf numFmtId="9" fontId="0" fillId="2" borderId="0" xfId="2" applyFont="1" applyFill="1"/>
  </cellXfs>
  <cellStyles count="3">
    <cellStyle name="Comma" xfId="1" builtinId="3"/>
    <cellStyle name="Normal" xfId="0" builtinId="0"/>
    <cellStyle name="Percent" xfId="2" builtinId="5"/>
  </cellStyles>
  <dxfs count="35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232455120325138E-2"/>
          <c:y val="4.2191961298955277E-2"/>
          <c:w val="0.85964629241488699"/>
          <c:h val="0.893629027320263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0-AD49-A97B-116AF4F62CAB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A0-AD49-A97B-116AF4F62CAB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A0-AD49-A97B-116AF4F62CAB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A0-AD49-A97B-116AF4F62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9"/>
        <c:overlap val="100"/>
        <c:axId val="1497236431"/>
        <c:axId val="1510917647"/>
      </c:barChart>
      <c:catAx>
        <c:axId val="149723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17647"/>
        <c:crosses val="autoZero"/>
        <c:auto val="1"/>
        <c:lblAlgn val="ctr"/>
        <c:lblOffset val="100"/>
        <c:noMultiLvlLbl val="0"/>
      </c:catAx>
      <c:valAx>
        <c:axId val="1510917647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36431"/>
        <c:crosses val="autoZero"/>
        <c:crossBetween val="between"/>
        <c:majorUnit val="400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361927860283288"/>
          <c:y val="0.40816921414234986"/>
          <c:w val="7.6380721397167131E-2"/>
          <c:h val="0.178432607688744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by State!PivotTable1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563731635513367E-2"/>
          <c:y val="1.0371438509945293E-2"/>
          <c:w val="0.85964629241488699"/>
          <c:h val="0.893629027320263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by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21E3-274E-AE02-78C7925DE487}"/>
            </c:ext>
          </c:extLst>
        </c:ser>
        <c:ser>
          <c:idx val="1"/>
          <c:order val="1"/>
          <c:tx>
            <c:strRef>
              <c:f>'Subcategory by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21E3-274E-AE02-78C7925DE487}"/>
            </c:ext>
          </c:extLst>
        </c:ser>
        <c:ser>
          <c:idx val="2"/>
          <c:order val="2"/>
          <c:tx>
            <c:strRef>
              <c:f>'Subcategory by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21E3-274E-AE02-78C7925DE487}"/>
            </c:ext>
          </c:extLst>
        </c:ser>
        <c:ser>
          <c:idx val="3"/>
          <c:order val="3"/>
          <c:tx>
            <c:strRef>
              <c:f>'Subcategory by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59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21E3-274E-AE02-78C7925DE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9"/>
        <c:overlap val="100"/>
        <c:axId val="1497236431"/>
        <c:axId val="1510917647"/>
      </c:barChart>
      <c:catAx>
        <c:axId val="149723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17647"/>
        <c:crosses val="autoZero"/>
        <c:auto val="1"/>
        <c:lblAlgn val="ctr"/>
        <c:lblOffset val="100"/>
        <c:noMultiLvlLbl val="0"/>
      </c:catAx>
      <c:valAx>
        <c:axId val="1510917647"/>
        <c:scaling>
          <c:orientation val="minMax"/>
          <c:max val="16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36431"/>
        <c:crosses val="autoZero"/>
        <c:crossBetween val="between"/>
        <c:majorUnit val="400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Data.xlsx]Date by Sate!PivotTable2</c:name>
    <c:fmtId val="1"/>
  </c:pivotSource>
  <c:chart>
    <c:autoTitleDeleted val="0"/>
    <c:pivotFmts>
      <c:pivotFmt>
        <c:idx val="0"/>
        <c:spPr>
          <a:ln w="412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12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412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378108677009432E-2"/>
          <c:y val="7.407407407407407E-2"/>
          <c:w val="0.8119648657779163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'Date by Sate'!$B$4:$B$5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412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'Date by Sate'!$A$6:$A$18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by Sate'!$B$6:$B$18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87-0A41-9FD8-91460E5AAEA3}"/>
            </c:ext>
          </c:extLst>
        </c:ser>
        <c:ser>
          <c:idx val="1"/>
          <c:order val="1"/>
          <c:tx>
            <c:strRef>
              <c:f>'Date by Sate'!$C$4:$C$5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12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by Sate'!$A$6:$A$18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by Sate'!$C$6:$C$18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87-0A41-9FD8-91460E5AAEA3}"/>
            </c:ext>
          </c:extLst>
        </c:ser>
        <c:ser>
          <c:idx val="2"/>
          <c:order val="2"/>
          <c:tx>
            <c:strRef>
              <c:f>'Date by Sate'!$D$4:$D$5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412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'Date by Sate'!$A$6:$A$18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by Sate'!$D$6:$D$18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87-0A41-9FD8-91460E5AA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678607"/>
        <c:axId val="1185680239"/>
      </c:lineChart>
      <c:catAx>
        <c:axId val="118567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680239"/>
        <c:crosses val="autoZero"/>
        <c:auto val="1"/>
        <c:lblAlgn val="ctr"/>
        <c:lblOffset val="100"/>
        <c:noMultiLvlLbl val="0"/>
      </c:catAx>
      <c:valAx>
        <c:axId val="1185680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678607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2</xdr:row>
      <xdr:rowOff>25400</xdr:rowOff>
    </xdr:from>
    <xdr:to>
      <xdr:col>17</xdr:col>
      <xdr:colOff>457200</xdr:colOff>
      <xdr:row>27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A3C00F-595B-5945-9686-3009E52D9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133350</xdr:rowOff>
    </xdr:from>
    <xdr:to>
      <xdr:col>18</xdr:col>
      <xdr:colOff>622300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A576A-6531-1C44-99C8-E59271537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82550</xdr:rowOff>
    </xdr:from>
    <xdr:to>
      <xdr:col>15</xdr:col>
      <xdr:colOff>406400</xdr:colOff>
      <xdr:row>18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92CB08-7386-7846-AB2B-2E8C1EBE2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guia, Mikko" refreshedDate="43788.840741782406" createdVersion="6" refreshedVersion="6" minRefreshableVersion="3" recordCount="4115" xr:uid="{EE6FBC25-E3BD-CD44-855A-609D9718D618}">
  <cacheSource type="worksheet">
    <worksheetSource ref="A1:R1048576" sheet="Raw Data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m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guia, Mikko" refreshedDate="43794.68756215278" createdVersion="6" refreshedVersion="6" minRefreshableVersion="3" recordCount="4115" xr:uid="{644E1FCC-E6F4-684E-9E5C-B7E52C15F842}">
  <cacheSource type="worksheet">
    <worksheetSource ref="A1:T1048576" sheet="Raw Data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9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7"/>
  </r>
  <r>
    <m/>
    <m/>
    <m/>
    <m/>
    <m/>
    <x v="4"/>
    <x v="21"/>
    <m/>
    <m/>
    <m/>
    <m/>
    <m/>
    <m/>
    <x v="41"/>
    <m/>
    <m/>
    <x v="9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3BDDC-BE24-9541-BC89-1997C0BA4947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fieldListSortAscending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6" type="button" dataOnly="0" labelOnly="1" outline="0" axis="axisRow" fieldPosition="0"/>
    </format>
    <format dxfId="23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44CF7-5D10-374C-8746-7D539DED7578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fieldListSortAscending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dataField="1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0"/>
        <item x="23"/>
        <item x="18"/>
        <item x="9"/>
        <item x="8"/>
        <item x="22"/>
        <item h="1" x="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4">
    <chartFormat chart="2" format="17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5CFEE-B2AF-F74A-A27D-BC61DCFE8F30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umSubtotal="1">
      <items count="6">
        <item x="1"/>
        <item x="2"/>
        <item h="1" x="3"/>
        <item x="0"/>
        <item h="1" x="4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9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V4115"/>
  <sheetViews>
    <sheetView tabSelected="1" topLeftCell="D1" zoomScale="89" zoomScaleNormal="89" workbookViewId="0">
      <selection activeCell="H4" sqref="H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customWidth="1"/>
    <col min="16" max="17" width="17.33203125" customWidth="1"/>
    <col min="18" max="18" width="12.1640625" customWidth="1"/>
    <col min="19" max="19" width="20.5" customWidth="1"/>
    <col min="20" max="20" width="17.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8381</v>
      </c>
      <c r="R1" s="1" t="s">
        <v>8308</v>
      </c>
      <c r="S1" s="1" t="s">
        <v>8366</v>
      </c>
      <c r="T1" s="1" t="s">
        <v>8367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>E2/L2</f>
        <v>63.917582417582416</v>
      </c>
      <c r="Q2" t="s">
        <v>8310</v>
      </c>
      <c r="R2" t="s">
        <v>8311</v>
      </c>
      <c r="S2" s="11">
        <f>(((J2/60)/60/24)+DATE(1970,1,1))</f>
        <v>42177.007071759261</v>
      </c>
      <c r="T2" s="11">
        <f>(((I2/60)/60/24)+DATE(1970,1,1))</f>
        <v>42208.125</v>
      </c>
      <c r="V2" s="12"/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(((J3/60)/60/24)+DATE(1970,1,1))</f>
        <v>42766.600497685184</v>
      </c>
      <c r="T3" s="11">
        <f t="shared" ref="T3:T66" si="3">(((I3/60)/60/24)+DATE(1970,1,1))</f>
        <v>42796.600497685184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">
        <v>8310</v>
      </c>
      <c r="R5" s="6" t="s">
        <v>8311</v>
      </c>
      <c r="S5" s="11">
        <f t="shared" si="2"/>
        <v>41828.515127314815</v>
      </c>
      <c r="T5" s="11">
        <f t="shared" si="3"/>
        <v>41858.515127314815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">
        <v>8310</v>
      </c>
      <c r="S10" s="11">
        <f t="shared" si="2"/>
        <v>42468.94458333333</v>
      </c>
      <c r="T10" s="11">
        <f t="shared" si="3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(((J67/60)/60/24)+DATE(1970,1,1))</f>
        <v>41835.821226851855</v>
      </c>
      <c r="T67" s="11">
        <f t="shared" ref="T67:T130" si="7">(((I67/60)/60/24)+DATE(1970,1,1))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(((J131/60)/60/24)+DATE(1970,1,1))</f>
        <v>41882.937303240738</v>
      </c>
      <c r="T131" s="11">
        <f t="shared" ref="T131:T194" si="11">(((I131/60)/60/24)+DATE(1970,1,1))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(((J195/60)/60/24)+DATE(1970,1,1))</f>
        <v>41911.934791666667</v>
      </c>
      <c r="T195" s="11">
        <f t="shared" ref="T195:T258" si="15">(((I195/60)/60/24)+DATE(1970,1,1))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(((J259/60)/60/24)+DATE(1970,1,1))</f>
        <v>42479.626875000002</v>
      </c>
      <c r="T259" s="11">
        <f t="shared" ref="T259:T322" si="19">(((I259/60)/60/24)+DATE(1970,1,1))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(((J323/60)/60/24)+DATE(1970,1,1))</f>
        <v>42647.446597222224</v>
      </c>
      <c r="T323" s="11">
        <f t="shared" ref="T323:T386" si="23">(((I323/60)/60/24)+DATE(1970,1,1))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(((J387/60)/60/24)+DATE(1970,1,1))</f>
        <v>41934.584502314814</v>
      </c>
      <c r="T387" s="11">
        <f t="shared" ref="T387:T450" si="27">(((I387/60)/60/24)+DATE(1970,1,1))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(((J451/60)/60/24)+DATE(1970,1,1))</f>
        <v>41534.568113425928</v>
      </c>
      <c r="T451" s="11">
        <f t="shared" ref="T451:T514" si="31">(((I451/60)/60/24)+DATE(1970,1,1))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6" t="e">
        <f>E490/L490</f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(((J515/60)/60/24)+DATE(1970,1,1))</f>
        <v>42552.653993055559</v>
      </c>
      <c r="T515" s="11">
        <f t="shared" ref="T515:T578" si="35">(((I515/60)/60/24)+DATE(1970,1,1))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(((J579/60)/60/24)+DATE(1970,1,1))</f>
        <v>42450.589143518519</v>
      </c>
      <c r="T579" s="11">
        <f t="shared" ref="T579:T642" si="39">(((I579/60)/60/24)+DATE(1970,1,1))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(((J643/60)/60/24)+DATE(1970,1,1))</f>
        <v>42199.57</v>
      </c>
      <c r="T643" s="11">
        <f t="shared" ref="T643:T706" si="43">(((I643/60)/60/24)+DATE(1970,1,1))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(((J707/60)/60/24)+DATE(1970,1,1))</f>
        <v>42726.491643518515</v>
      </c>
      <c r="T707" s="11">
        <f t="shared" ref="T707:T770" si="47">(((I707/60)/60/24)+DATE(1970,1,1))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(((J771/60)/60/24)+DATE(1970,1,1))</f>
        <v>41604.996458333335</v>
      </c>
      <c r="T771" s="11">
        <f t="shared" ref="T771:T834" si="51">(((I771/60)/60/24)+DATE(1970,1,1))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(((J835/60)/60/24)+DATE(1970,1,1))</f>
        <v>41718.878182870372</v>
      </c>
      <c r="T835" s="11">
        <f t="shared" ref="T835:T898" si="55">(((I835/60)/60/24)+DATE(1970,1,1))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(((J899/60)/60/24)+DATE(1970,1,1))</f>
        <v>41211.688750000001</v>
      </c>
      <c r="T899" s="11">
        <f t="shared" ref="T899:T962" si="59">(((I899/60)/60/24)+DATE(1970,1,1))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(((J963/60)/60/24)+DATE(1970,1,1))</f>
        <v>42740.693692129629</v>
      </c>
      <c r="T963" s="11">
        <f t="shared" ref="T963:T1026" si="63">(((I963/60)/60/24)+DATE(1970,1,1))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(((J1027/60)/60/24)+DATE(1970,1,1))</f>
        <v>42049.833761574075</v>
      </c>
      <c r="T1027" s="11">
        <f t="shared" ref="T1027:T1090" si="67">(((I1027/60)/60/24)+DATE(1970,1,1))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(((J1091/60)/60/24)+DATE(1970,1,1))</f>
        <v>42151.189525462964</v>
      </c>
      <c r="T1091" s="11">
        <f t="shared" ref="T1091:T1154" si="71">(((I1091/60)/60/24)+DATE(1970,1,1))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(((J1155/60)/60/24)+DATE(1970,1,1))</f>
        <v>42143.714178240742</v>
      </c>
      <c r="T1155" s="11">
        <f t="shared" ref="T1155:T1218" si="75">(((I1155/60)/60/24)+DATE(1970,1,1))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(((J1219/60)/60/24)+DATE(1970,1,1))</f>
        <v>42535.809490740736</v>
      </c>
      <c r="T1219" s="11">
        <f t="shared" ref="T1219:T1282" si="79">(((I1219/60)/60/24)+DATE(1970,1,1))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(((J1283/60)/60/24)+DATE(1970,1,1))</f>
        <v>41463.743472222224</v>
      </c>
      <c r="T1283" s="11">
        <f t="shared" ref="T1283:T1346" si="83">(((I1283/60)/60/24)+DATE(1970,1,1))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(((J1347/60)/60/24)+DATE(1970,1,1))</f>
        <v>41799.814340277779</v>
      </c>
      <c r="T1347" s="11">
        <f t="shared" ref="T1347:T1410" si="87">(((I1347/60)/60/24)+DATE(1970,1,1))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(((J1411/60)/60/24)+DATE(1970,1,1))</f>
        <v>41945.133506944447</v>
      </c>
      <c r="T1411" s="11">
        <f t="shared" ref="T1411:T1474" si="91">(((I1411/60)/60/24)+DATE(1970,1,1))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(((J1475/60)/60/24)+DATE(1970,1,1))</f>
        <v>40939.979618055557</v>
      </c>
      <c r="T1475" s="11">
        <f t="shared" ref="T1475:T1538" si="95">(((I1475/60)/60/24)+DATE(1970,1,1))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(((J1539/60)/60/24)+DATE(1970,1,1))</f>
        <v>42552.315127314811</v>
      </c>
      <c r="T1539" s="11">
        <f t="shared" ref="T1539:T1602" si="99">(((I1539/60)/60/24)+DATE(1970,1,1))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(((J1603/60)/60/24)+DATE(1970,1,1))</f>
        <v>40638.092974537038</v>
      </c>
      <c r="T1603" s="11">
        <f t="shared" ref="T1603:T1666" si="103">(((I1603/60)/60/24)+DATE(1970,1,1))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(((J1667/60)/60/24)+DATE(1970,1,1))</f>
        <v>40564.649456018517</v>
      </c>
      <c r="T1667" s="11">
        <f t="shared" ref="T1667:T1730" si="107">(((I1667/60)/60/24)+DATE(1970,1,1))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(((J1731/60)/60/24)+DATE(1970,1,1))</f>
        <v>42471.052152777775</v>
      </c>
      <c r="T1731" s="11">
        <f t="shared" ref="T1731:T1794" si="111">(((I1731/60)/60/24)+DATE(1970,1,1))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(((J1795/60)/60/24)+DATE(1970,1,1))</f>
        <v>41940.89166666667</v>
      </c>
      <c r="T1795" s="11">
        <f t="shared" ref="T1795:T1858" si="115">(((I1795/60)/60/24)+DATE(1970,1,1))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(((J1859/60)/60/24)+DATE(1970,1,1))</f>
        <v>41864.76866898148</v>
      </c>
      <c r="T1859" s="11">
        <f t="shared" ref="T1859:T1922" si="119">(((I1859/60)/60/24)+DATE(1970,1,1))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(((J1923/60)/60/24)+DATE(1970,1,1))</f>
        <v>41074.221562500003</v>
      </c>
      <c r="T1923" s="11">
        <f t="shared" ref="T1923:T1986" si="123">(((I1923/60)/60/24)+DATE(1970,1,1))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(((J1987/60)/60/24)+DATE(1970,1,1))</f>
        <v>42555.698738425926</v>
      </c>
      <c r="T1987" s="11">
        <f t="shared" ref="T1987:T2050" si="127">(((I1987/60)/60/24)+DATE(1970,1,1))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(((J2051/60)/60/24)+DATE(1970,1,1))</f>
        <v>41575.527349537035</v>
      </c>
      <c r="T2051" s="11">
        <f t="shared" ref="T2051:T2114" si="131">(((I2051/60)/60/24)+DATE(1970,1,1))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(((J2115/60)/60/24)+DATE(1970,1,1))</f>
        <v>41870.86546296296</v>
      </c>
      <c r="T2115" s="11">
        <f t="shared" ref="T2115:T2178" si="135">(((I2115/60)/60/24)+DATE(1970,1,1))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(((J2179/60)/60/24)+DATE(1970,1,1))</f>
        <v>42502.250775462962</v>
      </c>
      <c r="T2179" s="11">
        <f t="shared" ref="T2179:T2242" si="139">(((I2179/60)/60/24)+DATE(1970,1,1))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(((J2243/60)/60/24)+DATE(1970,1,1))</f>
        <v>42766.827546296292</v>
      </c>
      <c r="T2243" s="11">
        <f t="shared" ref="T2243:T2306" si="143">(((I2243/60)/60/24)+DATE(1970,1,1))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(((J2307/60)/60/24)+DATE(1970,1,1))</f>
        <v>41834.695277777777</v>
      </c>
      <c r="T2307" s="11">
        <f t="shared" ref="T2307:T2370" si="147">(((I2307/60)/60/24)+DATE(1970,1,1))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(((J2371/60)/60/24)+DATE(1970,1,1))</f>
        <v>42380.812627314815</v>
      </c>
      <c r="T2371" s="11">
        <f t="shared" ref="T2371:T2434" si="151">(((I2371/60)/60/24)+DATE(1970,1,1))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(((J2435/60)/60/24)+DATE(1970,1,1))</f>
        <v>42397.89980324074</v>
      </c>
      <c r="T2435" s="11">
        <f t="shared" ref="T2435:T2498" si="155">(((I2435/60)/60/24)+DATE(1970,1,1))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(((J2499/60)/60/24)+DATE(1970,1,1))</f>
        <v>40730.878912037035</v>
      </c>
      <c r="T2499" s="11">
        <f t="shared" ref="T2499:T2562" si="159">(((I2499/60)/60/24)+DATE(1970,1,1))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(((J2563/60)/60/24)+DATE(1970,1,1))</f>
        <v>42260.528807870374</v>
      </c>
      <c r="T2563" s="11">
        <f t="shared" ref="T2563:T2626" si="163">(((I2563/60)/60/24)+DATE(1970,1,1))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(((J2627/60)/60/24)+DATE(1970,1,1))</f>
        <v>42658.810277777782</v>
      </c>
      <c r="T2627" s="11">
        <f t="shared" ref="T2627:T2690" si="167">(((I2627/60)/60/24)+DATE(1970,1,1))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(((J2691/60)/60/24)+DATE(1970,1,1))</f>
        <v>42551.961689814809</v>
      </c>
      <c r="T2691" s="11">
        <f t="shared" ref="T2691:T2754" si="171">(((I2691/60)/60/24)+DATE(1970,1,1))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(((J2755/60)/60/24)+DATE(1970,1,1))</f>
        <v>41117.900729166664</v>
      </c>
      <c r="T2755" s="11">
        <f t="shared" ref="T2755:T2818" si="175">(((I2755/60)/60/24)+DATE(1970,1,1))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(((J2819/60)/60/24)+DATE(1970,1,1))</f>
        <v>42023.634976851856</v>
      </c>
      <c r="T2819" s="11">
        <f t="shared" ref="T2819:T2882" si="179">(((I2819/60)/60/24)+DATE(1970,1,1))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(((J2883/60)/60/24)+DATE(1970,1,1))</f>
        <v>41916.597638888888</v>
      </c>
      <c r="T2883" s="11">
        <f t="shared" ref="T2883:T2946" si="183">(((I2883/60)/60/24)+DATE(1970,1,1))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(((J2947/60)/60/24)+DATE(1970,1,1))</f>
        <v>42118.139583333337</v>
      </c>
      <c r="T2947" s="11">
        <f t="shared" ref="T2947:T3010" si="187">(((I2947/60)/60/24)+DATE(1970,1,1))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(((J3011/60)/60/24)+DATE(1970,1,1))</f>
        <v>41939.569907407407</v>
      </c>
      <c r="T3011" s="11">
        <f t="shared" ref="T3011:T3074" si="191">(((I3011/60)/60/24)+DATE(1970,1,1))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(((J3075/60)/60/24)+DATE(1970,1,1))</f>
        <v>42111.684027777781</v>
      </c>
      <c r="T3075" s="11">
        <f t="shared" ref="T3075:T3138" si="195">(((I3075/60)/60/24)+DATE(1970,1,1))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(((J3139/60)/60/24)+DATE(1970,1,1))</f>
        <v>42807.885057870371</v>
      </c>
      <c r="T3139" s="11">
        <f t="shared" ref="T3139:T3202" si="199">(((I3139/60)/60/24)+DATE(1970,1,1))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(((J3203/60)/60/24)+DATE(1970,1,1))</f>
        <v>41861.767094907409</v>
      </c>
      <c r="T3203" s="11">
        <f t="shared" ref="T3203:T3266" si="203">(((I3203/60)/60/24)+DATE(1970,1,1))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(((J3267/60)/60/24)+DATE(1970,1,1))</f>
        <v>42311.711979166663</v>
      </c>
      <c r="T3267" s="11">
        <f t="shared" ref="T3267:T3330" si="207">(((I3267/60)/60/24)+DATE(1970,1,1))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(((J3331/60)/60/24)+DATE(1970,1,1))</f>
        <v>41837.323009259257</v>
      </c>
      <c r="T3331" s="11">
        <f t="shared" ref="T3331:T3394" si="211">(((I3331/60)/60/24)+DATE(1970,1,1))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(((J3395/60)/60/24)+DATE(1970,1,1))</f>
        <v>41923.921643518523</v>
      </c>
      <c r="T3395" s="11">
        <f t="shared" ref="T3395:T3458" si="215">(((I3395/60)/60/24)+DATE(1970,1,1))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(((J3459/60)/60/24)+DATE(1970,1,1))</f>
        <v>42016.706678240742</v>
      </c>
      <c r="T3459" s="11">
        <f t="shared" ref="T3459:T3522" si="219">(((I3459/60)/60/24)+DATE(1970,1,1))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(((J3523/60)/60/24)+DATE(1970,1,1))</f>
        <v>41881.361342592594</v>
      </c>
      <c r="T3523" s="11">
        <f t="shared" ref="T3523:T3586" si="223">(((I3523/60)/60/24)+DATE(1970,1,1))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(((J3587/60)/60/24)+DATE(1970,1,1))</f>
        <v>41964.716319444444</v>
      </c>
      <c r="T3587" s="11">
        <f t="shared" ref="T3587:T3650" si="227">(((I3587/60)/60/24)+DATE(1970,1,1))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(((J3651/60)/60/24)+DATE(1970,1,1))</f>
        <v>41780.712893518517</v>
      </c>
      <c r="T3651" s="11">
        <f t="shared" ref="T3651:T3714" si="231">(((I3651/60)/60/24)+DATE(1970,1,1))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(((J3715/60)/60/24)+DATE(1970,1,1))</f>
        <v>42505.738032407404</v>
      </c>
      <c r="T3715" s="11">
        <f t="shared" ref="T3715:T3778" si="235">(((I3715/60)/60/24)+DATE(1970,1,1))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(((J3779/60)/60/24)+DATE(1970,1,1))</f>
        <v>41887.111354166671</v>
      </c>
      <c r="T3779" s="11">
        <f t="shared" ref="T3779:T3842" si="239">(((I3779/60)/60/24)+DATE(1970,1,1))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(((J3843/60)/60/24)+DATE(1970,1,1))</f>
        <v>41780.785729166666</v>
      </c>
      <c r="T3843" s="11">
        <f t="shared" ref="T3843:T3906" si="243">(((I3843/60)/60/24)+DATE(1970,1,1))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(((J3907/60)/60/24)+DATE(1970,1,1))</f>
        <v>42124.623877314814</v>
      </c>
      <c r="T3907" s="11">
        <f t="shared" ref="T3907:T3970" si="247">(((I3907/60)/60/24)+DATE(1970,1,1))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(((J3971/60)/60/24)+DATE(1970,1,1))</f>
        <v>42601.854699074072</v>
      </c>
      <c r="T3971" s="11">
        <f t="shared" ref="T3971:T4034" si="251">(((I3971/60)/60/24)+DATE(1970,1,1))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(((J4035/60)/60/24)+DATE(1970,1,1))</f>
        <v>42614.268796296295</v>
      </c>
      <c r="T4035" s="11">
        <f t="shared" ref="T4035:T4098" si="255">(((I4035/60)/60/24)+DATE(1970,1,1))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(((J4099/60)/60/24)+DATE(1970,1,1))</f>
        <v>42344.824502314819</v>
      </c>
      <c r="T4099" s="11">
        <f t="shared" ref="T4099:T4115" si="259">(((I4099/60)/60/24)+DATE(1970,1,1))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4" priority="6" operator="containsText" text="canceled">
      <formula>NOT(ISERROR(SEARCH("canceled",F1)))</formula>
    </cfRule>
    <cfRule type="containsText" dxfId="33" priority="7" operator="containsText" text="failed">
      <formula>NOT(ISERROR(SEARCH("failed",F1)))</formula>
    </cfRule>
    <cfRule type="containsText" dxfId="32" priority="10" operator="containsText" text="Successful">
      <formula>NOT(ISERROR(SEARCH("Successful",F1)))</formula>
    </cfRule>
    <cfRule type="colorScale" priority="11">
      <colorScale>
        <cfvo type="min"/>
        <cfvo type="max"/>
        <color rgb="FFFF7128"/>
        <color rgb="FFFFEF9C"/>
      </colorScale>
    </cfRule>
  </conditionalFormatting>
  <conditionalFormatting sqref="F6">
    <cfRule type="containsText" dxfId="31" priority="8" operator="containsText" text="canceled">
      <formula>NOT(ISERROR(SEARCH("canceled",F6)))</formula>
    </cfRule>
    <cfRule type="containsText" dxfId="30" priority="9" operator="containsText" text="failed">
      <formula>NOT(ISERROR(SEARCH("failed",F6)))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21A2-A846-5A49-BB58-9BCF25D9D435}">
  <sheetPr>
    <tabColor rgb="FFFFFF00"/>
  </sheetPr>
  <dimension ref="A1"/>
  <sheetViews>
    <sheetView workbookViewId="0">
      <selection activeCell="D33" sqref="D33"/>
    </sheetView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D6D26-35E3-7B4B-A60A-49B7A89D9A5B}">
  <sheetPr>
    <tabColor rgb="FF00B050"/>
  </sheetPr>
  <dimension ref="A3:F19"/>
  <sheetViews>
    <sheetView workbookViewId="0">
      <selection activeCell="R31" sqref="R31"/>
    </sheetView>
  </sheetViews>
  <sheetFormatPr baseColWidth="10" defaultRowHeight="15" x14ac:dyDescent="0.2"/>
  <cols>
    <col min="1" max="1" width="12.1640625" style="8" bestFit="1" customWidth="1"/>
    <col min="2" max="2" width="14.83203125" style="8" bestFit="1" customWidth="1"/>
    <col min="3" max="3" width="5.5" style="8" bestFit="1" customWidth="1"/>
    <col min="4" max="4" width="8.5" style="8" customWidth="1"/>
    <col min="5" max="5" width="8.83203125" style="8" bestFit="1" customWidth="1"/>
    <col min="6" max="7" width="10" style="8" bestFit="1" customWidth="1"/>
    <col min="8" max="16384" width="10.83203125" style="8"/>
  </cols>
  <sheetData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s="8" t="s">
        <v>8220</v>
      </c>
      <c r="C4" s="8" t="s">
        <v>8221</v>
      </c>
      <c r="D4" s="8" t="s">
        <v>8222</v>
      </c>
      <c r="E4" s="8" t="s">
        <v>8219</v>
      </c>
      <c r="F4" s="8" t="s">
        <v>8361</v>
      </c>
    </row>
    <row r="5" spans="1:6" x14ac:dyDescent="0.2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8" spans="5:5" x14ac:dyDescent="0.2">
      <c r="E18" s="14"/>
    </row>
    <row r="19" spans="5:5" x14ac:dyDescent="0.2">
      <c r="E19" s="14"/>
    </row>
  </sheetData>
  <sortState xmlns:xlrd2="http://schemas.microsoft.com/office/spreadsheetml/2017/richdata2" ref="A3:F14">
    <sortCondition ref="A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87C31-2830-5C46-A02F-70175CCEB626}">
  <sheetPr>
    <tabColor rgb="FF00B050"/>
  </sheetPr>
  <dimension ref="A1:F48"/>
  <sheetViews>
    <sheetView topLeftCell="M1" workbookViewId="0">
      <selection activeCell="H35" sqref="H35"/>
    </sheetView>
  </sheetViews>
  <sheetFormatPr baseColWidth="10" defaultRowHeight="15" x14ac:dyDescent="0.2"/>
  <cols>
    <col min="1" max="1" width="18.33203125" style="8" bestFit="1" customWidth="1"/>
    <col min="2" max="2" width="15.6640625" style="8" bestFit="1" customWidth="1"/>
    <col min="3" max="3" width="5.5" style="8" bestFit="1" customWidth="1"/>
    <col min="4" max="4" width="4" style="8" bestFit="1" customWidth="1"/>
    <col min="5" max="5" width="8.83203125" style="8" bestFit="1" customWidth="1"/>
    <col min="6" max="6" width="10" style="8" bestFit="1" customWidth="1"/>
    <col min="7" max="8" width="18.33203125" style="8" bestFit="1" customWidth="1"/>
    <col min="9" max="9" width="16" style="8" bestFit="1" customWidth="1"/>
    <col min="10" max="10" width="22.6640625" style="8" bestFit="1" customWidth="1"/>
    <col min="11" max="11" width="17.6640625" style="8" bestFit="1" customWidth="1"/>
    <col min="12" max="12" width="18.83203125" style="8" bestFit="1" customWidth="1"/>
    <col min="13" max="13" width="16.5" style="8" bestFit="1" customWidth="1"/>
    <col min="14" max="14" width="14.5" style="8" bestFit="1" customWidth="1"/>
    <col min="15" max="15" width="17.6640625" style="8" bestFit="1" customWidth="1"/>
    <col min="16" max="16" width="19.5" style="8" bestFit="1" customWidth="1"/>
    <col min="17" max="17" width="10" style="8" bestFit="1" customWidth="1"/>
    <col min="18" max="18" width="14.1640625" style="8" bestFit="1" customWidth="1"/>
    <col min="19" max="19" width="9.1640625" style="8" bestFit="1" customWidth="1"/>
    <col min="20" max="20" width="11" style="8" bestFit="1" customWidth="1"/>
    <col min="21" max="21" width="9.5" style="8" bestFit="1" customWidth="1"/>
    <col min="22" max="22" width="9.83203125" style="8" bestFit="1" customWidth="1"/>
    <col min="23" max="23" width="15.83203125" style="8" bestFit="1" customWidth="1"/>
    <col min="24" max="24" width="17.1640625" style="8" bestFit="1" customWidth="1"/>
    <col min="25" max="25" width="17.5" style="8" bestFit="1" customWidth="1"/>
    <col min="26" max="26" width="21.1640625" style="8" bestFit="1" customWidth="1"/>
    <col min="27" max="27" width="16.83203125" style="8" bestFit="1" customWidth="1"/>
    <col min="28" max="28" width="17.1640625" style="8" bestFit="1" customWidth="1"/>
    <col min="29" max="29" width="22.83203125" style="8" bestFit="1" customWidth="1"/>
    <col min="30" max="30" width="15" style="8" bestFit="1" customWidth="1"/>
    <col min="31" max="31" width="18.1640625" style="8" bestFit="1" customWidth="1"/>
    <col min="32" max="32" width="23" style="8" bestFit="1" customWidth="1"/>
    <col min="33" max="33" width="19.1640625" style="8" bestFit="1" customWidth="1"/>
    <col min="34" max="34" width="16.6640625" style="8" bestFit="1" customWidth="1"/>
    <col min="35" max="35" width="18.1640625" style="8" bestFit="1" customWidth="1"/>
    <col min="36" max="36" width="20.6640625" style="8" bestFit="1" customWidth="1"/>
    <col min="37" max="37" width="24.6640625" style="8" bestFit="1" customWidth="1"/>
    <col min="38" max="38" width="18.6640625" style="8" bestFit="1" customWidth="1"/>
    <col min="39" max="39" width="14" style="8" bestFit="1" customWidth="1"/>
    <col min="40" max="40" width="13.6640625" style="8" bestFit="1" customWidth="1"/>
    <col min="41" max="41" width="11.6640625" style="8" bestFit="1" customWidth="1"/>
    <col min="42" max="42" width="12.83203125" style="8" bestFit="1" customWidth="1"/>
    <col min="43" max="43" width="10" style="8" bestFit="1" customWidth="1"/>
    <col min="44" max="44" width="12.1640625" style="8" bestFit="1" customWidth="1"/>
    <col min="45" max="45" width="11.5" style="8" bestFit="1" customWidth="1"/>
    <col min="46" max="46" width="14" style="8" bestFit="1" customWidth="1"/>
    <col min="47" max="47" width="8.5" style="8" bestFit="1" customWidth="1"/>
    <col min="48" max="48" width="8.83203125" style="8" bestFit="1" customWidth="1"/>
    <col min="49" max="49" width="11" style="8" bestFit="1" customWidth="1"/>
    <col min="50" max="50" width="5.6640625" style="8" bestFit="1" customWidth="1"/>
    <col min="51" max="51" width="7" style="8" bestFit="1" customWidth="1"/>
    <col min="52" max="52" width="9.1640625" style="8" bestFit="1" customWidth="1"/>
    <col min="53" max="53" width="10.33203125" style="8" bestFit="1" customWidth="1"/>
    <col min="54" max="54" width="5" style="8" bestFit="1" customWidth="1"/>
    <col min="55" max="55" width="4.1640625" style="8" bestFit="1" customWidth="1"/>
    <col min="56" max="56" width="13.83203125" style="8" bestFit="1" customWidth="1"/>
    <col min="57" max="57" width="4.5" style="8" bestFit="1" customWidth="1"/>
    <col min="58" max="58" width="5.83203125" style="8" bestFit="1" customWidth="1"/>
    <col min="59" max="59" width="9.83203125" style="8" bestFit="1" customWidth="1"/>
    <col min="60" max="60" width="14.83203125" style="8" bestFit="1" customWidth="1"/>
    <col min="61" max="61" width="6.1640625" style="8" bestFit="1" customWidth="1"/>
    <col min="62" max="62" width="13" style="8" bestFit="1" customWidth="1"/>
    <col min="63" max="63" width="8.83203125" style="8" bestFit="1" customWidth="1"/>
    <col min="64" max="64" width="9" style="8" bestFit="1" customWidth="1"/>
    <col min="65" max="65" width="6.33203125" style="8" bestFit="1" customWidth="1"/>
    <col min="66" max="66" width="13" style="8" bestFit="1" customWidth="1"/>
    <col min="67" max="67" width="10" style="8" bestFit="1" customWidth="1"/>
    <col min="68" max="16384" width="10.83203125" style="8"/>
  </cols>
  <sheetData>
    <row r="1" spans="1:6" x14ac:dyDescent="0.2">
      <c r="A1" s="8" t="s">
        <v>8309</v>
      </c>
      <c r="B1" s="8" t="s">
        <v>8364</v>
      </c>
    </row>
    <row r="2" spans="1:6" x14ac:dyDescent="0.2">
      <c r="A2" s="8" t="s">
        <v>8223</v>
      </c>
      <c r="B2" s="8" t="s">
        <v>8364</v>
      </c>
    </row>
    <row r="4" spans="1:6" x14ac:dyDescent="0.2">
      <c r="A4" s="8" t="s">
        <v>8365</v>
      </c>
      <c r="B4" s="8" t="s">
        <v>8363</v>
      </c>
    </row>
    <row r="5" spans="1:6" x14ac:dyDescent="0.2">
      <c r="A5" s="8" t="s">
        <v>8360</v>
      </c>
      <c r="B5" s="8" t="s">
        <v>8220</v>
      </c>
      <c r="C5" s="8" t="s">
        <v>8221</v>
      </c>
      <c r="D5" s="8" t="s">
        <v>8222</v>
      </c>
      <c r="E5" s="8" t="s">
        <v>8219</v>
      </c>
      <c r="F5" s="8" t="s">
        <v>8361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8311</v>
      </c>
      <c r="B41" s="10"/>
      <c r="C41" s="10"/>
      <c r="D41" s="10"/>
      <c r="E41" s="10">
        <v>59</v>
      </c>
      <c r="F41" s="10">
        <v>59</v>
      </c>
    </row>
    <row r="42" spans="1:6" x14ac:dyDescent="0.2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8361</v>
      </c>
      <c r="B47" s="10">
        <v>349</v>
      </c>
      <c r="C47" s="10">
        <v>1530</v>
      </c>
      <c r="D47" s="10">
        <v>50</v>
      </c>
      <c r="E47" s="10">
        <v>2184</v>
      </c>
      <c r="F47" s="10">
        <v>4113</v>
      </c>
    </row>
    <row r="48" spans="1:6" x14ac:dyDescent="0.2">
      <c r="A48"/>
      <c r="B48"/>
      <c r="C48"/>
      <c r="D48"/>
      <c r="E48"/>
      <c r="F4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BF99B-1061-6141-87F7-0B08C35D58E5}">
  <sheetPr>
    <tabColor rgb="FF00B050"/>
  </sheetPr>
  <dimension ref="A1:E25"/>
  <sheetViews>
    <sheetView workbookViewId="0">
      <selection activeCell="C24" sqref="C24"/>
    </sheetView>
  </sheetViews>
  <sheetFormatPr baseColWidth="10" defaultRowHeight="15" x14ac:dyDescent="0.2"/>
  <cols>
    <col min="1" max="1" width="13.1640625" style="8" bestFit="1" customWidth="1"/>
    <col min="2" max="2" width="14.83203125" style="8" bestFit="1" customWidth="1"/>
    <col min="3" max="3" width="7" style="8" bestFit="1" customWidth="1"/>
    <col min="4" max="4" width="8.83203125" style="8" bestFit="1" customWidth="1"/>
    <col min="5" max="5" width="10" style="8" bestFit="1" customWidth="1"/>
    <col min="6" max="6" width="6.33203125" style="8" bestFit="1" customWidth="1"/>
    <col min="7" max="7" width="10" style="8" bestFit="1" customWidth="1"/>
    <col min="8" max="16384" width="10.83203125" style="8"/>
  </cols>
  <sheetData>
    <row r="1" spans="1:5" x14ac:dyDescent="0.2">
      <c r="A1" s="8" t="s">
        <v>8381</v>
      </c>
      <c r="B1" s="8" t="s">
        <v>8380</v>
      </c>
    </row>
    <row r="2" spans="1:5" x14ac:dyDescent="0.2">
      <c r="A2" s="8" t="s">
        <v>8382</v>
      </c>
      <c r="B2" s="8" t="s">
        <v>8380</v>
      </c>
    </row>
    <row r="4" spans="1:5" x14ac:dyDescent="0.2">
      <c r="A4" s="8" t="s">
        <v>8362</v>
      </c>
      <c r="B4" s="8" t="s">
        <v>8363</v>
      </c>
    </row>
    <row r="5" spans="1:5" x14ac:dyDescent="0.2">
      <c r="A5" s="8" t="s">
        <v>8360</v>
      </c>
      <c r="B5" s="8" t="s">
        <v>8220</v>
      </c>
      <c r="C5" s="8" t="s">
        <v>8221</v>
      </c>
      <c r="D5" s="8" t="s">
        <v>8219</v>
      </c>
      <c r="E5" s="8" t="s">
        <v>8361</v>
      </c>
    </row>
    <row r="6" spans="1:5" x14ac:dyDescent="0.2">
      <c r="A6" s="9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9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9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9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9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9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9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9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9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9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9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9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  <row r="23" spans="1:5" x14ac:dyDescent="0.2">
      <c r="B23" s="8">
        <f>GETPIVOTDATA("state",$A$4)</f>
        <v>4064</v>
      </c>
      <c r="C23" s="8">
        <f>GETPIVOTDATA("state",$A$4)</f>
        <v>4064</v>
      </c>
    </row>
    <row r="24" spans="1:5" x14ac:dyDescent="0.2">
      <c r="B24" s="8">
        <f>SUM(GETPIVOTDATA("state",$A$4,"state","canceled")+GETPIVOTDATA("state",$A$4,"state","failed"))</f>
        <v>1879</v>
      </c>
      <c r="C24" s="8">
        <f>GETPIVOTDATA("state",$A$4,"state","successful")</f>
        <v>2185</v>
      </c>
    </row>
    <row r="25" spans="1:5" x14ac:dyDescent="0.2">
      <c r="B25" s="13">
        <f>B24/B23</f>
        <v>0.46235236220472442</v>
      </c>
      <c r="C25" s="13">
        <f>C24/C23</f>
        <v>0.53764763779527558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 </vt:lpstr>
      <vt:lpstr>Pivot Tables ------&gt;</vt:lpstr>
      <vt:lpstr>State by Category</vt:lpstr>
      <vt:lpstr>Subcategory by State</vt:lpstr>
      <vt:lpstr>Date by Sate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Eguia, Mikko</cp:lastModifiedBy>
  <dcterms:created xsi:type="dcterms:W3CDTF">2017-04-20T15:17:24Z</dcterms:created>
  <dcterms:modified xsi:type="dcterms:W3CDTF">2019-11-26T02:14:22Z</dcterms:modified>
</cp:coreProperties>
</file>