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wdp" ContentType="image/vnd.ms-photo"/>
  <Default Extension="rels" ContentType="application/vnd.openxmlformats-package.relationships+xml"/>
  <Override PartName="/customUI/images/Setting.ico" ContentType="application/vnd.ms-office.vbaProject"/>
  <Override PartName="/customUI/images/help.ico" ContentType="application/vnd.ms-office.vbaPro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5" Type="http://schemas.microsoft.com/office/2006/relationships/ui/extensibility" Target="customUI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745" windowHeight="9675" tabRatio="513"/>
  </bookViews>
  <sheets>
    <sheet name="FAI data" sheetId="7" r:id="rId1"/>
    <sheet name="图纸" sheetId="12" r:id="rId2"/>
    <sheet name="色差" sheetId="10" r:id="rId3"/>
    <sheet name="条形码 二维码" sheetId="11" r:id="rId4"/>
    <sheet name="耐破 边压" sheetId="13" r:id="rId5"/>
    <sheet name="耐摩擦" sheetId="15" r:id="rId6"/>
    <sheet name="光泽度" sheetId="14" r:id="rId7"/>
    <sheet name="设置" sheetId="5" state="hidden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GoA1">[1]!___GoA1</definedName>
    <definedName name="___ST6">[2]超波残数!#REF!</definedName>
    <definedName name="___TA20">#REF!</definedName>
    <definedName name="___TA203040">[2]超波残数!#REF!</definedName>
    <definedName name="__GoA1">[1]!__GoA1</definedName>
    <definedName name="__ST6">[2]超波残数!#REF!</definedName>
    <definedName name="__TA20">#REF!</definedName>
    <definedName name="__TA203040">[2]超波残数!#REF!</definedName>
    <definedName name="_xlnm._FilterDatabase" localSheetId="0" hidden="1">'FAI data'!$B$5:$U$10</definedName>
    <definedName name="_GoA1">[1]!_GoA1</definedName>
    <definedName name="_ST6">[2]超波残数!#REF!</definedName>
    <definedName name="_TA20">#REF!</definedName>
    <definedName name="_TA203040">[2]超波残数!#REF!</definedName>
    <definedName name="AAA">'[3]4'!#REF!</definedName>
    <definedName name="aq">#REF!</definedName>
    <definedName name="Capture.Capture">[1]!Capture.Capture</definedName>
    <definedName name="d2Repeatability">#REF!</definedName>
    <definedName name="d2Reproducibility">#REF!</definedName>
    <definedName name="DistrWidth">#REF!</definedName>
    <definedName name="Excel_BuiltIn_Print_Area_1">#REF!</definedName>
    <definedName name="Excel_BuiltIn_Print_Area_1_1">#REF!</definedName>
    <definedName name="Excel_BuiltIn_Print_Titles_1">#REF!</definedName>
    <definedName name="HistData11">#REF!</definedName>
    <definedName name="HistData4">#REF!</definedName>
    <definedName name="IMD生产日常点检表">[1]!IMD生产日常点检表</definedName>
    <definedName name="MEAuth">#REF!</definedName>
    <definedName name="nParts">#REF!</definedName>
    <definedName name="nTrials">#REF!</definedName>
    <definedName name="Part_No">[4]ISRDATA!$C$4</definedName>
    <definedName name="_xlnm.Print_Area" localSheetId="0">'FAI data'!$A$1:$U$20</definedName>
    <definedName name="_xlnm.Print_Area" localSheetId="2">色差!$A$1:$R$44</definedName>
    <definedName name="_xlnm.Print_Area" localSheetId="3">'条形码 二维码'!$A$1:$N$33</definedName>
    <definedName name="_xlnm.Print_Area" localSheetId="1">图纸!$A$1:$R$44</definedName>
    <definedName name="_xlnm.Print_Area">#REF!</definedName>
    <definedName name="Print_Date">[4]ISRDATA!$H$5</definedName>
    <definedName name="_xlnm.Print_Titles">#REF!</definedName>
    <definedName name="Process_22">"Object 2"</definedName>
    <definedName name="QEAuth">#REF!</definedName>
    <definedName name="RangeCheckD3">#REF!</definedName>
    <definedName name="RangeCheckD4">#REF!</definedName>
    <definedName name="Repeatability">#REF!</definedName>
    <definedName name="Reproducibility">#REF!</definedName>
    <definedName name="Revision_Level">[4]ISRDATA!$K$5</definedName>
    <definedName name="RR">#REF!</definedName>
    <definedName name="S">'[5]IP-1 INSP-CAV #2'!#REF!</definedName>
    <definedName name="s_Repeatability">#REF!</definedName>
    <definedName name="s_Reproducibility">#REF!</definedName>
    <definedName name="s_RR">#REF!</definedName>
    <definedName name="SuperAuth">#REF!</definedName>
    <definedName name="Supplier_Code">#REF!</definedName>
    <definedName name="TA20AB">[2]超波残数!#REF!</definedName>
    <definedName name="Tolerance">#REF!</definedName>
    <definedName name="Total_Variation">#REF!</definedName>
    <definedName name="Trial">#REF!</definedName>
    <definedName name="啊">#REF!</definedName>
    <definedName name="검사수준">[6]data!$E$1:$E$7</definedName>
    <definedName name="才vv">[1]!才vv</definedName>
    <definedName name="公式" localSheetId="0">_xlfn.IFNA(VLOOKUP('FAI data'!$B1&amp;'FAI data'!$C1&amp;'FAI data'!$F1&amp;'FAI data'!A$9,CHOOSE({1,2},INDIRECT("["&amp;'FAI data'!零件编号&amp;".xlsx]Sheet1!$A:$A")&amp;INDIRECT("["&amp;'FAI data'!零件编号&amp;".xlsx]Sheet1!$C:$C")&amp;INDIRECT("["&amp;'FAI data'!零件编号&amp;".xlsx]Sheet1!$D:$D")&amp;INDIRECT("["&amp;'FAI data'!零件编号&amp;".xlsx]Sheet1!$B:$B"),INDIRECT("["&amp;'FAI data'!零件编号&amp;".xlsx]Sheet1!$E:$E")),2,FALSE),"无数据")</definedName>
    <definedName name="公式">_xlfn.IFNA(VLOOKUP(#REF!&amp;#REF!&amp;#REF!&amp;#REF!,CHOOSE({1,2},INDIRECT("["&amp;零件编号&amp;".xlsx]Sheet1!$A:$A")&amp;INDIRECT("["&amp;零件编号&amp;".xlsx]Sheet1!$C:$C")&amp;INDIRECT("["&amp;零件编号&amp;".xlsx]Sheet1!$D:$D")&amp;INDIRECT("["&amp;零件编号&amp;".xlsx]Sheet1!$B:$B"),INDIRECT("["&amp;零件编号&amp;".xlsx]Sheet1!$E:$E")),2,FALSE),"无数据")</definedName>
    <definedName name="零件编号" localSheetId="0">'FAI data'!$E$5</definedName>
    <definedName name="零件编号">#REF!</definedName>
    <definedName name="로트크기">[6]data!$C$1:$C$15</definedName>
    <definedName name="엄격도">[6]data!$K$1:$K$3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Henry.He</author>
    <author>Administrator</author>
  </authors>
  <commentList>
    <comment ref="A5" authorId="0">
      <text>
        <r>
          <rPr>
            <sz val="9"/>
            <rFont val="宋体"/>
            <charset val="134"/>
          </rPr>
          <t>零件P/N</t>
        </r>
      </text>
    </comment>
    <comment ref="G5" authorId="0">
      <text>
        <r>
          <rPr>
            <b/>
            <sz val="9"/>
            <rFont val="宋体"/>
            <charset val="134"/>
          </rPr>
          <t>供应商（TTI直接供应商）</t>
        </r>
      </text>
    </comment>
    <comment ref="M5" authorId="1">
      <text>
        <r>
          <rPr>
            <b/>
            <sz val="9"/>
            <rFont val="宋体"/>
            <charset val="134"/>
          </rPr>
          <t>型号</t>
        </r>
      </text>
    </comment>
    <comment ref="S5" authorId="0">
      <text>
        <r>
          <rPr>
            <b/>
            <sz val="9"/>
            <rFont val="宋体"/>
            <charset val="134"/>
          </rPr>
          <t>尺寸总计</t>
        </r>
      </text>
    </comment>
    <comment ref="U5" authorId="0">
      <text>
        <r>
          <rPr>
            <sz val="9"/>
            <rFont val="宋体"/>
            <charset val="134"/>
          </rPr>
          <t>判定列的Pass和Fail的个数，不含参考尺寸</t>
        </r>
      </text>
    </comment>
    <comment ref="A6" authorId="0">
      <text>
        <r>
          <rPr>
            <sz val="9"/>
            <rFont val="宋体"/>
            <charset val="134"/>
          </rPr>
          <t>零件名称描述</t>
        </r>
      </text>
    </comment>
    <comment ref="G6" authorId="0">
      <text>
        <r>
          <rPr>
            <b/>
            <sz val="9"/>
            <rFont val="宋体"/>
            <charset val="134"/>
          </rPr>
          <t>样品阶段</t>
        </r>
      </text>
    </comment>
    <comment ref="M6" authorId="0">
      <text>
        <r>
          <rPr>
            <b/>
            <sz val="9"/>
            <rFont val="宋体"/>
            <charset val="134"/>
          </rPr>
          <t>零件版本（做FAI时使用图纸版本）</t>
        </r>
      </text>
    </comment>
    <comment ref="S6" authorId="0">
      <text>
        <r>
          <rPr>
            <b/>
            <sz val="9"/>
            <rFont val="宋体"/>
            <charset val="134"/>
          </rPr>
          <t>关键尺寸数</t>
        </r>
      </text>
    </comment>
    <comment ref="U6" authorId="0">
      <text>
        <r>
          <rPr>
            <b/>
            <sz val="9"/>
            <rFont val="宋体"/>
            <charset val="134"/>
          </rPr>
          <t>Crit_Dim列中非REF的非空标识数量</t>
        </r>
      </text>
    </comment>
    <comment ref="A7" authorId="0">
      <text>
        <r>
          <rPr>
            <sz val="9"/>
            <rFont val="宋体"/>
            <charset val="134"/>
          </rPr>
          <t>测量人</t>
        </r>
      </text>
    </comment>
    <comment ref="G7" authorId="0">
      <text>
        <r>
          <rPr>
            <b/>
            <sz val="9"/>
            <rFont val="宋体"/>
            <charset val="134"/>
          </rPr>
          <t>供应商提交次数</t>
        </r>
      </text>
    </comment>
    <comment ref="M7" authorId="0">
      <text>
        <r>
          <rPr>
            <b/>
            <sz val="9"/>
            <rFont val="宋体"/>
            <charset val="134"/>
          </rPr>
          <t>MSOP与TTI一致</t>
        </r>
      </text>
    </comment>
    <comment ref="S7" authorId="0">
      <text>
        <r>
          <rPr>
            <b/>
            <sz val="9"/>
            <rFont val="宋体"/>
            <charset val="134"/>
          </rPr>
          <t>尺寸合格率</t>
        </r>
        <r>
          <rPr>
            <sz val="9"/>
            <rFont val="宋体"/>
            <charset val="134"/>
          </rPr>
          <t xml:space="preserve">
</t>
        </r>
      </text>
    </comment>
    <comment ref="U7" authorId="0">
      <text>
        <r>
          <rPr>
            <b/>
            <sz val="9"/>
            <rFont val="宋体"/>
            <charset val="134"/>
          </rPr>
          <t>Pass尺寸占Pass和Fail总数量的比值</t>
        </r>
      </text>
    </comment>
    <comment ref="A8" authorId="0">
      <text>
        <r>
          <rPr>
            <b/>
            <sz val="9"/>
            <rFont val="宋体"/>
            <charset val="134"/>
          </rPr>
          <t>测量日期</t>
        </r>
      </text>
    </comment>
    <comment ref="G8" authorId="0">
      <text>
        <r>
          <rPr>
            <b/>
            <sz val="9"/>
            <rFont val="宋体"/>
            <charset val="134"/>
          </rPr>
          <t>样板制造日期</t>
        </r>
      </text>
    </comment>
    <comment ref="M8" authorId="1">
      <text>
        <r>
          <rPr>
            <sz val="9"/>
            <rFont val="宋体"/>
            <charset val="134"/>
          </rPr>
          <t>审核人</t>
        </r>
      </text>
    </comment>
    <comment ref="S8" authorId="0">
      <text>
        <r>
          <rPr>
            <b/>
            <sz val="9"/>
            <rFont val="宋体"/>
            <charset val="134"/>
          </rPr>
          <t>关键尺寸合格率</t>
        </r>
      </text>
    </comment>
    <comment ref="U8" authorId="0">
      <text>
        <r>
          <rPr>
            <b/>
            <sz val="9"/>
            <rFont val="宋体"/>
            <charset val="134"/>
          </rPr>
          <t>合格的关键尺寸数量与合格尺寸数量的比值</t>
        </r>
      </text>
    </comment>
    <comment ref="A9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序号</t>
        </r>
      </text>
    </comment>
    <comment ref="B9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模穴号</t>
        </r>
      </text>
    </comment>
    <comment ref="C9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图纸球标号</t>
        </r>
      </text>
    </comment>
    <comment ref="D9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是否关键尺寸</t>
        </r>
      </text>
    </comment>
    <comment ref="E9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尺寸特性：如 线性，直径，半径，角度，或GD&amp;T形位公差</t>
        </r>
      </text>
    </comment>
    <comment ref="K9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样品编号</t>
        </r>
      </text>
    </comment>
    <comment ref="Q9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使用的设备</t>
        </r>
      </text>
    </comment>
    <comment ref="F10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尺寸标称值/规格</t>
        </r>
      </text>
    </comment>
    <comment ref="G10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公差下限</t>
        </r>
      </text>
    </comment>
    <comment ref="H10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公差上限</t>
        </r>
      </text>
    </comment>
    <comment ref="K10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样品 1</t>
        </r>
      </text>
    </comment>
    <comment ref="L10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样品 2</t>
        </r>
      </text>
    </comment>
    <comment ref="M10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样品 3</t>
        </r>
      </text>
    </comment>
    <comment ref="N10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样品 4</t>
        </r>
      </text>
    </comment>
    <comment ref="O10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样品 5</t>
        </r>
      </text>
    </comment>
    <comment ref="P10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结果自动判定</t>
        </r>
      </text>
    </comment>
    <comment ref="R10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备注</t>
        </r>
      </text>
    </comment>
    <comment ref="S10" authorId="0">
      <text>
        <r>
          <rPr>
            <sz val="9"/>
            <rFont val="宋体"/>
            <charset val="134"/>
          </rPr>
          <t>平均值</t>
        </r>
      </text>
    </comment>
    <comment ref="T10" authorId="0">
      <text>
        <r>
          <rPr>
            <b/>
            <sz val="9"/>
            <rFont val="宋体"/>
            <charset val="134"/>
          </rPr>
          <t>偏离下公差的百分比</t>
        </r>
      </text>
    </comment>
    <comment ref="U10" authorId="0">
      <text>
        <r>
          <rPr>
            <b/>
            <sz val="9"/>
            <rFont val="宋体"/>
            <charset val="134"/>
          </rPr>
          <t>偏离上公差的百分比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<sst xmlns="http://schemas.openxmlformats.org/spreadsheetml/2006/main" count="233" uniqueCount="177">
  <si>
    <t>FIRST ARTICLE INSPECTION REPORT</t>
  </si>
  <si>
    <t>Part No.:</t>
  </si>
  <si>
    <t>4932492510_Gift Box</t>
  </si>
  <si>
    <t>Supplier Name:</t>
  </si>
  <si>
    <t>斐凌</t>
  </si>
  <si>
    <t>Model No.:</t>
  </si>
  <si>
    <t>006118603</t>
  </si>
  <si>
    <t>Total dimension:</t>
  </si>
  <si>
    <t>Part Name:</t>
  </si>
  <si>
    <t>00680014358G3</t>
  </si>
  <si>
    <t>Sample Stage:</t>
  </si>
  <si>
    <t>NPD-EB</t>
  </si>
  <si>
    <t>ITEM ID:</t>
  </si>
  <si>
    <t>CM00613746</t>
  </si>
  <si>
    <t xml:space="preserve">Critical: </t>
  </si>
  <si>
    <t>Checked by:</t>
  </si>
  <si>
    <t>ZY</t>
  </si>
  <si>
    <t>Time of Supplier Submission:</t>
  </si>
  <si>
    <t>The 1 time</t>
  </si>
  <si>
    <t>MSOP Aligned with TTI:</t>
  </si>
  <si>
    <t>Dimension Pass Rate:</t>
  </si>
  <si>
    <t>Date:</t>
  </si>
  <si>
    <t>Sample Manufactory Date:</t>
  </si>
  <si>
    <t>Reviewed By:</t>
  </si>
  <si>
    <t>Tony Zhong</t>
  </si>
  <si>
    <t>Critical Dim Pass Rate:</t>
  </si>
  <si>
    <t>Item</t>
  </si>
  <si>
    <t>Cav</t>
  </si>
  <si>
    <t>Dim_</t>
  </si>
  <si>
    <t>Crit_</t>
  </si>
  <si>
    <t>Dimension</t>
  </si>
  <si>
    <t>Dimension Spec</t>
  </si>
  <si>
    <t>SampleNumber </t>
  </si>
  <si>
    <t>Equipment</t>
  </si>
  <si>
    <t>Inspection Analysis</t>
  </si>
  <si>
    <t>_Seq</t>
  </si>
  <si>
    <t>_NO</t>
  </si>
  <si>
    <t>NO</t>
  </si>
  <si>
    <t>Dim</t>
  </si>
  <si>
    <t>_Category</t>
  </si>
  <si>
    <t>Nominal</t>
  </si>
  <si>
    <t>Lower_T</t>
  </si>
  <si>
    <t>Upper_T</t>
  </si>
  <si>
    <t>Low_Limit</t>
  </si>
  <si>
    <t>Up_Limit</t>
  </si>
  <si>
    <t>Sample_1</t>
  </si>
  <si>
    <t>Sample_2</t>
  </si>
  <si>
    <t>Sample_3</t>
  </si>
  <si>
    <t>Sample_4</t>
  </si>
  <si>
    <t>Sample_5</t>
  </si>
  <si>
    <t>Judgment</t>
  </si>
  <si>
    <t>_USED</t>
  </si>
  <si>
    <t>Remarks</t>
  </si>
  <si>
    <t>Mean</t>
  </si>
  <si>
    <t>% to LSL</t>
  </si>
  <si>
    <t>% to USL</t>
  </si>
  <si>
    <t>Cosmetic</t>
  </si>
  <si>
    <t>OK</t>
  </si>
  <si>
    <t>Visual</t>
  </si>
  <si>
    <t>Material:280gsm Mottled White Face Paper+A9
(280gsm+112gsm+175gsm; E Flute) with Grey Cardboard</t>
  </si>
  <si>
    <t>Material Report</t>
  </si>
  <si>
    <t>Color(Mil Red): Delta E*ab: Milwaukee Tool Red</t>
  </si>
  <si>
    <t>Color Meter</t>
  </si>
  <si>
    <t>See report, Delta E*ab&lt;2.</t>
  </si>
  <si>
    <t xml:space="preserve">Color(Mil Red): Summary 5-Color Litho, 
CMYK + Milwaukee Tool Red </t>
  </si>
  <si>
    <t>See report, Delta E*ab, a*b*, L* are ok.</t>
  </si>
  <si>
    <t>Linear dimension
線長</t>
  </si>
  <si>
    <t>Ruler</t>
  </si>
  <si>
    <t>Gloss: 35+/-15 GU</t>
  </si>
  <si>
    <t>Gloss Meter</t>
  </si>
  <si>
    <r>
      <rPr>
        <sz val="12"/>
        <color theme="1"/>
        <rFont val="Arial"/>
        <charset val="134"/>
      </rPr>
      <t xml:space="preserve">See Attached </t>
    </r>
    <r>
      <rPr>
        <sz val="12"/>
        <color theme="1"/>
        <rFont val="宋体"/>
        <charset val="134"/>
      </rPr>
      <t>见附件材料</t>
    </r>
  </si>
  <si>
    <t>BURST TEST</t>
  </si>
  <si>
    <t>Bursting strength tester</t>
  </si>
  <si>
    <t>ECT</t>
  </si>
  <si>
    <t>Cruch strength tester</t>
  </si>
  <si>
    <r>
      <rPr>
        <sz val="12"/>
        <color theme="1"/>
        <rFont val="Arial"/>
        <charset val="134"/>
      </rPr>
      <t xml:space="preserve">Barcode: </t>
    </r>
    <r>
      <rPr>
        <sz val="12"/>
        <color theme="1"/>
        <rFont val="宋体"/>
        <charset val="134"/>
      </rPr>
      <t>＞</t>
    </r>
    <r>
      <rPr>
        <sz val="12"/>
        <color theme="1"/>
        <rFont val="Arial"/>
        <charset val="134"/>
      </rPr>
      <t>B</t>
    </r>
  </si>
  <si>
    <t>A</t>
  </si>
  <si>
    <t>A(4.0)</t>
  </si>
  <si>
    <t>Pass</t>
  </si>
  <si>
    <r>
      <rPr>
        <sz val="14"/>
        <color theme="1"/>
        <rFont val="Arial"/>
        <charset val="134"/>
      </rPr>
      <t xml:space="preserve">Barcode instrument </t>
    </r>
    <r>
      <rPr>
        <sz val="14"/>
        <color theme="1"/>
        <rFont val="宋体"/>
        <charset val="134"/>
      </rPr>
      <t>条码仪</t>
    </r>
  </si>
  <si>
    <t>报告模板</t>
  </si>
  <si>
    <t>小数点位数</t>
  </si>
  <si>
    <t>表头总行数</t>
  </si>
  <si>
    <t>模穴号列</t>
  </si>
  <si>
    <t>尺寸序号列</t>
  </si>
  <si>
    <t>标称值列</t>
  </si>
  <si>
    <t>结果列</t>
  </si>
  <si>
    <t>上公差列</t>
  </si>
  <si>
    <t>下公差列</t>
  </si>
  <si>
    <t>仪器列</t>
  </si>
  <si>
    <t>Category</t>
  </si>
  <si>
    <t>Sample Stage</t>
  </si>
  <si>
    <t>Diameter
直徑</t>
  </si>
  <si>
    <t>Caliper
卡尺</t>
  </si>
  <si>
    <t>NPD-ESB</t>
  </si>
  <si>
    <t>GDT</t>
  </si>
  <si>
    <t>VMM
影像仪</t>
  </si>
  <si>
    <t>CMM+Fixture
三座標+機架</t>
  </si>
  <si>
    <t>Duplicates</t>
  </si>
  <si>
    <t>单列多组模板</t>
  </si>
  <si>
    <t>程序分组字符</t>
  </si>
  <si>
    <t>数据分组标识符所在行</t>
  </si>
  <si>
    <t>源数据表头行数</t>
  </si>
  <si>
    <t>尺寸号标识标志符</t>
  </si>
  <si>
    <t>单条数据占行</t>
  </si>
  <si>
    <t>标称值列位置</t>
  </si>
  <si>
    <t>结果值列位置</t>
  </si>
  <si>
    <t>上公差列位置</t>
  </si>
  <si>
    <t>下公差列位置</t>
  </si>
  <si>
    <t>程序分组结束标识字符</t>
  </si>
  <si>
    <t>源数据表尾行数</t>
  </si>
  <si>
    <t>Hardness
硬度</t>
  </si>
  <si>
    <t>Micrometer
千分尺</t>
  </si>
  <si>
    <t>NPD-QB</t>
  </si>
  <si>
    <t>Machine Serial Number</t>
  </si>
  <si>
    <t>5</t>
  </si>
  <si>
    <t>9</t>
  </si>
  <si>
    <t>-</t>
  </si>
  <si>
    <t>3</t>
  </si>
  <si>
    <t>0</t>
  </si>
  <si>
    <t>1</t>
  </si>
  <si>
    <t>2</t>
  </si>
  <si>
    <t>======================</t>
  </si>
  <si>
    <t>Radius
半徑</t>
  </si>
  <si>
    <t>CMM
三座標</t>
  </si>
  <si>
    <t>NPD-PR</t>
  </si>
  <si>
    <t>Straightness
直線度</t>
  </si>
  <si>
    <t>Gauge
檢具</t>
  </si>
  <si>
    <t>NPD-MP</t>
  </si>
  <si>
    <t>Position
位置度</t>
  </si>
  <si>
    <t>Height gauge
高度尺</t>
  </si>
  <si>
    <t>多列多组模板</t>
  </si>
  <si>
    <t>数据分组标识符所在类</t>
  </si>
  <si>
    <t>结果值列</t>
  </si>
  <si>
    <t>Coaxtality contricity
同軸度</t>
  </si>
  <si>
    <t>Pin gauge
針規/芯棒</t>
  </si>
  <si>
    <t>12</t>
  </si>
  <si>
    <t>4</t>
  </si>
  <si>
    <t>6</t>
  </si>
  <si>
    <t>Perpendicularity
垂直度</t>
  </si>
  <si>
    <t>Depth gauge
深度尺</t>
  </si>
  <si>
    <t>Cylindricity
圓柱度</t>
  </si>
  <si>
    <t>Block gauge
塊規</t>
  </si>
  <si>
    <t>Flatness
平面度</t>
  </si>
  <si>
    <t>Hardness tester
硬度儀</t>
  </si>
  <si>
    <t>多列单组模板</t>
  </si>
  <si>
    <t>Surface profile
面輪廓度</t>
  </si>
  <si>
    <t>Mic-Strus
金相</t>
  </si>
  <si>
    <t>F8</t>
  </si>
  <si>
    <t>13</t>
  </si>
  <si>
    <t>Angularity
傾斜度</t>
  </si>
  <si>
    <t>Density tester
密度儀</t>
  </si>
  <si>
    <t>Symmctry
對稱度</t>
  </si>
  <si>
    <t>Roughness tester</t>
  </si>
  <si>
    <t>Torque meter
扭力儀</t>
  </si>
  <si>
    <t>追加询问</t>
  </si>
  <si>
    <t>是否追加多出来的尺寸</t>
  </si>
  <si>
    <t>是否继续询问</t>
  </si>
  <si>
    <t>Force
力</t>
  </si>
  <si>
    <t>Push-pull tester</t>
  </si>
  <si>
    <t>Angle
角度</t>
  </si>
  <si>
    <t>Scale
電子稱</t>
  </si>
  <si>
    <t>Tape measure
卷尺</t>
  </si>
  <si>
    <t>Ruler
直尺</t>
  </si>
  <si>
    <t>OCR设置</t>
  </si>
  <si>
    <t>平台</t>
  </si>
  <si>
    <t>API Key</t>
  </si>
  <si>
    <t>Secret Key</t>
  </si>
  <si>
    <t>access_token</t>
  </si>
  <si>
    <t>OIIQC0006</t>
  </si>
  <si>
    <t>百度智能云</t>
  </si>
  <si>
    <t>t9oWg5Xgkv4MESokNhUV4IQn</t>
  </si>
  <si>
    <t>jQIGWYSrYl6qXMu2E6dPkMZwxXaQmoq3</t>
  </si>
  <si>
    <t>24.97122307c9c56f575edee2a7c01a09eb.2592000.1659337754.282335-26574868</t>
  </si>
  <si>
    <t>other
其它</t>
  </si>
  <si>
    <t>Visual
目视</t>
  </si>
  <si>
    <t>可自定义工具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</si>
</sst>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,_);[Red]\(#,##0.0\)"/>
    <numFmt numFmtId="177" formatCode="0.000000_);\(0.000000\)"/>
    <numFmt numFmtId="178" formatCode="0.00_)"/>
    <numFmt numFmtId="179" formatCode="0.0%"/>
    <numFmt numFmtId="180" formatCode="&quot;$&quot;#,##0.00"/>
    <numFmt numFmtId="181" formatCode="0%;[Red]\(0%\);&quot;- &quot;"/>
    <numFmt numFmtId="182" formatCode="#,##0;[Red]\(#,##0\);&quot;- &quot;"/>
    <numFmt numFmtId="183" formatCode="0%_);[Red]\(0%\)"/>
    <numFmt numFmtId="184" formatCode="0.000000000000"/>
    <numFmt numFmtId="185" formatCode="#,##0,\ ;[Red]\(#,##0,\);&quot;&quot;"/>
    <numFmt numFmtId="186" formatCode="_(&quot;R$&quot;* #,##0_);_(&quot;R$&quot;* \(#,##0\);_(&quot;R$&quot;* &quot;-&quot;_);_(@_)"/>
    <numFmt numFmtId="187" formatCode="_(&quot;R$&quot;* #,##0.00_);_(&quot;R$&quot;* \(#,##0.00\);_(&quot;R$&quot;* &quot;-&quot;??_);_(@_)"/>
    <numFmt numFmtId="188" formatCode="[$-409]d\-mmm;@"/>
    <numFmt numFmtId="189" formatCode="_(* #,##0.00_);_(* \(#,##0.00\);_(* &quot;-&quot;??_);_(@_)"/>
    <numFmt numFmtId="190" formatCode="_(* #,##0_);_(* \(#,##0\);_(* &quot;-&quot;_);_(@_)"/>
    <numFmt numFmtId="191" formatCode="\ \ \ \ \ \ \ \ \ \ \ \ @"/>
    <numFmt numFmtId="192" formatCode="#,##0,_);[Red]\(#,##0,\);&quot;-  &quot;"/>
    <numFmt numFmtId="193" formatCode="_(&quot;$&quot;* #,##0_);_(&quot;$&quot;* \(#,##0\);_(&quot;$&quot;* &quot;-&quot;_);_(@_)"/>
    <numFmt numFmtId="194" formatCode="_(&quot;$&quot;* #,##0.00_);_(&quot;$&quot;* \(#,##0.00\);_(&quot;$&quot;* &quot;-&quot;??_);_(@_)"/>
    <numFmt numFmtId="195" formatCode="0.000_ "/>
    <numFmt numFmtId="196" formatCode="&quot;\&quot;#,##0.00;[Red]&quot;\&quot;\-#,##0.00"/>
    <numFmt numFmtId="197" formatCode="&quot;\&quot;#,##0;[Red]&quot;\&quot;\-#,##0"/>
    <numFmt numFmtId="198" formatCode="0_);[Red]\(0\)"/>
    <numFmt numFmtId="199" formatCode="0.000_);[Red]\(0.000\)"/>
    <numFmt numFmtId="200" formatCode="0.00_);[Red]\(0.00\)"/>
  </numFmts>
  <fonts count="67">
    <font>
      <sz val="12"/>
      <color theme="1"/>
      <name val="宋体"/>
      <charset val="136"/>
      <scheme val="minor"/>
    </font>
    <font>
      <b/>
      <sz val="20"/>
      <color theme="1"/>
      <name val="等线"/>
      <charset val="134"/>
    </font>
    <font>
      <b/>
      <sz val="12"/>
      <color theme="1"/>
      <name val="宋体"/>
      <charset val="134"/>
      <scheme val="minor"/>
    </font>
    <font>
      <sz val="12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b/>
      <sz val="11"/>
      <color theme="1"/>
      <name val="宋体"/>
      <charset val="134"/>
      <scheme val="minor"/>
    </font>
    <font>
      <sz val="9"/>
      <name val="Arial"/>
      <charset val="134"/>
    </font>
    <font>
      <sz val="10"/>
      <color theme="1"/>
      <name val="宋体"/>
      <charset val="134"/>
      <scheme val="minor"/>
    </font>
    <font>
      <b/>
      <sz val="24"/>
      <color theme="0"/>
      <name val="Arial"/>
      <charset val="134"/>
    </font>
    <font>
      <b/>
      <sz val="18"/>
      <name val="Arial"/>
      <charset val="134"/>
    </font>
    <font>
      <sz val="18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宋体"/>
      <charset val="134"/>
    </font>
    <font>
      <b/>
      <sz val="11"/>
      <color theme="1"/>
      <name val="Arial"/>
      <charset val="134"/>
    </font>
    <font>
      <sz val="12"/>
      <color theme="1"/>
      <name val="Arial"/>
      <charset val="134"/>
    </font>
    <font>
      <sz val="12"/>
      <color indexed="10"/>
      <name val="Arial"/>
      <charset val="134"/>
    </font>
    <font>
      <b/>
      <sz val="10"/>
      <name val="宋体"/>
      <charset val="134"/>
    </font>
    <font>
      <sz val="10"/>
      <name val="Arial"/>
      <charset val="134"/>
    </font>
    <font>
      <b/>
      <sz val="10"/>
      <color theme="1"/>
      <name val="宋体"/>
      <charset val="134"/>
      <scheme val="minor"/>
    </font>
    <font>
      <sz val="14"/>
      <color theme="1"/>
      <name val="Arial"/>
      <charset val="134"/>
    </font>
    <font>
      <sz val="10"/>
      <name val="STSong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Times New Roman"/>
      <charset val="134"/>
    </font>
    <font>
      <sz val="10"/>
      <name val="Helv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8"/>
      <name val="Times New Roman"/>
      <charset val="134"/>
    </font>
    <font>
      <b/>
      <sz val="10"/>
      <name val="Helv"/>
      <charset val="134"/>
    </font>
    <font>
      <sz val="10"/>
      <name val="MS Serif"/>
      <charset val="134"/>
    </font>
    <font>
      <sz val="10"/>
      <color indexed="8"/>
      <name val="Arial"/>
      <charset val="134"/>
    </font>
    <font>
      <sz val="8"/>
      <name val="Arial"/>
      <charset val="134"/>
    </font>
    <font>
      <sz val="7"/>
      <name val="Small Fonts"/>
      <charset val="134"/>
    </font>
    <font>
      <b/>
      <i/>
      <sz val="16"/>
      <name val="Helv"/>
      <charset val="134"/>
    </font>
    <font>
      <sz val="12"/>
      <name val="新細明體"/>
      <charset val="136"/>
    </font>
    <font>
      <sz val="12"/>
      <name val="新細明體"/>
      <charset val="134"/>
    </font>
    <font>
      <sz val="11"/>
      <color indexed="8"/>
      <name val="宋体"/>
      <charset val="134"/>
    </font>
    <font>
      <sz val="11"/>
      <name val="ＭＳ Ｐゴシック"/>
      <charset val="134"/>
    </font>
    <font>
      <sz val="11"/>
      <color indexed="20"/>
      <name val="Calibri"/>
      <charset val="134"/>
    </font>
    <font>
      <sz val="11"/>
      <color indexed="20"/>
      <name val="宋体"/>
      <charset val="134"/>
    </font>
    <font>
      <sz val="11"/>
      <color indexed="17"/>
      <name val="Calibri"/>
      <charset val="134"/>
    </font>
    <font>
      <sz val="11"/>
      <color indexed="17"/>
      <name val="宋体"/>
      <charset val="134"/>
    </font>
    <font>
      <sz val="12"/>
      <name val="新細明體"/>
      <charset val="255"/>
    </font>
    <font>
      <sz val="11"/>
      <name val="돋움"/>
      <charset val="134"/>
    </font>
    <font>
      <sz val="12"/>
      <color theme="1"/>
      <name val="宋体"/>
      <charset val="134"/>
    </font>
    <font>
      <sz val="14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57">
    <xf numFmtId="0" fontId="0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8" borderId="15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9" borderId="18" applyNumberFormat="0" applyAlignment="0" applyProtection="0">
      <alignment vertical="center"/>
    </xf>
    <xf numFmtId="0" fontId="32" fillId="10" borderId="19" applyNumberFormat="0" applyAlignment="0" applyProtection="0">
      <alignment vertical="center"/>
    </xf>
    <xf numFmtId="0" fontId="33" fillId="10" borderId="18" applyNumberFormat="0" applyAlignment="0" applyProtection="0">
      <alignment vertical="center"/>
    </xf>
    <xf numFmtId="0" fontId="34" fillId="11" borderId="20" applyNumberFormat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18" fillId="0" borderId="0"/>
    <xf numFmtId="0" fontId="42" fillId="0" borderId="0"/>
    <xf numFmtId="0" fontId="18" fillId="0" borderId="0"/>
    <xf numFmtId="0" fontId="42" fillId="0" borderId="0"/>
    <xf numFmtId="0" fontId="18" fillId="0" borderId="0"/>
    <xf numFmtId="0" fontId="18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8" fillId="0" borderId="0"/>
    <xf numFmtId="0" fontId="18" fillId="0" borderId="0"/>
    <xf numFmtId="0" fontId="42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18" fillId="0" borderId="0"/>
    <xf numFmtId="0" fontId="43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3" fillId="0" borderId="0"/>
    <xf numFmtId="0" fontId="42" fillId="0" borderId="0"/>
    <xf numFmtId="0" fontId="18" fillId="0" borderId="0"/>
    <xf numFmtId="0" fontId="43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2" fillId="0" borderId="0"/>
    <xf numFmtId="0" fontId="3" fillId="0" borderId="0"/>
    <xf numFmtId="0" fontId="45" fillId="0" borderId="0"/>
    <xf numFmtId="0" fontId="43" fillId="0" borderId="0"/>
    <xf numFmtId="176" fontId="18" fillId="39" borderId="23">
      <alignment horizontal="center" vertical="center"/>
    </xf>
    <xf numFmtId="0" fontId="46" fillId="0" borderId="0">
      <alignment horizontal="center" wrapText="1"/>
      <protection locked="0"/>
    </xf>
    <xf numFmtId="177" fontId="18" fillId="0" borderId="0" applyFill="0" applyBorder="0" applyAlignment="0"/>
    <xf numFmtId="178" fontId="18" fillId="0" borderId="0" applyFill="0" applyBorder="0" applyAlignment="0"/>
    <xf numFmtId="179" fontId="18" fillId="0" borderId="0" applyFill="0" applyBorder="0" applyAlignment="0"/>
    <xf numFmtId="180" fontId="18" fillId="0" borderId="0" applyFill="0" applyBorder="0" applyAlignment="0"/>
    <xf numFmtId="181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78" fontId="18" fillId="0" borderId="0" applyFill="0" applyBorder="0" applyAlignment="0"/>
    <xf numFmtId="0" fontId="47" fillId="0" borderId="0"/>
    <xf numFmtId="182" fontId="18" fillId="0" borderId="0" applyFont="0" applyFill="0" applyBorder="0" applyAlignment="0" applyProtection="0"/>
    <xf numFmtId="184" fontId="18" fillId="0" borderId="0"/>
    <xf numFmtId="0" fontId="48" fillId="0" borderId="0" applyNumberFormat="0" applyAlignment="0">
      <alignment horizontal="left"/>
    </xf>
    <xf numFmtId="178" fontId="18" fillId="0" borderId="0" applyFont="0" applyFill="0" applyBorder="0" applyAlignment="0" applyProtection="0"/>
    <xf numFmtId="17" fontId="18" fillId="0" borderId="0" applyFont="0" applyFill="0" applyBorder="0" applyAlignment="0" applyProtection="0"/>
    <xf numFmtId="14" fontId="49" fillId="0" borderId="0" applyFill="0" applyBorder="0" applyAlignment="0"/>
    <xf numFmtId="185" fontId="18" fillId="0" borderId="24">
      <alignment vertical="center"/>
    </xf>
    <xf numFmtId="177" fontId="18" fillId="0" borderId="0" applyFill="0" applyBorder="0" applyAlignment="0"/>
    <xf numFmtId="178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78" fontId="18" fillId="0" borderId="0" applyFill="0" applyBorder="0" applyAlignment="0"/>
    <xf numFmtId="38" fontId="50" fillId="5" borderId="0" applyNumberFormat="0" applyBorder="0" applyAlignment="0" applyProtection="0"/>
    <xf numFmtId="0" fontId="4" fillId="0" borderId="25" applyNumberFormat="0" applyAlignment="0" applyProtection="0">
      <alignment horizontal="left" vertical="center"/>
    </xf>
    <xf numFmtId="0" fontId="4" fillId="0" borderId="3">
      <alignment horizontal="left" vertical="center"/>
    </xf>
    <xf numFmtId="10" fontId="50" fillId="40" borderId="1" applyNumberFormat="0" applyBorder="0" applyAlignment="0" applyProtection="0"/>
    <xf numFmtId="177" fontId="18" fillId="0" borderId="0" applyFill="0" applyBorder="0" applyAlignment="0"/>
    <xf numFmtId="178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78" fontId="18" fillId="0" borderId="0" applyFill="0" applyBorder="0" applyAlignment="0"/>
    <xf numFmtId="186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37" fontId="51" fillId="0" borderId="0"/>
    <xf numFmtId="178" fontId="52" fillId="0" borderId="0"/>
    <xf numFmtId="0" fontId="53" fillId="0" borderId="0"/>
    <xf numFmtId="188" fontId="53" fillId="0" borderId="0"/>
    <xf numFmtId="0" fontId="54" fillId="0" borderId="0"/>
    <xf numFmtId="188" fontId="0" fillId="0" borderId="0">
      <alignment vertical="center"/>
    </xf>
    <xf numFmtId="0" fontId="53" fillId="0" borderId="0"/>
    <xf numFmtId="189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77" fontId="18" fillId="0" borderId="0" applyFill="0" applyBorder="0" applyAlignment="0"/>
    <xf numFmtId="178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78" fontId="18" fillId="0" borderId="0" applyFill="0" applyBorder="0" applyAlignment="0"/>
    <xf numFmtId="0" fontId="18" fillId="0" borderId="0"/>
    <xf numFmtId="49" fontId="49" fillId="0" borderId="0" applyFill="0" applyBorder="0" applyAlignment="0"/>
    <xf numFmtId="177" fontId="18" fillId="0" borderId="0" applyFill="0" applyBorder="0" applyAlignment="0"/>
    <xf numFmtId="192" fontId="18" fillId="0" borderId="0" applyFill="0" applyBorder="0" applyAlignment="0"/>
    <xf numFmtId="9" fontId="55" fillId="0" borderId="0" applyFont="0" applyFill="0" applyBorder="0" applyAlignment="0" applyProtection="0">
      <alignment vertical="center"/>
    </xf>
    <xf numFmtId="0" fontId="56" fillId="0" borderId="0"/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3" fillId="0" borderId="0">
      <alignment vertical="center"/>
    </xf>
    <xf numFmtId="188" fontId="53" fillId="0" borderId="0">
      <alignment vertical="center"/>
    </xf>
    <xf numFmtId="188" fontId="53" fillId="0" borderId="0">
      <alignment vertical="center"/>
    </xf>
    <xf numFmtId="0" fontId="45" fillId="0" borderId="0">
      <alignment vertical="center"/>
    </xf>
    <xf numFmtId="0" fontId="22" fillId="0" borderId="0"/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40" fontId="56" fillId="0" borderId="0" applyFont="0" applyFill="0" applyBorder="0" applyAlignment="0" applyProtection="0"/>
    <xf numFmtId="38" fontId="56" fillId="0" borderId="0" applyFont="0" applyFill="0" applyBorder="0" applyAlignment="0" applyProtection="0"/>
    <xf numFmtId="193" fontId="61" fillId="0" borderId="0" applyFont="0" applyFill="0" applyBorder="0" applyAlignment="0" applyProtection="0"/>
    <xf numFmtId="0" fontId="42" fillId="0" borderId="0" applyFont="0" applyFill="0" applyBorder="0" applyAlignment="0" applyProtection="0"/>
    <xf numFmtId="194" fontId="61" fillId="0" borderId="0" applyFont="0" applyFill="0" applyBorder="0" applyAlignment="0" applyProtection="0"/>
    <xf numFmtId="190" fontId="61" fillId="0" borderId="0" applyFont="0" applyFill="0" applyBorder="0" applyAlignment="0" applyProtection="0"/>
    <xf numFmtId="195" fontId="42" fillId="0" borderId="0" applyFont="0" applyFill="0" applyBorder="0" applyAlignment="0" applyProtection="0"/>
    <xf numFmtId="196" fontId="56" fillId="0" borderId="0" applyFont="0" applyFill="0" applyBorder="0" applyAlignment="0" applyProtection="0"/>
    <xf numFmtId="197" fontId="56" fillId="0" borderId="0" applyFont="0" applyFill="0" applyBorder="0" applyAlignment="0" applyProtection="0"/>
    <xf numFmtId="0" fontId="42" fillId="0" borderId="0"/>
    <xf numFmtId="0" fontId="18" fillId="0" borderId="0"/>
    <xf numFmtId="0" fontId="62" fillId="0" borderId="0"/>
  </cellStyleXfs>
  <cellXfs count="9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198" fontId="2" fillId="0" borderId="1" xfId="0" applyNumberFormat="1" applyFont="1" applyBorder="1">
      <alignment vertical="center"/>
    </xf>
    <xf numFmtId="198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198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top" wrapText="1"/>
    </xf>
    <xf numFmtId="0" fontId="2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3" fillId="0" borderId="0" xfId="167" applyFont="1" applyProtection="1">
      <protection locked="0"/>
    </xf>
    <xf numFmtId="0" fontId="4" fillId="4" borderId="0" xfId="167" applyFont="1" applyFill="1" applyAlignment="1" applyProtection="1">
      <alignment horizontal="center" vertical="center"/>
      <protection locked="0"/>
    </xf>
    <xf numFmtId="0" fontId="5" fillId="4" borderId="0" xfId="167" applyFont="1" applyFill="1" applyAlignment="1" applyProtection="1">
      <alignment horizontal="center"/>
      <protection locked="0"/>
    </xf>
    <xf numFmtId="0" fontId="5" fillId="4" borderId="0" xfId="167" applyFont="1" applyFill="1" applyProtection="1">
      <protection locked="0"/>
    </xf>
    <xf numFmtId="0" fontId="6" fillId="0" borderId="0" xfId="0" applyFont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0" xfId="0" applyNumberFormat="1" applyAlignme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199" fontId="0" fillId="0" borderId="0" xfId="3" applyNumberFormat="1" applyFont="1" applyAlignment="1" applyProtection="1">
      <protection locked="0"/>
    </xf>
    <xf numFmtId="179" fontId="0" fillId="0" borderId="0" xfId="3" applyNumberFormat="1" applyFont="1" applyAlignment="1" applyProtection="1">
      <protection locked="0"/>
    </xf>
    <xf numFmtId="0" fontId="0" fillId="0" borderId="0" xfId="0" applyAlignment="1" applyProtection="1">
      <alignment wrapText="1"/>
      <protection locked="0"/>
    </xf>
    <xf numFmtId="0" fontId="7" fillId="0" borderId="0" xfId="167" applyFont="1" applyProtection="1">
      <protection locked="0"/>
    </xf>
    <xf numFmtId="0" fontId="8" fillId="0" borderId="0" xfId="0" applyFont="1" applyAlignment="1" applyProtection="1">
      <protection locked="0"/>
    </xf>
    <xf numFmtId="188" fontId="4" fillId="5" borderId="0" xfId="168" applyFont="1" applyFill="1" applyProtection="1">
      <protection locked="0"/>
    </xf>
    <xf numFmtId="188" fontId="9" fillId="5" borderId="0" xfId="168" applyFont="1" applyFill="1" applyAlignment="1" applyProtection="1">
      <alignment horizontal="center" vertical="center"/>
      <protection locked="0"/>
    </xf>
    <xf numFmtId="188" fontId="3" fillId="5" borderId="0" xfId="168" applyFont="1" applyFill="1" applyProtection="1">
      <protection locked="0"/>
    </xf>
    <xf numFmtId="188" fontId="10" fillId="5" borderId="0" xfId="168" applyFont="1" applyFill="1" applyAlignment="1" applyProtection="1">
      <alignment vertical="center"/>
      <protection locked="0"/>
    </xf>
    <xf numFmtId="0" fontId="11" fillId="5" borderId="0" xfId="0" applyFont="1" applyFill="1" applyProtection="1">
      <alignment vertical="center"/>
      <protection locked="0"/>
    </xf>
    <xf numFmtId="188" fontId="4" fillId="5" borderId="0" xfId="168" applyFont="1" applyFill="1" applyAlignment="1" applyProtection="1">
      <alignment vertical="center"/>
      <protection locked="0"/>
    </xf>
    <xf numFmtId="0" fontId="4" fillId="5" borderId="0" xfId="168" applyNumberFormat="1" applyFont="1" applyFill="1" applyAlignment="1" applyProtection="1">
      <alignment vertical="center"/>
      <protection locked="0"/>
    </xf>
    <xf numFmtId="188" fontId="4" fillId="5" borderId="0" xfId="168" applyFont="1" applyFill="1" applyAlignment="1" applyProtection="1">
      <alignment horizontal="left" vertical="center"/>
      <protection locked="0"/>
    </xf>
    <xf numFmtId="188" fontId="5" fillId="5" borderId="0" xfId="168" applyFont="1" applyFill="1" applyAlignment="1" applyProtection="1">
      <alignment horizontal="right"/>
      <protection hidden="1"/>
    </xf>
    <xf numFmtId="188" fontId="12" fillId="3" borderId="2" xfId="168" applyFont="1" applyFill="1" applyBorder="1" applyAlignment="1" applyProtection="1">
      <alignment horizontal="center"/>
      <protection locked="0"/>
    </xf>
    <xf numFmtId="188" fontId="12" fillId="3" borderId="2" xfId="168" applyFont="1" applyFill="1" applyBorder="1" applyAlignment="1" applyProtection="1">
      <alignment horizontal="center" wrapText="1"/>
      <protection locked="0"/>
    </xf>
    <xf numFmtId="188" fontId="13" fillId="3" borderId="3" xfId="168" applyFont="1" applyFill="1" applyBorder="1" applyAlignment="1" applyProtection="1">
      <alignment horizontal="center"/>
      <protection locked="0"/>
    </xf>
    <xf numFmtId="188" fontId="12" fillId="3" borderId="3" xfId="168" applyFont="1" applyFill="1" applyBorder="1" applyAlignment="1" applyProtection="1">
      <alignment horizontal="center"/>
      <protection locked="0"/>
    </xf>
    <xf numFmtId="188" fontId="5" fillId="5" borderId="2" xfId="168" applyFont="1" applyFill="1" applyBorder="1" applyAlignment="1" applyProtection="1">
      <alignment horizontal="right"/>
      <protection hidden="1"/>
    </xf>
    <xf numFmtId="14" fontId="12" fillId="3" borderId="2" xfId="168" applyNumberFormat="1" applyFont="1" applyFill="1" applyBorder="1" applyAlignment="1" applyProtection="1">
      <alignment horizontal="center"/>
      <protection locked="0"/>
    </xf>
    <xf numFmtId="0" fontId="14" fillId="6" borderId="4" xfId="0" applyFont="1" applyFill="1" applyBorder="1" applyAlignment="1" applyProtection="1">
      <alignment vertical="center" wrapText="1"/>
      <protection hidden="1"/>
    </xf>
    <xf numFmtId="0" fontId="14" fillId="6" borderId="4" xfId="0" applyNumberFormat="1" applyFont="1" applyFill="1" applyBorder="1" applyAlignment="1" applyProtection="1">
      <alignment vertical="center" wrapText="1"/>
      <protection hidden="1"/>
    </xf>
    <xf numFmtId="0" fontId="14" fillId="6" borderId="5" xfId="0" applyFont="1" applyFill="1" applyBorder="1" applyAlignment="1" applyProtection="1">
      <alignment horizontal="center" wrapText="1"/>
      <protection hidden="1"/>
    </xf>
    <xf numFmtId="0" fontId="14" fillId="6" borderId="3" xfId="0" applyFont="1" applyFill="1" applyBorder="1" applyAlignment="1" applyProtection="1">
      <alignment horizontal="center" wrapText="1"/>
      <protection hidden="1"/>
    </xf>
    <xf numFmtId="0" fontId="14" fillId="6" borderId="6" xfId="0" applyFont="1" applyFill="1" applyBorder="1" applyAlignment="1" applyProtection="1">
      <alignment horizontal="center" wrapText="1"/>
      <protection hidden="1"/>
    </xf>
    <xf numFmtId="0" fontId="14" fillId="6" borderId="7" xfId="0" applyFont="1" applyFill="1" applyBorder="1" applyAlignment="1" applyProtection="1">
      <alignment vertical="center" wrapText="1"/>
      <protection hidden="1"/>
    </xf>
    <xf numFmtId="0" fontId="14" fillId="6" borderId="7" xfId="0" applyNumberFormat="1" applyFont="1" applyFill="1" applyBorder="1" applyAlignment="1" applyProtection="1">
      <alignment vertical="center" wrapText="1"/>
      <protection hidden="1"/>
    </xf>
    <xf numFmtId="0" fontId="14" fillId="6" borderId="1" xfId="0" applyFont="1" applyFill="1" applyBorder="1" applyAlignment="1" applyProtection="1">
      <alignment horizontal="center" vertical="center" wrapText="1"/>
      <protection hidden="1"/>
    </xf>
    <xf numFmtId="0" fontId="15" fillId="0" borderId="1" xfId="0" applyFont="1" applyBorder="1" applyAlignment="1" applyProtection="1">
      <alignment horizontal="center"/>
      <protection locked="0"/>
    </xf>
    <xf numFmtId="0" fontId="15" fillId="0" borderId="1" xfId="0" applyNumberFormat="1" applyFont="1" applyBorder="1" applyAlignment="1" applyProtection="1">
      <alignment horizontal="center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188" fontId="16" fillId="5" borderId="0" xfId="168" applyFont="1" applyFill="1" applyProtection="1">
      <protection locked="0"/>
    </xf>
    <xf numFmtId="199" fontId="16" fillId="5" borderId="0" xfId="3" applyNumberFormat="1" applyFont="1" applyFill="1" applyAlignment="1" applyProtection="1">
      <protection locked="0"/>
    </xf>
    <xf numFmtId="188" fontId="10" fillId="5" borderId="8" xfId="168" applyFont="1" applyFill="1" applyBorder="1" applyAlignment="1" applyProtection="1">
      <alignment horizontal="center" vertical="center"/>
      <protection locked="0"/>
    </xf>
    <xf numFmtId="188" fontId="10" fillId="5" borderId="9" xfId="168" applyFont="1" applyFill="1" applyBorder="1" applyAlignment="1" applyProtection="1">
      <alignment horizontal="center" vertical="center"/>
      <protection locked="0"/>
    </xf>
    <xf numFmtId="188" fontId="10" fillId="5" borderId="10" xfId="168" applyFont="1" applyFill="1" applyBorder="1" applyAlignment="1" applyProtection="1">
      <alignment horizontal="center" vertical="center"/>
      <protection locked="0"/>
    </xf>
    <xf numFmtId="188" fontId="10" fillId="5" borderId="11" xfId="168" applyFont="1" applyFill="1" applyBorder="1" applyAlignment="1" applyProtection="1">
      <alignment horizontal="center" vertical="center"/>
      <protection locked="0"/>
    </xf>
    <xf numFmtId="188" fontId="17" fillId="0" borderId="2" xfId="168" applyFont="1" applyBorder="1" applyAlignment="1" applyProtection="1">
      <alignment horizontal="center" wrapText="1"/>
      <protection locked="0"/>
    </xf>
    <xf numFmtId="188" fontId="5" fillId="0" borderId="2" xfId="168" applyFont="1" applyBorder="1" applyAlignment="1" applyProtection="1">
      <alignment horizontal="center"/>
      <protection locked="0"/>
    </xf>
    <xf numFmtId="49" fontId="5" fillId="0" borderId="3" xfId="168" applyNumberFormat="1" applyFont="1" applyBorder="1" applyAlignment="1" applyProtection="1">
      <alignment horizontal="center"/>
      <protection locked="0"/>
    </xf>
    <xf numFmtId="188" fontId="5" fillId="0" borderId="3" xfId="168" applyFont="1" applyBorder="1" applyAlignment="1" applyProtection="1">
      <alignment horizontal="center"/>
      <protection locked="0"/>
    </xf>
    <xf numFmtId="49" fontId="5" fillId="0" borderId="2" xfId="168" applyNumberFormat="1" applyFont="1" applyBorder="1" applyAlignment="1" applyProtection="1">
      <alignment horizontal="center"/>
      <protection locked="0"/>
    </xf>
    <xf numFmtId="0" fontId="5" fillId="4" borderId="3" xfId="167" applyFont="1" applyFill="1" applyBorder="1" applyAlignment="1" applyProtection="1">
      <alignment horizontal="center"/>
      <protection locked="0"/>
    </xf>
    <xf numFmtId="188" fontId="5" fillId="0" borderId="3" xfId="168" applyFont="1" applyBorder="1" applyAlignment="1" applyProtection="1">
      <alignment horizontal="center" vertical="center"/>
      <protection locked="0"/>
    </xf>
    <xf numFmtId="14" fontId="5" fillId="0" borderId="3" xfId="168" applyNumberFormat="1" applyFont="1" applyBorder="1" applyAlignment="1" applyProtection="1">
      <alignment horizontal="center"/>
      <protection locked="0"/>
    </xf>
    <xf numFmtId="0" fontId="14" fillId="6" borderId="1" xfId="0" applyFont="1" applyFill="1" applyBorder="1" applyAlignment="1" applyProtection="1">
      <alignment horizontal="center" vertical="center" wrapText="1"/>
      <protection locked="0"/>
    </xf>
    <xf numFmtId="0" fontId="15" fillId="6" borderId="1" xfId="0" applyFont="1" applyFill="1" applyBorder="1" applyAlignment="1" applyProtection="1">
      <alignment horizontal="center"/>
      <protection hidden="1"/>
    </xf>
    <xf numFmtId="200" fontId="15" fillId="0" borderId="1" xfId="0" applyNumberFormat="1" applyFont="1" applyBorder="1" applyAlignment="1" applyProtection="1">
      <alignment horizontal="center"/>
      <protection locked="0"/>
    </xf>
    <xf numFmtId="0" fontId="5" fillId="6" borderId="6" xfId="168" applyNumberFormat="1" applyFont="1" applyFill="1" applyBorder="1" applyAlignment="1" applyProtection="1">
      <alignment horizontal="center" vertical="center" wrapText="1"/>
      <protection hidden="1"/>
    </xf>
    <xf numFmtId="179" fontId="16" fillId="5" borderId="0" xfId="3" applyNumberFormat="1" applyFont="1" applyFill="1" applyAlignment="1" applyProtection="1">
      <protection locked="0"/>
    </xf>
    <xf numFmtId="188" fontId="3" fillId="5" borderId="0" xfId="168" applyFont="1" applyFill="1" applyAlignment="1" applyProtection="1">
      <alignment wrapText="1"/>
      <protection locked="0"/>
    </xf>
    <xf numFmtId="188" fontId="10" fillId="5" borderId="12" xfId="168" applyFont="1" applyFill="1" applyBorder="1" applyAlignment="1" applyProtection="1">
      <alignment horizontal="center" vertical="center"/>
      <protection locked="0"/>
    </xf>
    <xf numFmtId="188" fontId="10" fillId="5" borderId="13" xfId="168" applyFont="1" applyFill="1" applyBorder="1" applyAlignment="1" applyProtection="1">
      <alignment horizontal="center" vertical="center"/>
      <protection locked="0"/>
    </xf>
    <xf numFmtId="188" fontId="5" fillId="5" borderId="0" xfId="168" applyFont="1" applyFill="1" applyAlignment="1" applyProtection="1">
      <alignment horizontal="center" vertical="center"/>
      <protection locked="0"/>
    </xf>
    <xf numFmtId="198" fontId="5" fillId="0" borderId="2" xfId="168" applyNumberFormat="1" applyFont="1" applyBorder="1" applyAlignment="1" applyProtection="1">
      <alignment horizontal="left"/>
      <protection locked="0"/>
    </xf>
    <xf numFmtId="0" fontId="18" fillId="0" borderId="0" xfId="167" applyFont="1" applyProtection="1">
      <protection locked="0"/>
    </xf>
    <xf numFmtId="9" fontId="5" fillId="0" borderId="2" xfId="3" applyFont="1" applyBorder="1" applyAlignment="1" applyProtection="1">
      <alignment horizontal="left"/>
      <protection locked="0"/>
    </xf>
    <xf numFmtId="9" fontId="5" fillId="0" borderId="14" xfId="3" applyFont="1" applyBorder="1" applyAlignment="1" applyProtection="1">
      <alignment horizontal="left"/>
      <protection locked="0"/>
    </xf>
    <xf numFmtId="0" fontId="14" fillId="6" borderId="4" xfId="0" applyFont="1" applyFill="1" applyBorder="1" applyAlignment="1" applyProtection="1">
      <alignment horizontal="center" vertical="center" wrapText="1"/>
      <protection hidden="1"/>
    </xf>
    <xf numFmtId="179" fontId="6" fillId="6" borderId="5" xfId="3" applyNumberFormat="1" applyFont="1" applyFill="1" applyBorder="1" applyAlignment="1" applyProtection="1">
      <protection hidden="1"/>
    </xf>
    <xf numFmtId="179" fontId="6" fillId="6" borderId="3" xfId="3" applyNumberFormat="1" applyFont="1" applyFill="1" applyBorder="1" applyAlignment="1" applyProtection="1">
      <protection hidden="1"/>
    </xf>
    <xf numFmtId="179" fontId="6" fillId="6" borderId="6" xfId="3" applyNumberFormat="1" applyFont="1" applyFill="1" applyBorder="1" applyAlignment="1" applyProtection="1">
      <protection hidden="1"/>
    </xf>
    <xf numFmtId="0" fontId="19" fillId="0" borderId="0" xfId="0" applyFont="1" applyAlignment="1" applyProtection="1">
      <protection locked="0"/>
    </xf>
    <xf numFmtId="0" fontId="14" fillId="6" borderId="7" xfId="0" applyFont="1" applyFill="1" applyBorder="1" applyAlignment="1" applyProtection="1">
      <alignment horizontal="center" vertical="center" wrapText="1"/>
      <protection hidden="1"/>
    </xf>
    <xf numFmtId="199" fontId="6" fillId="6" borderId="1" xfId="3" applyNumberFormat="1" applyFont="1" applyFill="1" applyBorder="1" applyAlignment="1" applyProtection="1">
      <alignment horizontal="center" vertical="center"/>
      <protection hidden="1"/>
    </xf>
    <xf numFmtId="179" fontId="6" fillId="6" borderId="1" xfId="3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center"/>
      <protection locked="0"/>
    </xf>
    <xf numFmtId="0" fontId="20" fillId="0" borderId="1" xfId="0" applyFont="1" applyBorder="1" applyAlignment="1" applyProtection="1">
      <alignment horizontal="center" vertical="top" wrapText="1"/>
      <protection locked="0"/>
    </xf>
    <xf numFmtId="0" fontId="15" fillId="0" borderId="1" xfId="0" applyFont="1" applyBorder="1" applyAlignment="1" applyProtection="1">
      <alignment horizontal="left"/>
      <protection locked="0"/>
    </xf>
    <xf numFmtId="199" fontId="0" fillId="7" borderId="6" xfId="3" applyNumberFormat="1" applyFont="1" applyFill="1" applyBorder="1" applyAlignment="1" applyProtection="1">
      <alignment horizontal="center"/>
      <protection hidden="1"/>
    </xf>
    <xf numFmtId="179" fontId="0" fillId="7" borderId="6" xfId="3" applyNumberFormat="1" applyFont="1" applyFill="1" applyBorder="1" applyAlignment="1" applyProtection="1">
      <alignment horizontal="center"/>
      <protection hidden="1"/>
    </xf>
    <xf numFmtId="0" fontId="21" fillId="0" borderId="0" xfId="167" applyFont="1" applyProtection="1">
      <protection locked="0"/>
    </xf>
    <xf numFmtId="0" fontId="0" fillId="0" borderId="1" xfId="0" applyBorder="1" quotePrefix="1">
      <alignment vertical="center"/>
    </xf>
  </cellXfs>
  <cellStyles count="2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0036- 技术课表格记录" xfId="49"/>
    <cellStyle name="_0047 GMZJ10308CL-3D" xfId="50"/>
    <cellStyle name="_0115 GM10310 8.30" xfId="51"/>
    <cellStyle name="_14739-31-001APQP（1）" xfId="52"/>
    <cellStyle name="_14739-31-001APQP(2)" xfId="53"/>
    <cellStyle name="_14739-31-001APQP(3)" xfId="54"/>
    <cellStyle name="_14739-31-002APQP(1)" xfId="55"/>
    <cellStyle name="_14739-31-002APQP（1）" xfId="56"/>
    <cellStyle name="_14739-31-002APQP(2)" xfId="57"/>
    <cellStyle name="_14739-31-002APQP(2)_14739-31-001APQP(2)" xfId="58"/>
    <cellStyle name="_14739-31-002APQP(2)_14739-31-002PPAP" xfId="59"/>
    <cellStyle name="_14739-31-002APQP(2)_556-40-001APQP(2)" xfId="60"/>
    <cellStyle name="_14739-31-002APQP(2)_556-40-001PPAP" xfId="61"/>
    <cellStyle name="_14739-31-002APQP(2)_APQP SAMPLE(2)2009-6-3" xfId="62"/>
    <cellStyle name="_14739-31-002APQP(3)" xfId="63"/>
    <cellStyle name="_14739-31-002PPAP" xfId="64"/>
    <cellStyle name="_14739-31-002作业指导书" xfId="65"/>
    <cellStyle name="_18.SIP外观" xfId="66"/>
    <cellStyle name="_556-40-001APQP(1)" xfId="67"/>
    <cellStyle name="_556-40-001APQP（1）" xfId="68"/>
    <cellStyle name="_556-40-001APQP(2)" xfId="69"/>
    <cellStyle name="_556-40-001APQP（2）" xfId="70"/>
    <cellStyle name="_556-40-001PPAP" xfId="71"/>
    <cellStyle name="_703-45-001APQP(1)" xfId="72"/>
    <cellStyle name="_703-45-001PPAP" xfId="73"/>
    <cellStyle name="_9789BOM表" xfId="74"/>
    <cellStyle name="_A088B-10格吸塑盒（金利昌）" xfId="75"/>
    <cellStyle name="_APQP 标准化格式" xfId="76"/>
    <cellStyle name="_BOM" xfId="77"/>
    <cellStyle name="_BOM表" xfId="78"/>
    <cellStyle name="_CTS（525）注塑机种资料 2009.01.13 参考" xfId="79"/>
    <cellStyle name="_CTS包装空表格" xfId="80"/>
    <cellStyle name="_CTS项目703-45-001.APQP" xfId="81"/>
    <cellStyle name="_Drafting Note about New Product新产品立项书" xfId="82"/>
    <cellStyle name="_Factory Disposal Map场地平面布置图" xfId="83"/>
    <cellStyle name="_GM11199" xfId="84"/>
    <cellStyle name="_GM9789APQP" xfId="85"/>
    <cellStyle name="_GM9789APQP（1）" xfId="86"/>
    <cellStyle name="_GM9789APQP(2)" xfId="87"/>
    <cellStyle name="_GMEFM-ISO-0031-A 产品环保符合性确认表2008-11-26" xfId="88"/>
    <cellStyle name="_GMEFM-ISO-0037-A.XXXX年XX部-课管理评审报告2008-10-22" xfId="89"/>
    <cellStyle name="_GMFM-ISO-0035 REACH chemical  data collection sheet 2009-7-10" xfId="90"/>
    <cellStyle name="_GMFM-ISO-0035 REACH chemical  data collection sheet 2009-7-6" xfId="91"/>
    <cellStyle name="_GMFM-MMS-0120-Ab温湿度点检表2011-6-11" xfId="92"/>
    <cellStyle name="_ISO表格记录" xfId="93"/>
    <cellStyle name="_KOD054 GRR" xfId="94"/>
    <cellStyle name="_KOD090  GRR" xfId="95"/>
    <cellStyle name="_KOD090-100R01.2 LOWER PAPER GUIDE FAI DV3 06.08.08" xfId="96"/>
    <cellStyle name="_PPAP SAMPLE 2009-6-3" xfId="97"/>
    <cellStyle name="_SAP表格记录" xfId="98"/>
    <cellStyle name="_仓库课表格记录" xfId="99"/>
    <cellStyle name="_测量房作业日报表" xfId="100"/>
    <cellStyle name="_产品和过程特殊特性的初始清单" xfId="101"/>
    <cellStyle name="_承认文" xfId="102"/>
    <cellStyle name="_分供应商清单-受控空表 (2)" xfId="103"/>
    <cellStyle name="_干燥周期检查表" xfId="104"/>
    <cellStyle name="_工程样板提交检查表" xfId="105"/>
    <cellStyle name="_工模加工设备清单" xfId="106"/>
    <cellStyle name="_固定资产台帐表" xfId="107"/>
    <cellStyle name="_关键设备易损件清单" xfId="108"/>
    <cellStyle name="_胶件样板检测登记表样板" xfId="109"/>
    <cellStyle name="_客户设计检讨回应" xfId="110"/>
    <cellStyle name="_客户样板批准报告" xfId="111"/>
    <cellStyle name="_料房设备周点检表" xfId="112"/>
    <cellStyle name="_模具镶件检测登记表样板" xfId="113"/>
    <cellStyle name="_喷涂工艺参数表 " xfId="114"/>
    <cellStyle name="_喷油课作业指导书格式" xfId="115"/>
    <cellStyle name="_品质课表格记录 20081120" xfId="116"/>
    <cellStyle name="_特殊特性清单 (2)" xfId="117"/>
    <cellStyle name="_特殊特性清单1" xfId="118"/>
    <cellStyle name="_铜公检测记录表样板" xfId="119"/>
    <cellStyle name="_外发打样申请单2009-7-8" xfId="120"/>
    <cellStyle name="_项目课表格-20090305" xfId="121"/>
    <cellStyle name="_项目三AND 四表单 " xfId="122"/>
    <cellStyle name="_新增设备、工装和模具配置计划" xfId="123"/>
    <cellStyle name="_注塑部表单 新 " xfId="124"/>
    <cellStyle name="_注塑机规格表" xfId="125"/>
    <cellStyle name="_注塑课表格记录2009-6" xfId="126"/>
    <cellStyle name="_最新表格" xfId="127"/>
    <cellStyle name="¤@¯ë_plastic_1" xfId="128"/>
    <cellStyle name="0,0_x000d__x000a_NA_x000d__x000a_" xfId="129"/>
    <cellStyle name="A4 Small 210 x 297 mm" xfId="130"/>
    <cellStyle name="Actual Date" xfId="131"/>
    <cellStyle name="args.style" xfId="132"/>
    <cellStyle name="Calc Currency (0)" xfId="133"/>
    <cellStyle name="Calc Currency (2)" xfId="134"/>
    <cellStyle name="Calc Percent (0)" xfId="135"/>
    <cellStyle name="Calc Percent (1)" xfId="136"/>
    <cellStyle name="Calc Percent (2)" xfId="137"/>
    <cellStyle name="Calc Units (0)" xfId="138"/>
    <cellStyle name="Calc Units (1)" xfId="139"/>
    <cellStyle name="Calc Units (2)" xfId="140"/>
    <cellStyle name="category" xfId="141"/>
    <cellStyle name="Comma [00]" xfId="142"/>
    <cellStyle name="comma zerodec" xfId="143"/>
    <cellStyle name="Copied" xfId="144"/>
    <cellStyle name="Currency [00]" xfId="145"/>
    <cellStyle name="DATE" xfId="146"/>
    <cellStyle name="Date Short" xfId="147"/>
    <cellStyle name="DELTA" xfId="148"/>
    <cellStyle name="Enter Currency (0)" xfId="149"/>
    <cellStyle name="Enter Currency (2)" xfId="150"/>
    <cellStyle name="Enter Units (0)" xfId="151"/>
    <cellStyle name="Enter Units (1)" xfId="152"/>
    <cellStyle name="Enter Units (2)" xfId="153"/>
    <cellStyle name="Grey" xfId="154"/>
    <cellStyle name="Header1" xfId="155"/>
    <cellStyle name="Header2" xfId="156"/>
    <cellStyle name="Input [yellow]" xfId="157"/>
    <cellStyle name="Link Currency (0)" xfId="158"/>
    <cellStyle name="Link Currency (2)" xfId="159"/>
    <cellStyle name="Link Units (0)" xfId="160"/>
    <cellStyle name="Link Units (1)" xfId="161"/>
    <cellStyle name="Link Units (2)" xfId="162"/>
    <cellStyle name="Moeda [0]_kinslayer" xfId="163"/>
    <cellStyle name="Moeda_kinslayer" xfId="164"/>
    <cellStyle name="no dec" xfId="165"/>
    <cellStyle name="Normal - Style1" xfId="166"/>
    <cellStyle name="Normal 2" xfId="167"/>
    <cellStyle name="Normal 2 2" xfId="168"/>
    <cellStyle name="Normal 3" xfId="169"/>
    <cellStyle name="Normal 6" xfId="170"/>
    <cellStyle name="Normal_AT20100042(compact hacksaw)" xfId="171"/>
    <cellStyle name="Œ…‹æØ‚è [0.00]_laroux" xfId="172"/>
    <cellStyle name="Œ…‹æØ‚è_laroux" xfId="173"/>
    <cellStyle name="Percent [0]" xfId="174"/>
    <cellStyle name="Percent [00]" xfId="175"/>
    <cellStyle name="Percent [2]" xfId="176"/>
    <cellStyle name="PrePop Currency (0)" xfId="177"/>
    <cellStyle name="PrePop Currency (2)" xfId="178"/>
    <cellStyle name="PrePop Units (0)" xfId="179"/>
    <cellStyle name="PrePop Units (1)" xfId="180"/>
    <cellStyle name="PrePop Units (2)" xfId="181"/>
    <cellStyle name="Style 1" xfId="182"/>
    <cellStyle name="Text Indent A" xfId="183"/>
    <cellStyle name="Text Indent B" xfId="184"/>
    <cellStyle name="Text Indent C" xfId="185"/>
    <cellStyle name="百分比 2" xfId="186"/>
    <cellStyle name="標準_kinslayer" xfId="187"/>
    <cellStyle name="差_0004-0005.SAP付款申请表和采购申请表A 2007-12-21" xfId="188"/>
    <cellStyle name="差_0004-0005.SAP付款申请表和采购申请表A 2007-12-21_品质一二课整合的表单20090421" xfId="189"/>
    <cellStyle name="差_0004-0005.SAP付款申请表和采购申请表A 2007-12-21_品质一课表格记录 20081120" xfId="190"/>
    <cellStyle name="差_0004-0005.SAP付款申请表和采购申请表A 2007-12-21_品质一课表格记录版本号变更090616" xfId="191"/>
    <cellStyle name="差_0004-0005.SAP付款申请表和采购申请表A 2007-12-21_设计课表单" xfId="192"/>
    <cellStyle name="差_0004-0005.SAP付款申请表和采购申请表A 2007-12-21_设计课表单_PPAP SAMPLE 2009-6-3" xfId="193"/>
    <cellStyle name="差_0004-0005.SAP付款申请表和采购申请表A 2007-12-21_项目课表格090512" xfId="194"/>
    <cellStyle name="差_0004-0005.SAP付款申请表和采购申请表A 2007-12-21_项目课表格090512_PPAP SAMPLE 2009-6-3" xfId="195"/>
    <cellStyle name="差_A088B-10格吸塑盒（金利昌）" xfId="196"/>
    <cellStyle name="差_AMP MOLD STATUS-20090406" xfId="197"/>
    <cellStyle name="差_ENG 0026特殊领料单B 2008-1-22 (3)" xfId="198"/>
    <cellStyle name="差_ENG 0027特殊领料单A 2008-1-22 (3)" xfId="199"/>
    <cellStyle name="差_GMFM-MMS-0120-Ab温湿度点检表2011-6-11" xfId="200"/>
    <cellStyle name="差_SAP表格记录" xfId="201"/>
    <cellStyle name="差_承认文" xfId="202"/>
    <cellStyle name="差_品质一二课整合的表单20090421" xfId="203"/>
    <cellStyle name="差_品质一课表格记录 20081120" xfId="204"/>
    <cellStyle name="差_品质一课表格记录版本号变更090616" xfId="205"/>
    <cellStyle name="差_设计课表单" xfId="206"/>
    <cellStyle name="差_设计课表单_PPAP SAMPLE 2009-6-3" xfId="207"/>
    <cellStyle name="差_外发打样申请单2009-7-8" xfId="208"/>
    <cellStyle name="差_项目课表格090512" xfId="209"/>
    <cellStyle name="差_项目课表格090512_PPAP SAMPLE 2009-6-3" xfId="210"/>
    <cellStyle name="差_项目三AND 四表单 " xfId="211"/>
    <cellStyle name="差_注塑部表单 新 " xfId="212"/>
    <cellStyle name="差_注塑课表格记录2009-6" xfId="213"/>
    <cellStyle name="常规 2" xfId="214"/>
    <cellStyle name="常规 3" xfId="215"/>
    <cellStyle name="常规 4" xfId="216"/>
    <cellStyle name="常规 5" xfId="217"/>
    <cellStyle name="常规 6" xfId="218"/>
    <cellStyle name="好_0004-0005.SAP付款申请表和采购申请表A 2007-12-21" xfId="219"/>
    <cellStyle name="好_0004-0005.SAP付款申请表和采购申请表A 2007-12-21_品质一二课整合的表单20090421" xfId="220"/>
    <cellStyle name="好_0004-0005.SAP付款申请表和采购申请表A 2007-12-21_品质一课表格记录 20081120" xfId="221"/>
    <cellStyle name="好_0004-0005.SAP付款申请表和采购申请表A 2007-12-21_品质一课表格记录版本号变更090616" xfId="222"/>
    <cellStyle name="好_0004-0005.SAP付款申请表和采购申请表A 2007-12-21_设计课表单" xfId="223"/>
    <cellStyle name="好_0004-0005.SAP付款申请表和采购申请表A 2007-12-21_设计课表单_PPAP SAMPLE 2009-6-3" xfId="224"/>
    <cellStyle name="好_0004-0005.SAP付款申请表和采购申请表A 2007-12-21_项目课表格090512" xfId="225"/>
    <cellStyle name="好_0004-0005.SAP付款申请表和采购申请表A 2007-12-21_项目课表格090512_PPAP SAMPLE 2009-6-3" xfId="226"/>
    <cellStyle name="好_A088B-10格吸塑盒（金利昌）" xfId="227"/>
    <cellStyle name="好_AMP MOLD STATUS-20090406" xfId="228"/>
    <cellStyle name="好_ENG 0026特殊领料单B 2008-1-22 (3)" xfId="229"/>
    <cellStyle name="好_ENG 0027特殊领料单A 2008-1-22 (3)" xfId="230"/>
    <cellStyle name="好_GMFM-MMS-0120-Ab温湿度点检表2011-6-11" xfId="231"/>
    <cellStyle name="好_SAP表格记录" xfId="232"/>
    <cellStyle name="好_承认文" xfId="233"/>
    <cellStyle name="好_品质一二课整合的表单20090421" xfId="234"/>
    <cellStyle name="好_品质一课表格记录 20081120" xfId="235"/>
    <cellStyle name="好_品质一课表格记录版本号变更090616" xfId="236"/>
    <cellStyle name="好_设计课表单" xfId="237"/>
    <cellStyle name="好_设计课表单_PPAP SAMPLE 2009-6-3" xfId="238"/>
    <cellStyle name="好_外发打样申请单2009-7-8" xfId="239"/>
    <cellStyle name="好_项目课表格090512" xfId="240"/>
    <cellStyle name="好_项目课表格090512_PPAP SAMPLE 2009-6-3" xfId="241"/>
    <cellStyle name="好_项目三AND 四表单 " xfId="242"/>
    <cellStyle name="好_注塑部表单 新 " xfId="243"/>
    <cellStyle name="好_注塑课表格记录2009-6" xfId="244"/>
    <cellStyle name="桁区切り [0.00]_kinslayer" xfId="245"/>
    <cellStyle name="桁区切り_kinslayer" xfId="246"/>
    <cellStyle name="貨幣 [0]_981117b" xfId="247"/>
    <cellStyle name="貨幣[0]_Sheet1" xfId="248"/>
    <cellStyle name="貨幣_981117b" xfId="249"/>
    <cellStyle name="千分位[0]_981117b" xfId="250"/>
    <cellStyle name="千分位_981117b" xfId="251"/>
    <cellStyle name="通貨 [0.00]_kinslayer" xfId="252"/>
    <cellStyle name="通貨_kinslayer" xfId="253"/>
    <cellStyle name="样式 1" xfId="254"/>
    <cellStyle name="一般_10HRUWar" xfId="255"/>
    <cellStyle name="표준_HD-802생기0423_1_802Hpl" xfId="256"/>
  </cellStyles>
  <dxfs count="5">
    <dxf>
      <font>
        <u val="none"/>
        <color rgb="FFFF0000"/>
      </font>
    </dxf>
    <dxf>
      <fill>
        <patternFill patternType="solid">
          <bgColor rgb="FFFFFF00"/>
        </patternFill>
      </fill>
    </dxf>
    <dxf>
      <font>
        <color theme="1"/>
      </font>
    </dxf>
    <dxf>
      <font>
        <color auto="1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eetMetadata" Target="metadata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6.xml"/><Relationship Id="rId13" Type="http://schemas.openxmlformats.org/officeDocument/2006/relationships/externalLink" Target="externalLinks/externalLink5.xml"/><Relationship Id="rId12" Type="http://schemas.openxmlformats.org/officeDocument/2006/relationships/externalLink" Target="externalLinks/externalLink4.xml"/><Relationship Id="rId11" Type="http://schemas.openxmlformats.org/officeDocument/2006/relationships/externalLink" Target="externalLinks/externalLink3.xml"/><Relationship Id="rId10" Type="http://schemas.openxmlformats.org/officeDocument/2006/relationships/externalLink" Target="externalLinks/externalLink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Radio" checked="Checked" firstButton="1" noThreeD="1" val="0"/>
</file>

<file path=xl/ctrlProps/ctrlProp2.xml><?xml version="1.0" encoding="utf-8"?>
<formControlPr xmlns="http://schemas.microsoft.com/office/spreadsheetml/2009/9/main" objectType="Radio" noThreeD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485775</xdr:colOff>
      <xdr:row>3</xdr:row>
      <xdr:rowOff>0</xdr:rowOff>
    </xdr:from>
    <xdr:to>
      <xdr:col>20</xdr:col>
      <xdr:colOff>485775</xdr:colOff>
      <xdr:row>3</xdr:row>
      <xdr:rowOff>0</xdr:rowOff>
    </xdr:to>
    <xdr:sp>
      <xdr:nvSpPr>
        <xdr:cNvPr id="2" name="Line 3"/>
        <xdr:cNvSpPr>
          <a:spLocks noChangeShapeType="1"/>
        </xdr:cNvSpPr>
      </xdr:nvSpPr>
      <xdr:spPr>
        <a:xfrm>
          <a:off x="17863185" y="714375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</a:ln>
      </xdr:spPr>
    </xdr:sp>
    <xdr:clientData/>
  </xdr:twoCellAnchor>
  <xdr:twoCellAnchor editAs="oneCell">
    <xdr:from>
      <xdr:col>4</xdr:col>
      <xdr:colOff>753653</xdr:colOff>
      <xdr:row>0</xdr:row>
      <xdr:rowOff>77623</xdr:rowOff>
    </xdr:from>
    <xdr:to>
      <xdr:col>6</xdr:col>
      <xdr:colOff>231549</xdr:colOff>
      <xdr:row>3</xdr:row>
      <xdr:rowOff>28286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31745" y="77470"/>
          <a:ext cx="1727200" cy="66484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0</xdr:row>
      <xdr:rowOff>173589</xdr:rowOff>
    </xdr:from>
    <xdr:to>
      <xdr:col>4</xdr:col>
      <xdr:colOff>153919</xdr:colOff>
      <xdr:row>3</xdr:row>
      <xdr:rowOff>83820</xdr:rowOff>
    </xdr:to>
    <xdr:pic>
      <xdr:nvPicPr>
        <xdr:cNvPr id="6" name="图片 5"/>
        <xdr:cNvPicPr>
          <a:picLocks noChangeAspect="1"/>
        </xdr:cNvPicPr>
      </xdr:nvPicPr>
      <xdr:blipFill>
        <a:blip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817" b="95775" l="1266" r="96203">
                      <a14:foregroundMark x1="25316" y1="50704" x2="25316" y2="50704"/>
                      <a14:foregroundMark x1="16456" y1="39437" x2="16456" y2="39437"/>
                      <a14:foregroundMark x1="10127" y1="39437" x2="10127" y2="39437"/>
                      <a14:foregroundMark x1="2532" y1="81690" x2="2532" y2="81690"/>
                      <a14:foregroundMark x1="2532" y1="88732" x2="2532" y2="88732"/>
                      <a14:foregroundMark x1="5063" y1="92958" x2="5063" y2="92958"/>
                      <a14:foregroundMark x1="8861" y1="94366" x2="8861" y2="94366"/>
                      <a14:foregroundMark x1="26582" y1="95775" x2="26582" y2="95775"/>
                      <a14:foregroundMark x1="30380" y1="92958" x2="30380" y2="92958"/>
                      <a14:foregroundMark x1="34177" y1="92958" x2="34177" y2="92958"/>
                      <a14:foregroundMark x1="40506" y1="91549" x2="40506" y2="91549"/>
                      <a14:foregroundMark x1="45570" y1="88732" x2="45570" y2="88732"/>
                      <a14:foregroundMark x1="51899" y1="85915" x2="51899" y2="85915"/>
                      <a14:foregroundMark x1="55696" y1="83099" x2="55696" y2="83099"/>
                      <a14:foregroundMark x1="59494" y1="81690" x2="59494" y2="81690"/>
                      <a14:foregroundMark x1="75949" y1="53521" x2="75949" y2="53521"/>
                      <a14:foregroundMark x1="98734" y1="16901" x2="98734" y2="16901"/>
                      <a14:foregroundMark x1="96203" y1="8451" x2="96203" y2="8451"/>
                      <a14:foregroundMark x1="93671" y1="4225" x2="93671" y2="4225"/>
                      <a14:foregroundMark x1="77215" y1="4225" x2="77215" y2="4225"/>
                      <a14:foregroundMark x1="69620" y1="7042" x2="69620" y2="7042"/>
                      <a14:foregroundMark x1="62025" y1="9859" x2="62025" y2="9859"/>
                      <a14:foregroundMark x1="55696" y1="12676" x2="55696" y2="12676"/>
                      <a14:foregroundMark x1="49367" y1="15493" x2="49367" y2="15493"/>
                      <a14:foregroundMark x1="44304" y1="19718" x2="44304" y2="19718"/>
                      <a14:foregroundMark x1="41772" y1="21127" x2="41772" y2="21127"/>
                      <a14:foregroundMark x1="16456" y1="39437" x2="16456" y2="39437"/>
                      <a14:foregroundMark x1="13924" y1="38028" x2="13924" y2="38028"/>
                      <a14:foregroundMark x1="20253" y1="46479" x2="20253" y2="46479"/>
                      <a14:foregroundMark x1="21519" y1="54930" x2="21519" y2="54930"/>
                      <a14:foregroundMark x1="48101" y1="53521" x2="48101" y2="53521"/>
                      <a14:foregroundMark x1="73418" y1="57746" x2="74684" y2="59155"/>
                      <a14:foregroundMark x1="74684" y1="59155" x2="77215" y2="63380"/>
                      <a14:foregroundMark x1="1266" y1="76056" x2="1266" y2="76056"/>
                      <a14:foregroundMark x1="59494" y1="81690" x2="59494" y2="81690"/>
                      <a14:foregroundMark x1="59494" y1="81690" x2="59494" y2="81690"/>
                      <a14:foregroundMark x1="59494" y1="81690" x2="59494" y2="81690"/>
                      <a14:foregroundMark x1="60759" y1="80282" x2="60759" y2="80282"/>
                      <a14:foregroundMark x1="59494" y1="81690" x2="59494" y2="81690"/>
                      <a14:foregroundMark x1="55696" y1="83099" x2="55696" y2="83099"/>
                      <a14:foregroundMark x1="54430" y1="85915" x2="54430" y2="85915"/>
                      <a14:foregroundMark x1="59494" y1="80282" x2="59494" y2="80282"/>
                      <a14:foregroundMark x1="58228" y1="81690" x2="58228" y2="81690"/>
                      <a14:foregroundMark x1="59494" y1="80282" x2="59494" y2="81690"/>
                      <a14:foregroundMark x1="59494" y1="80282" x2="59981" y2="81367"/>
                      <a14:foregroundMark x1="53165" y1="84507" x2="53165" y2="84507"/>
                      <a14:foregroundMark x1="54430" y1="85915" x2="54430" y2="85915"/>
                      <a14:foregroundMark x1="54430" y1="85915" x2="53165" y2="85915"/>
                      <a14:foregroundMark x1="55696" y1="83099" x2="53165" y2="84507"/>
                      <a14:foregroundMark x1="51899" y1="87324" x2="51899" y2="87324"/>
                      <a14:foregroundMark x1="86076" y1="23944" x2="86076" y2="23944"/>
                      <a14:foregroundMark x1="88608" y1="22535" x2="88608" y2="22535"/>
                      <a14:foregroundMark x1="88608" y1="22535" x2="88608" y2="23944"/>
                      <a14:foregroundMark x1="88608" y1="21127" x2="89873" y2="25352"/>
                      <a14:foregroundMark x1="89873" y1="23944" x2="88608" y2="25352"/>
                      <a14:backgroundMark x1="98734" y1="2817" x2="98734" y2="2817"/>
                      <a14:backgroundMark x1="94937" y1="1408" x2="94937" y2="1408"/>
                      <a14:backgroundMark x1="75949" y1="0" x2="75949" y2="0"/>
                      <a14:backgroundMark x1="62025" y1="76056" x2="62025" y2="76056"/>
                      <a14:backgroundMark x1="62025" y1="77465" x2="62025" y2="77465"/>
                      <a14:backgroundMark x1="58228" y1="78873" x2="58228" y2="78873"/>
                      <a14:backgroundMark x1="53165" y1="87324" x2="54430" y2="88732"/>
                      <a14:backgroundMark x1="62025" y1="83099" x2="62025" y2="83099"/>
                    </a14:backgroundRemoval>
                  </a14:imgEffect>
                  <a14:imgEffect>
                    <a14:brightnessContrast bright="10000" contrast="-10000"/>
                  </a14:imgEffect>
                  <a14:imgEffect>
                    <a14:sharpenSoften amoun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650" y="173355"/>
          <a:ext cx="1430655" cy="624840"/>
        </a:xfrm>
        <a:prstGeom prst="rect">
          <a:avLst/>
        </a:prstGeom>
        <a:effectLst>
          <a:glow rad="127000">
            <a:schemeClr val="accent1">
              <a:alpha val="48000"/>
            </a:schemeClr>
          </a:glow>
          <a:outerShdw blurRad="50800" dist="50800" dir="60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oneCell">
    <xdr:from>
      <xdr:col>0</xdr:col>
      <xdr:colOff>676275</xdr:colOff>
      <xdr:row>0</xdr:row>
      <xdr:rowOff>85725</xdr:rowOff>
    </xdr:from>
    <xdr:to>
      <xdr:col>4</xdr:col>
      <xdr:colOff>427412</xdr:colOff>
      <xdr:row>3</xdr:row>
      <xdr:rowOff>114300</xdr:rowOff>
    </xdr:to>
    <xdr:sp>
      <xdr:nvSpPr>
        <xdr:cNvPr id="7" name="AutoShape 8"/>
        <xdr:cNvSpPr>
          <a:spLocks noChangeAspect="1" noChangeArrowheads="1"/>
        </xdr:cNvSpPr>
      </xdr:nvSpPr>
      <xdr:spPr>
        <a:xfrm>
          <a:off x="425450" y="85725"/>
          <a:ext cx="178054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361950</xdr:colOff>
          <xdr:row>5</xdr:row>
          <xdr:rowOff>190500</xdr:rowOff>
        </xdr:from>
        <xdr:to>
          <xdr:col>16</xdr:col>
          <xdr:colOff>114300</xdr:colOff>
          <xdr:row>7</xdr:row>
          <xdr:rowOff>19050</xdr:rowOff>
        </xdr:to>
        <xdr:sp>
          <xdr:nvSpPr>
            <xdr:cNvPr id="5132" name="Option Button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12099925" y="1428750"/>
              <a:ext cx="539750" cy="285750"/>
            </a:xfrm>
            <a:prstGeom prst="rect">
              <a:avLst/>
            </a:prstGeom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Yes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679450</xdr:colOff>
          <xdr:row>5</xdr:row>
          <xdr:rowOff>209550</xdr:rowOff>
        </xdr:from>
        <xdr:to>
          <xdr:col>16</xdr:col>
          <xdr:colOff>1231900</xdr:colOff>
          <xdr:row>7</xdr:row>
          <xdr:rowOff>38100</xdr:rowOff>
        </xdr:to>
        <xdr:sp>
          <xdr:nvSpPr>
            <xdr:cNvPr id="5133" name="Option Button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13204825" y="1447800"/>
              <a:ext cx="552450" cy="285750"/>
            </a:xfrm>
            <a:prstGeom prst="rect">
              <a:avLst/>
            </a:prstGeom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No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6</xdr:col>
      <xdr:colOff>648335</xdr:colOff>
      <xdr:row>42</xdr:row>
      <xdr:rowOff>83185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9050"/>
          <a:ext cx="4753610" cy="7665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Elroy.Xu\Desktop\TTI%20FAI&#25253;&#21578;&#27169;&#26495;2023060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-SERVER\&#27880;&#22609;&#29983;&#20135;&#31649;&#29702;\WINDOWS\Profiles\GOODMARK\My%20Documents\EXCEL\&#20986;&#36135;&#35745;&#21010;\My%20Documents\&#29579;&#31179;&#29983;\&#29579;&#31179;&#29983;\119\&#20986;&#36135;&#35745;&#21010;\&#20986;&#36135;&#32479;&#35745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-SERVER\&#27880;&#22609;&#29983;&#20135;&#31649;&#29702;\WINDOWS\Profiles\GOODMARK\My%20Documents\EXCEL\&#20986;&#36135;&#35745;&#21010;\&#26087;&#25991;&#20214;\&#31934;&#3265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0.2\shares\Documents%20and%20Settings\adam_covey\Desktop\0F564%20REV%20X06-00%20T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fe008\QA%20Material%20Bak\00DELL\QA%20TECHNICIANS\Blank%20i%20files%20for%20DT\87ECR-i-CAV%201-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1.92.76.19\sqe\3%20Documentation\Template\&#24037;&#20316;&#36164;&#26009;\Six%20Sigma%20&amp;%20Lean\5%20Tools\SPC\SPC&#24037;&#20855;\AQL&#35336;&#3163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AI data"/>
      <sheetName val="Sheet2"/>
      <sheetName val="Sheet3"/>
      <sheetName val="Sheet4"/>
      <sheetName val="设置"/>
      <sheetName val="TTI FAI报告模板20230609"/>
    </sheetNames>
    <definedNames>
      <definedName name="___GoA1"/>
      <definedName name="__GoA1"/>
      <definedName name="_GoA1"/>
      <definedName name="Capture.Capture"/>
      <definedName name="IMD生产日常点检表"/>
      <definedName name="才vv"/>
    </defined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半成品"/>
      <sheetName val="成品"/>
      <sheetName val="1"/>
      <sheetName val="信瑞退货"/>
      <sheetName val="出货残数"/>
      <sheetName val="超波残数"/>
      <sheetName val="周计划"/>
      <sheetName val="日计划"/>
      <sheetName val="进出存"/>
      <sheetName val="超波计划"/>
      <sheetName val="Sheet1"/>
      <sheetName val="催促"/>
      <sheetName val="残数表"/>
      <sheetName val="完成表"/>
      <sheetName val="5"/>
      <sheetName val="库存"/>
      <sheetName val="周计划 (2)"/>
      <sheetName val="2"/>
      <sheetName val="3"/>
      <sheetName val="4"/>
      <sheetName val="6"/>
      <sheetName val="生产"/>
      <sheetName val="修模"/>
      <sheetName val="Sheet1 (2)"/>
      <sheetName val="Sheet2"/>
      <sheetName val="#REF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2"/>
      <sheetName val="3"/>
      <sheetName val="4"/>
      <sheetName val="5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Warrant"/>
      <sheetName val="RSV"/>
      <sheetName val="ISRDATA"/>
      <sheetName val="Dell FAI"/>
      <sheetName val="CpK "/>
      <sheetName val="Dell-Cpk"/>
      <sheetName val="Dell-Cpk (2)"/>
      <sheetName val="Dell-Cpk (3)"/>
      <sheetName val="Dell-Cpk (4)"/>
      <sheetName val="Gage R&amp;R"/>
      <sheetName val="Drawing"/>
      <sheetName val="Matl Cert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P-1 INSP-CAV #1"/>
      <sheetName val="IP-1 INSP-CAV #2"/>
      <sheetName val="IP-1 INSP-CAV #3"/>
      <sheetName val="IP-1 INSP-CAV #4"/>
      <sheetName val="II-1 INSP"/>
      <sheetName val="AUDIT"/>
      <sheetName val="PFMEA"/>
      <sheetName val="IP_1 INSP_CAV _2"/>
      <sheetName val="All"/>
      <sheetName val="Help"/>
      <sheetName val="Data lists"/>
      <sheetName val="QuoteSummary"/>
      <sheetName val="calcsheet"/>
      <sheetName val="Cover"/>
      <sheetName val="Receiving Inspection"/>
      <sheetName val="Partsub"/>
      <sheetName val="貈̑-1 INSP"/>
      <sheetName val="99.10.12"/>
      <sheetName val="Valores"/>
      <sheetName val="Sheet2"/>
      <sheetName val="F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ql"/>
      <sheetName val="data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55555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AF20"/>
  <sheetViews>
    <sheetView showGridLines="0" tabSelected="1" zoomScalePageLayoutView="70" zoomScaleSheetLayoutView="85" topLeftCell="D5" workbookViewId="0">
      <selection activeCell="M16" sqref="M16"/>
    </sheetView>
  </sheetViews>
  <sheetFormatPr defaultColWidth="9" defaultRowHeight="14.25"/>
  <cols>
    <col min="1" max="1" width="5.58333333333333" style="21" customWidth="1"/>
    <col min="2" max="2" width="5.75" style="21" customWidth="1"/>
    <col min="3" max="3" width="6.00833333333333" style="22" customWidth="1"/>
    <col min="4" max="4" width="6" style="21" customWidth="1"/>
    <col min="5" max="5" width="17.7583333333333" style="23" customWidth="1"/>
    <col min="6" max="8" width="11.7583333333333" style="21" customWidth="1"/>
    <col min="9" max="10" width="11.75" style="21" customWidth="1"/>
    <col min="11" max="15" width="10.8333333333333" style="21" customWidth="1"/>
    <col min="16" max="16" width="10.3333333333333" style="24" customWidth="1"/>
    <col min="17" max="17" width="16.2583333333333" style="25" customWidth="1"/>
    <col min="18" max="18" width="22.25" style="25" customWidth="1"/>
    <col min="19" max="19" width="12.5833333333333" style="21" customWidth="1"/>
    <col min="20" max="20" width="12.5833333333333" style="26" customWidth="1"/>
    <col min="21" max="21" width="13.25" style="21" customWidth="1"/>
    <col min="22" max="22" width="9" style="21"/>
    <col min="23" max="23" width="11.3333333333333" style="27" customWidth="1"/>
    <col min="24" max="24" width="15" style="27" customWidth="1"/>
    <col min="25" max="25" width="21.8333333333333" style="27" customWidth="1"/>
    <col min="26" max="29" width="9" style="28"/>
    <col min="30" max="16384" width="9" style="21"/>
  </cols>
  <sheetData>
    <row r="1" s="15" customFormat="1" ht="16.5" spans="1:29">
      <c r="A1" s="29"/>
      <c r="B1" s="30"/>
      <c r="C1" s="30"/>
      <c r="D1" s="30"/>
      <c r="E1" s="30"/>
      <c r="F1" s="31"/>
      <c r="G1" s="31"/>
      <c r="H1" s="31"/>
      <c r="I1" s="31"/>
      <c r="J1" s="31"/>
      <c r="K1" s="31"/>
      <c r="L1" s="31"/>
      <c r="M1" s="31"/>
      <c r="N1" s="31"/>
      <c r="O1" s="55"/>
      <c r="P1" s="56"/>
      <c r="Q1" s="73"/>
      <c r="R1" s="73"/>
      <c r="S1" s="31"/>
      <c r="T1" s="74"/>
      <c r="U1" s="31"/>
      <c r="W1" s="27"/>
      <c r="X1" s="27"/>
      <c r="Y1" s="27"/>
      <c r="Z1" s="79"/>
      <c r="AA1" s="95"/>
      <c r="AB1" s="79"/>
      <c r="AC1" s="79"/>
    </row>
    <row r="2" s="16" customFormat="1" ht="15.75" customHeight="1" spans="1:31">
      <c r="A2" s="29"/>
      <c r="B2" s="30"/>
      <c r="C2" s="30"/>
      <c r="D2" s="30"/>
      <c r="E2" s="30"/>
      <c r="F2" s="31"/>
      <c r="G2" s="31"/>
      <c r="H2" s="31"/>
      <c r="I2" s="57" t="s">
        <v>0</v>
      </c>
      <c r="J2" s="58"/>
      <c r="K2" s="58"/>
      <c r="L2" s="58"/>
      <c r="M2" s="58"/>
      <c r="N2" s="58"/>
      <c r="O2" s="58"/>
      <c r="P2" s="58"/>
      <c r="Q2" s="58"/>
      <c r="R2" s="58"/>
      <c r="S2" s="75"/>
      <c r="T2" s="74"/>
      <c r="U2" s="31"/>
      <c r="V2" s="15"/>
      <c r="W2" s="27"/>
      <c r="X2" s="27"/>
      <c r="Y2" s="27"/>
      <c r="Z2" s="95"/>
      <c r="AA2" s="79"/>
      <c r="AB2" s="79"/>
      <c r="AC2" s="79"/>
      <c r="AD2" s="15"/>
      <c r="AE2" s="15"/>
    </row>
    <row r="3" s="16" customFormat="1" ht="24" spans="1:31">
      <c r="A3" s="29"/>
      <c r="B3" s="30"/>
      <c r="C3" s="30"/>
      <c r="D3" s="30"/>
      <c r="E3" s="30"/>
      <c r="F3" s="32"/>
      <c r="G3" s="31"/>
      <c r="H3" s="31"/>
      <c r="I3" s="59"/>
      <c r="J3" s="60"/>
      <c r="K3" s="60"/>
      <c r="L3" s="60"/>
      <c r="M3" s="60"/>
      <c r="N3" s="60"/>
      <c r="O3" s="60"/>
      <c r="P3" s="60"/>
      <c r="Q3" s="60"/>
      <c r="R3" s="60"/>
      <c r="S3" s="76"/>
      <c r="T3" s="74"/>
      <c r="U3" s="31"/>
      <c r="V3" s="15"/>
      <c r="W3" s="27"/>
      <c r="X3" s="27"/>
      <c r="Y3" s="27"/>
      <c r="Z3" s="95"/>
      <c r="AA3" s="79"/>
      <c r="AB3" s="79"/>
      <c r="AC3" s="79"/>
      <c r="AD3" s="15"/>
      <c r="AE3" s="15"/>
    </row>
    <row r="4" s="16" customFormat="1" ht="23.25" spans="1:31">
      <c r="A4" s="33"/>
      <c r="B4" s="34"/>
      <c r="C4" s="35"/>
      <c r="D4" s="35"/>
      <c r="E4" s="36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77"/>
      <c r="T4" s="74"/>
      <c r="U4" s="31"/>
      <c r="V4" s="15"/>
      <c r="W4" s="27"/>
      <c r="X4" s="27"/>
      <c r="Y4" s="27"/>
      <c r="Z4" s="95"/>
      <c r="AA4" s="79"/>
      <c r="AB4" s="79"/>
      <c r="AC4" s="79"/>
      <c r="AD4" s="15"/>
      <c r="AE4" s="15"/>
    </row>
    <row r="5" s="17" customFormat="1" ht="18" customHeight="1" spans="1:32">
      <c r="A5" s="37" t="s">
        <v>1</v>
      </c>
      <c r="B5" s="37"/>
      <c r="C5" s="38" t="s">
        <v>2</v>
      </c>
      <c r="D5" s="38"/>
      <c r="E5" s="38"/>
      <c r="F5" s="38"/>
      <c r="G5" s="37" t="s">
        <v>3</v>
      </c>
      <c r="H5" s="37"/>
      <c r="I5" s="37"/>
      <c r="J5" s="61" t="s">
        <v>4</v>
      </c>
      <c r="K5" s="62"/>
      <c r="L5" s="62"/>
      <c r="M5" s="37" t="s">
        <v>5</v>
      </c>
      <c r="N5" s="37"/>
      <c r="O5" s="37"/>
      <c r="P5" s="63" t="s">
        <v>6</v>
      </c>
      <c r="Q5" s="63"/>
      <c r="R5" s="63"/>
      <c r="S5" s="37" t="s">
        <v>7</v>
      </c>
      <c r="T5" s="37"/>
      <c r="U5" s="78">
        <f>COUNTIF($P$11:$P961,"Pass")+COUNTIF($P$11:$P961,"Fail")</f>
        <v>4</v>
      </c>
      <c r="V5" s="79"/>
      <c r="W5" s="79"/>
      <c r="X5" s="79"/>
      <c r="Y5" s="79"/>
      <c r="Z5" s="79"/>
      <c r="AA5" s="95"/>
      <c r="AB5" s="79"/>
      <c r="AC5" s="79"/>
      <c r="AD5" s="79"/>
      <c r="AE5" s="79"/>
      <c r="AF5" s="79"/>
    </row>
    <row r="6" s="18" customFormat="1" ht="18" customHeight="1" spans="1:32">
      <c r="A6" s="37" t="s">
        <v>8</v>
      </c>
      <c r="B6" s="37"/>
      <c r="C6" s="39" t="s">
        <v>9</v>
      </c>
      <c r="D6" s="38"/>
      <c r="E6" s="38"/>
      <c r="F6" s="38"/>
      <c r="G6" s="37" t="s">
        <v>10</v>
      </c>
      <c r="H6" s="37"/>
      <c r="I6" s="37"/>
      <c r="J6" s="64" t="s">
        <v>11</v>
      </c>
      <c r="K6" s="64"/>
      <c r="L6" s="64"/>
      <c r="M6" s="37" t="s">
        <v>12</v>
      </c>
      <c r="N6" s="37"/>
      <c r="O6" s="37"/>
      <c r="P6" s="65" t="s">
        <v>13</v>
      </c>
      <c r="Q6" s="65"/>
      <c r="R6" s="65"/>
      <c r="S6" s="37" t="s">
        <v>14</v>
      </c>
      <c r="T6" s="37"/>
      <c r="U6" s="78">
        <f>COUNTIFS($D$11:$D961,"&lt;&gt;REF",$D$11:$D961,"&lt;&gt;",$P$11:$P961,"&lt;&gt;")</f>
        <v>0</v>
      </c>
      <c r="V6" s="79"/>
      <c r="W6" s="79"/>
      <c r="X6" s="79"/>
      <c r="Y6" s="79"/>
      <c r="Z6" s="79"/>
      <c r="AA6" s="95"/>
      <c r="AB6" s="79"/>
      <c r="AC6" s="79"/>
      <c r="AD6" s="79"/>
      <c r="AE6" s="79"/>
      <c r="AF6" s="79"/>
    </row>
    <row r="7" s="18" customFormat="1" ht="18" customHeight="1" spans="1:32">
      <c r="A7" s="37" t="s">
        <v>15</v>
      </c>
      <c r="B7" s="37"/>
      <c r="C7" s="40" t="s">
        <v>16</v>
      </c>
      <c r="D7" s="41"/>
      <c r="E7" s="41"/>
      <c r="F7" s="41"/>
      <c r="G7" s="37" t="s">
        <v>17</v>
      </c>
      <c r="H7" s="37"/>
      <c r="I7" s="37"/>
      <c r="J7" s="66" t="s">
        <v>18</v>
      </c>
      <c r="K7" s="66"/>
      <c r="L7" s="66"/>
      <c r="M7" s="37" t="s">
        <v>19</v>
      </c>
      <c r="N7" s="37"/>
      <c r="O7" s="37"/>
      <c r="P7" s="67"/>
      <c r="Q7" s="67"/>
      <c r="R7" s="67"/>
      <c r="S7" s="37" t="s">
        <v>20</v>
      </c>
      <c r="T7" s="37"/>
      <c r="U7" s="80">
        <f>IFERROR(COUNTIF($P$11:$P961,"Pass")/(COUNTIF($P$11:$P961,"Pass")+COUNTIF($P$11:$P961,"Fail")),"")</f>
        <v>1</v>
      </c>
      <c r="V7" s="79"/>
      <c r="W7" s="79"/>
      <c r="X7" s="79"/>
      <c r="Y7" s="79"/>
      <c r="Z7" s="79"/>
      <c r="AA7" s="95"/>
      <c r="AB7" s="79"/>
      <c r="AC7" s="79"/>
      <c r="AD7" s="79"/>
      <c r="AE7" s="79"/>
      <c r="AF7" s="79"/>
    </row>
    <row r="8" s="18" customFormat="1" ht="18" customHeight="1" spans="1:32">
      <c r="A8" s="42" t="s">
        <v>21</v>
      </c>
      <c r="B8" s="42"/>
      <c r="C8" s="43">
        <v>45887</v>
      </c>
      <c r="D8" s="43"/>
      <c r="E8" s="43"/>
      <c r="F8" s="43"/>
      <c r="G8" s="42" t="s">
        <v>22</v>
      </c>
      <c r="H8" s="42"/>
      <c r="I8" s="42"/>
      <c r="J8" s="68"/>
      <c r="K8" s="68"/>
      <c r="L8" s="68"/>
      <c r="M8" s="42" t="s">
        <v>23</v>
      </c>
      <c r="N8" s="42"/>
      <c r="O8" s="42"/>
      <c r="P8" s="64" t="s">
        <v>24</v>
      </c>
      <c r="Q8" s="64"/>
      <c r="R8" s="64"/>
      <c r="S8" s="37" t="s">
        <v>25</v>
      </c>
      <c r="T8" s="37"/>
      <c r="U8" s="81" t="str">
        <f>IFERROR(COUNTIFS($D$11:$D961,"&lt;&gt;REF",$D$11:$D961,"&lt;&gt;",$P$11:$P961,"=Pass")/U6,"")</f>
        <v/>
      </c>
      <c r="V8" s="79"/>
      <c r="W8" s="79"/>
      <c r="X8" s="79"/>
      <c r="Y8" s="79"/>
      <c r="Z8" s="79"/>
      <c r="AA8" s="95"/>
      <c r="AB8" s="79"/>
      <c r="AC8" s="79"/>
      <c r="AD8" s="79"/>
      <c r="AE8" s="79"/>
      <c r="AF8" s="79"/>
    </row>
    <row r="9" s="19" customFormat="1" ht="21" customHeight="1" spans="1:26">
      <c r="A9" s="44" t="s">
        <v>26</v>
      </c>
      <c r="B9" s="44" t="s">
        <v>27</v>
      </c>
      <c r="C9" s="45" t="s">
        <v>28</v>
      </c>
      <c r="D9" s="44" t="s">
        <v>29</v>
      </c>
      <c r="E9" s="44" t="s">
        <v>30</v>
      </c>
      <c r="F9" s="46" t="s">
        <v>31</v>
      </c>
      <c r="G9" s="47"/>
      <c r="H9" s="48"/>
      <c r="I9" s="46" t="s">
        <v>31</v>
      </c>
      <c r="J9" s="48"/>
      <c r="K9" s="46" t="s">
        <v>32</v>
      </c>
      <c r="L9" s="47"/>
      <c r="M9" s="47"/>
      <c r="N9" s="47"/>
      <c r="O9" s="48"/>
      <c r="P9" s="44"/>
      <c r="Q9" s="82" t="s">
        <v>33</v>
      </c>
      <c r="R9" s="82"/>
      <c r="S9" s="83" t="s">
        <v>34</v>
      </c>
      <c r="T9" s="84"/>
      <c r="U9" s="85"/>
      <c r="V9" s="27"/>
      <c r="W9" s="86"/>
      <c r="X9" s="86"/>
      <c r="Y9" s="86"/>
      <c r="Z9" s="86"/>
    </row>
    <row r="10" s="20" customFormat="1" ht="21" customHeight="1" spans="1:26">
      <c r="A10" s="49" t="s">
        <v>35</v>
      </c>
      <c r="B10" s="49" t="s">
        <v>36</v>
      </c>
      <c r="C10" s="50" t="s">
        <v>37</v>
      </c>
      <c r="D10" s="49" t="s">
        <v>38</v>
      </c>
      <c r="E10" s="49" t="s">
        <v>39</v>
      </c>
      <c r="F10" s="51" t="s">
        <v>40</v>
      </c>
      <c r="G10" s="51" t="s">
        <v>41</v>
      </c>
      <c r="H10" s="51" t="s">
        <v>42</v>
      </c>
      <c r="I10" s="51" t="s">
        <v>43</v>
      </c>
      <c r="J10" s="51" t="s">
        <v>44</v>
      </c>
      <c r="K10" s="69" t="s">
        <v>45</v>
      </c>
      <c r="L10" s="69" t="s">
        <v>46</v>
      </c>
      <c r="M10" s="69" t="s">
        <v>47</v>
      </c>
      <c r="N10" s="69" t="s">
        <v>48</v>
      </c>
      <c r="O10" s="69" t="s">
        <v>49</v>
      </c>
      <c r="P10" s="49" t="s">
        <v>50</v>
      </c>
      <c r="Q10" s="87" t="s">
        <v>51</v>
      </c>
      <c r="R10" s="87" t="s">
        <v>52</v>
      </c>
      <c r="S10" s="88" t="s">
        <v>53</v>
      </c>
      <c r="T10" s="89" t="s">
        <v>54</v>
      </c>
      <c r="U10" s="89" t="s">
        <v>55</v>
      </c>
      <c r="V10" s="79"/>
      <c r="W10" s="90"/>
      <c r="X10" s="90"/>
      <c r="Y10" s="90"/>
      <c r="Z10" s="90"/>
    </row>
    <row r="11" ht="25" customHeight="1" spans="1:29">
      <c r="A11" s="52">
        <v>1</v>
      </c>
      <c r="B11" s="52"/>
      <c r="C11" s="53"/>
      <c r="D11" s="52"/>
      <c r="E11" s="54" t="s">
        <v>56</v>
      </c>
      <c r="F11" s="52"/>
      <c r="G11" s="52"/>
      <c r="H11" s="52"/>
      <c r="I11" s="70" t="str">
        <f>IF(AND(F11="",G11="",H11=""),"",IF(F11="",G11,IF(ISNUMBER(G11),F11+G11,"")))</f>
        <v/>
      </c>
      <c r="J11" s="70" t="str">
        <f>IF(AND(F11="",G11="",H11=""),"",IF(F11="",H11,IF(ISNUMBER(H11),F11+H11,"")))</f>
        <v/>
      </c>
      <c r="K11" s="71" t="s">
        <v>57</v>
      </c>
      <c r="L11" s="71" t="s">
        <v>57</v>
      </c>
      <c r="M11" s="71" t="s">
        <v>57</v>
      </c>
      <c r="N11" s="71" t="s">
        <v>57</v>
      </c>
      <c r="O11" s="71" t="s">
        <v>57</v>
      </c>
      <c r="P11" s="72" t="str">
        <f t="array" ref="P11">IF(COUNTA(K11:O11)&lt;&gt;0,IF(AND((K11:O11)&lt;&gt;"NG",(K11:O11)&lt;&gt;"FAIL",COUNTA(K11:O11)&lt;&gt;0,(AND(MAX(K11:O11)&lt;=J11,MIN(K11:O11)&gt;=I11))),"Pass",IF((COUNTIFS(K11:O11,"OK")+COUNTIF(K11:O11,"PASS"))=COUNTA(K11:O11),"Pass",IF(D11="REF","REF","Fail"))),"")</f>
        <v>Pass</v>
      </c>
      <c r="Q11" s="91" t="s">
        <v>58</v>
      </c>
      <c r="R11" s="92"/>
      <c r="S11" s="93" t="str">
        <f t="shared" ref="S11:S20" si="0">IF(COUNT(K11:O11)=0,"",AVERAGE(K11:O11))</f>
        <v/>
      </c>
      <c r="T11" s="94" t="str">
        <f t="shared" ref="T11:T20" si="1">IF(COUNT(K11:O11)=0,"",IF(ISERR(MIN(K11:O11)/I11)=TRUE,"下限为0或空",IF(G11=0,"下公差为0",-(MIN(K11:O11)-F11)/G11)))</f>
        <v/>
      </c>
      <c r="U11" s="94" t="str">
        <f t="shared" ref="U11:U20" si="2">IF(COUNT(K11:O11)=0,"",IF(ISERR(MAX(K11:O11)/J11)=TRUE,"上限为0或空",IF(H11=0,"上公差为0",(MAX(K11:O11)-F11)/H11)))</f>
        <v/>
      </c>
      <c r="V11" s="27"/>
      <c r="W11" s="28"/>
      <c r="X11" s="28"/>
      <c r="Y11" s="28"/>
      <c r="AA11" s="21"/>
      <c r="AB11" s="21"/>
      <c r="AC11" s="21"/>
    </row>
    <row r="12" ht="43" customHeight="1" spans="1:29">
      <c r="A12" s="52">
        <v>2</v>
      </c>
      <c r="B12" s="52"/>
      <c r="C12" s="53"/>
      <c r="D12" s="52"/>
      <c r="E12" s="54" t="s">
        <v>59</v>
      </c>
      <c r="F12" s="52"/>
      <c r="G12" s="52"/>
      <c r="H12" s="52"/>
      <c r="I12" s="70" t="str">
        <f t="shared" ref="I12:I16" si="3">IF(AND(F12="",G12="",H12=""),"",IF(F12="",G12,IF(ISNUMBER(G12),F12+G12,"")))</f>
        <v/>
      </c>
      <c r="J12" s="70" t="str">
        <f t="shared" ref="J12:J16" si="4">IF(AND(F12="",G12="",H12=""),"",IF(F12="",H12,IF(ISNUMBER(H12),F12+H12,"")))</f>
        <v/>
      </c>
      <c r="K12" s="71" t="s">
        <v>57</v>
      </c>
      <c r="L12" s="71" t="s">
        <v>57</v>
      </c>
      <c r="M12" s="71" t="s">
        <v>57</v>
      </c>
      <c r="N12" s="71" t="s">
        <v>57</v>
      </c>
      <c r="O12" s="71" t="s">
        <v>57</v>
      </c>
      <c r="P12" s="72" t="str">
        <f t="array" ref="P12">IF(COUNTA(K12:O12)&lt;&gt;0,IF(AND((K12:O12)&lt;&gt;"NG",(K12:O12)&lt;&gt;"FAIL",COUNTA(K12:O12)&lt;&gt;0,(AND(MAX(K12:O12)&lt;=J12,MIN(K12:O12)&gt;=I12))),"Pass",IF((COUNTIFS(K12:O12,"OK")+COUNTIF(K12:O12,"PASS"))=COUNTA(K12:O12),"Pass",IF(D12="REF","REF","Fail"))),"")</f>
        <v>Pass</v>
      </c>
      <c r="Q12" s="91" t="s">
        <v>60</v>
      </c>
      <c r="R12" s="92"/>
      <c r="S12" s="93" t="str">
        <f t="shared" si="0"/>
        <v/>
      </c>
      <c r="T12" s="94" t="str">
        <f t="shared" si="1"/>
        <v/>
      </c>
      <c r="U12" s="94" t="str">
        <f t="shared" si="2"/>
        <v/>
      </c>
      <c r="V12" s="27"/>
      <c r="W12" s="28"/>
      <c r="X12" s="28"/>
      <c r="Y12" s="28"/>
      <c r="AA12" s="21"/>
      <c r="AB12" s="21"/>
      <c r="AC12" s="21"/>
    </row>
    <row r="13" ht="30" customHeight="1" spans="1:29">
      <c r="A13" s="52">
        <v>3</v>
      </c>
      <c r="B13" s="52"/>
      <c r="C13" s="53"/>
      <c r="D13" s="52"/>
      <c r="E13" s="54" t="s">
        <v>61</v>
      </c>
      <c r="F13" s="52">
        <v>0</v>
      </c>
      <c r="G13" s="52">
        <v>0</v>
      </c>
      <c r="H13" s="52">
        <v>2</v>
      </c>
      <c r="I13" s="70">
        <f t="shared" si="3"/>
        <v>0</v>
      </c>
      <c r="J13" s="70">
        <f t="shared" si="4"/>
        <v>2</v>
      </c>
      <c r="K13" s="71"/>
      <c r="L13" s="71"/>
      <c r="M13" s="71"/>
      <c r="N13" s="71"/>
      <c r="O13" s="71"/>
      <c r="P13" s="72" t="str">
        <f t="array" ref="P13">IF(COUNTA(K13:O13)&lt;&gt;0,IF(AND((K13:O13)&lt;&gt;"NG",(K13:O13)&lt;&gt;"FAIL",COUNTA(K13:O13)&lt;&gt;0,(AND(MAX(K13:O13)&lt;=J13,MIN(K13:O13)&gt;=I13))),"Pass",IF((COUNTIFS(K13:O13,"OK")+COUNTIF(K13:O13,"PASS"))=COUNTA(K13:O13),"Pass",IF(D13="REF","REF","Fail"))),"")</f>
        <v/>
      </c>
      <c r="Q13" s="91" t="s">
        <v>62</v>
      </c>
      <c r="R13" s="92" t="s">
        <v>63</v>
      </c>
      <c r="S13" s="93" t="str">
        <f t="shared" si="0"/>
        <v/>
      </c>
      <c r="T13" s="94" t="str">
        <f t="shared" si="1"/>
        <v/>
      </c>
      <c r="U13" s="94" t="str">
        <f t="shared" si="2"/>
        <v/>
      </c>
      <c r="V13" s="27"/>
      <c r="W13" s="28"/>
      <c r="X13" s="28"/>
      <c r="Y13" s="28"/>
      <c r="AA13" s="21"/>
      <c r="AB13" s="21"/>
      <c r="AC13" s="21"/>
    </row>
    <row r="14" ht="34" customHeight="1" spans="1:29">
      <c r="A14" s="52">
        <v>4</v>
      </c>
      <c r="B14" s="52"/>
      <c r="C14" s="53"/>
      <c r="D14" s="52"/>
      <c r="E14" s="54" t="s">
        <v>64</v>
      </c>
      <c r="F14" s="52"/>
      <c r="G14" s="52"/>
      <c r="H14" s="52"/>
      <c r="I14" s="70" t="str">
        <f t="shared" si="3"/>
        <v/>
      </c>
      <c r="J14" s="70" t="str">
        <f t="shared" si="4"/>
        <v/>
      </c>
      <c r="K14" s="71" t="s">
        <v>57</v>
      </c>
      <c r="L14" s="71" t="s">
        <v>57</v>
      </c>
      <c r="M14" s="71" t="s">
        <v>57</v>
      </c>
      <c r="N14" s="71" t="s">
        <v>57</v>
      </c>
      <c r="O14" s="71" t="s">
        <v>57</v>
      </c>
      <c r="P14" s="72" t="str">
        <f t="array" ref="P14">IF(COUNTA(K14:O14)&lt;&gt;0,IF(AND((K14:O14)&lt;&gt;"NG",(K14:O14)&lt;&gt;"FAIL",COUNTA(K14:O14)&lt;&gt;0,(AND(MAX(K14:O14)&lt;=J14,MIN(K14:O14)&gt;=I14))),"Pass",IF((COUNTIFS(K14:O14,"OK")+COUNTIF(K14:O14,"PASS"))=COUNTA(K14:O14),"Pass",IF(D14="REF","REF","Fail"))),"")</f>
        <v>Pass</v>
      </c>
      <c r="Q14" s="91" t="s">
        <v>62</v>
      </c>
      <c r="R14" s="92" t="s">
        <v>65</v>
      </c>
      <c r="S14" s="93" t="str">
        <f t="shared" si="0"/>
        <v/>
      </c>
      <c r="T14" s="94" t="str">
        <f t="shared" si="1"/>
        <v/>
      </c>
      <c r="U14" s="94" t="str">
        <f t="shared" si="2"/>
        <v/>
      </c>
      <c r="V14" s="27"/>
      <c r="W14" s="28"/>
      <c r="X14" s="28"/>
      <c r="Y14" s="28"/>
      <c r="AA14" s="21"/>
      <c r="AB14" s="21"/>
      <c r="AC14" s="21"/>
    </row>
    <row r="15" ht="42" customHeight="1" spans="1:29">
      <c r="A15" s="52">
        <v>5</v>
      </c>
      <c r="B15" s="52"/>
      <c r="C15" s="53"/>
      <c r="D15" s="52"/>
      <c r="E15" s="54" t="s">
        <v>66</v>
      </c>
      <c r="F15" s="52">
        <v>306.5</v>
      </c>
      <c r="G15" s="52">
        <v>-2</v>
      </c>
      <c r="H15" s="52">
        <v>2</v>
      </c>
      <c r="I15" s="70">
        <f t="shared" si="3"/>
        <v>304.5</v>
      </c>
      <c r="J15" s="70">
        <f t="shared" si="4"/>
        <v>308.5</v>
      </c>
      <c r="K15" s="71"/>
      <c r="L15" s="71"/>
      <c r="M15" s="71"/>
      <c r="N15" s="71"/>
      <c r="O15" s="71"/>
      <c r="P15" s="72" t="str">
        <f t="array" ref="P15">IF(COUNTA(K15:O15)&lt;&gt;0,IF(AND((K15:O15)&lt;&gt;"NG",(K15:O15)&lt;&gt;"FAIL",COUNTA(K15:O15)&lt;&gt;0,(AND(MAX(K15:O15)&lt;=J15,MIN(K15:O15)&gt;=I15))),"Pass",IF((COUNTIFS(K15:O15,"OK")+COUNTIF(K15:O15,"PASS"))=COUNTA(K15:O15),"Pass",IF(D15="REF","REF","Fail"))),"")</f>
        <v/>
      </c>
      <c r="Q15" s="91" t="s">
        <v>67</v>
      </c>
      <c r="R15" s="92"/>
      <c r="S15" s="93" t="str">
        <f t="shared" si="0"/>
        <v/>
      </c>
      <c r="T15" s="94" t="str">
        <f t="shared" si="1"/>
        <v/>
      </c>
      <c r="U15" s="94" t="str">
        <f t="shared" si="2"/>
        <v/>
      </c>
      <c r="V15" s="27"/>
      <c r="W15" s="28"/>
      <c r="X15" s="28"/>
      <c r="Y15" s="28"/>
      <c r="AA15" s="21"/>
      <c r="AB15" s="21"/>
      <c r="AC15" s="21"/>
    </row>
    <row r="16" ht="38" customHeight="1" spans="1:29">
      <c r="A16" s="52">
        <v>6</v>
      </c>
      <c r="B16" s="52"/>
      <c r="C16" s="53"/>
      <c r="D16" s="52"/>
      <c r="E16" s="54" t="s">
        <v>66</v>
      </c>
      <c r="F16" s="52">
        <v>443.5</v>
      </c>
      <c r="G16" s="52">
        <v>-2</v>
      </c>
      <c r="H16" s="52">
        <v>2</v>
      </c>
      <c r="I16" s="70">
        <f t="shared" si="3"/>
        <v>441.5</v>
      </c>
      <c r="J16" s="70">
        <f t="shared" si="4"/>
        <v>445.5</v>
      </c>
      <c r="K16" s="71"/>
      <c r="L16" s="71"/>
      <c r="M16" s="71"/>
      <c r="N16" s="71"/>
      <c r="O16" s="71"/>
      <c r="P16" s="72" t="str" cm="1">
        <f t="array" ref="P16">IF(COUNTA(K16:O16)&lt;&gt;0,IF(AND((K16:O16)&lt;&gt;"NG",(K16:O16)&lt;&gt;"FAIL",COUNTA(K16:O16)&lt;&gt;0,(AND(MAX(K16:O16)&lt;=J16,MIN(K16:O16)&gt;=I16))),"Pass",IF((COUNTIFS(K16:O16,"OK")+COUNTIF(K16:O16,"PASS"))=COUNTA(K16:O16),"Pass",IF(D16="REF","REF","Fail"))),"")</f>
        <v/>
      </c>
      <c r="Q16" s="91" t="s">
        <v>67</v>
      </c>
      <c r="R16" s="92"/>
      <c r="S16" s="93" t="str">
        <f t="shared" si="0"/>
        <v/>
      </c>
      <c r="T16" s="94" t="str">
        <f t="shared" si="1"/>
        <v/>
      </c>
      <c r="U16" s="94" t="str">
        <f t="shared" si="2"/>
        <v/>
      </c>
      <c r="V16" s="27"/>
      <c r="W16" s="28"/>
      <c r="X16" s="28"/>
      <c r="Y16" s="28"/>
      <c r="AA16" s="21"/>
      <c r="AB16" s="21"/>
      <c r="AC16" s="21"/>
    </row>
    <row r="17" ht="25" customHeight="1" spans="1:29">
      <c r="A17" s="52">
        <v>7</v>
      </c>
      <c r="B17" s="52"/>
      <c r="C17" s="53"/>
      <c r="D17" s="52"/>
      <c r="E17" s="54" t="s">
        <v>68</v>
      </c>
      <c r="F17" s="52">
        <v>35</v>
      </c>
      <c r="G17" s="52">
        <v>-15</v>
      </c>
      <c r="H17" s="52">
        <v>15</v>
      </c>
      <c r="I17" s="70">
        <v>20</v>
      </c>
      <c r="J17" s="70">
        <v>50</v>
      </c>
      <c r="K17" s="52"/>
      <c r="L17" s="52"/>
      <c r="M17" s="52"/>
      <c r="N17" s="52"/>
      <c r="O17" s="52"/>
      <c r="P17" s="72" t="str">
        <f t="array" ref="P17">IF(COUNTA(K17:O17)&lt;&gt;0,IF(AND((K17:O17)&lt;&gt;"NG",(K17:O17)&lt;&gt;"FAIL",COUNTA(K17:O17)&lt;&gt;0,(AND(MAX(K17:O17)&lt;=J17,MIN(K17:O17)&gt;=I17))),"Pass",IF((COUNTIFS(K17:O17,"OK")+COUNTIF(K17:O17,"PASS"))=COUNTA(K17:O17),"Pass",IF(D17="REF","REF","Fail"))),"")</f>
        <v/>
      </c>
      <c r="Q17" s="91" t="s">
        <v>69</v>
      </c>
      <c r="R17" s="92" t="s">
        <v>70</v>
      </c>
      <c r="S17" s="93" t="str">
        <f t="shared" si="0"/>
        <v/>
      </c>
      <c r="T17" s="94" t="str">
        <f t="shared" si="1"/>
        <v/>
      </c>
      <c r="U17" s="94" t="str">
        <f t="shared" si="2"/>
        <v/>
      </c>
      <c r="V17" s="27"/>
      <c r="W17" s="28"/>
      <c r="X17" s="28"/>
      <c r="Y17" s="28"/>
      <c r="AA17" s="21"/>
      <c r="AB17" s="21"/>
      <c r="AC17" s="21"/>
    </row>
    <row r="18" ht="25" customHeight="1" spans="1:29">
      <c r="A18" s="52">
        <v>8</v>
      </c>
      <c r="B18" s="52"/>
      <c r="C18" s="53"/>
      <c r="D18" s="52"/>
      <c r="E18" s="54" t="s">
        <v>71</v>
      </c>
      <c r="F18" s="52"/>
      <c r="G18" s="52"/>
      <c r="H18" s="52"/>
      <c r="I18" s="70"/>
      <c r="J18" s="70"/>
      <c r="K18" s="52"/>
      <c r="L18" s="52"/>
      <c r="M18" s="52"/>
      <c r="N18" s="52"/>
      <c r="O18" s="52"/>
      <c r="P18" s="72"/>
      <c r="Q18" s="91" t="s">
        <v>72</v>
      </c>
      <c r="R18" s="92" t="s">
        <v>70</v>
      </c>
      <c r="S18" s="93" t="str">
        <f t="shared" si="0"/>
        <v/>
      </c>
      <c r="T18" s="94" t="str">
        <f t="shared" si="1"/>
        <v/>
      </c>
      <c r="U18" s="94" t="str">
        <f t="shared" si="2"/>
        <v/>
      </c>
      <c r="V18" s="27"/>
      <c r="W18" s="28"/>
      <c r="X18" s="28"/>
      <c r="Y18" s="28"/>
      <c r="AA18" s="21"/>
      <c r="AB18" s="21"/>
      <c r="AC18" s="21"/>
    </row>
    <row r="19" ht="25" customHeight="1" spans="1:29">
      <c r="A19" s="52">
        <v>9</v>
      </c>
      <c r="B19" s="52"/>
      <c r="C19" s="53"/>
      <c r="D19" s="52"/>
      <c r="E19" s="54" t="s">
        <v>73</v>
      </c>
      <c r="F19" s="52"/>
      <c r="G19" s="52"/>
      <c r="H19" s="52"/>
      <c r="I19" s="70"/>
      <c r="J19" s="70"/>
      <c r="K19" s="52"/>
      <c r="L19" s="52"/>
      <c r="M19" s="52"/>
      <c r="N19" s="52"/>
      <c r="O19" s="52"/>
      <c r="P19" s="72"/>
      <c r="Q19" s="91" t="s">
        <v>74</v>
      </c>
      <c r="R19" s="92" t="s">
        <v>70</v>
      </c>
      <c r="S19" s="93" t="str">
        <f t="shared" si="0"/>
        <v/>
      </c>
      <c r="T19" s="94" t="str">
        <f t="shared" si="1"/>
        <v/>
      </c>
      <c r="U19" s="94" t="str">
        <f t="shared" si="2"/>
        <v/>
      </c>
      <c r="V19" s="27"/>
      <c r="W19" s="28"/>
      <c r="X19" s="28"/>
      <c r="Y19" s="28"/>
      <c r="AA19" s="21"/>
      <c r="AB19" s="21"/>
      <c r="AC19" s="21"/>
    </row>
    <row r="20" ht="25" customHeight="1" spans="1:29">
      <c r="A20" s="52">
        <v>10</v>
      </c>
      <c r="B20" s="52"/>
      <c r="C20" s="53"/>
      <c r="D20" s="52"/>
      <c r="E20" s="54" t="s">
        <v>75</v>
      </c>
      <c r="F20" s="52" t="s">
        <v>76</v>
      </c>
      <c r="G20" s="52"/>
      <c r="H20" s="52"/>
      <c r="I20" s="70" t="str">
        <f>IF(AND(F20="",G20="",H20=""),"",IF(F20="",G20,IF(ISNUMBER(G20),F20+G20,"")))</f>
        <v/>
      </c>
      <c r="J20" s="70" t="str">
        <f>IF(AND(F20="",G20="",H20=""),"",IF(F20="",H20,IF(ISNUMBER(H20),F20+H20,"")))</f>
        <v/>
      </c>
      <c r="K20" s="52" t="s">
        <v>77</v>
      </c>
      <c r="L20" s="52" t="s">
        <v>77</v>
      </c>
      <c r="M20" s="52" t="s">
        <v>77</v>
      </c>
      <c r="N20" s="52" t="s">
        <v>77</v>
      </c>
      <c r="O20" s="52" t="s">
        <v>77</v>
      </c>
      <c r="P20" s="72" t="s">
        <v>78</v>
      </c>
      <c r="Q20" s="91" t="s">
        <v>79</v>
      </c>
      <c r="R20" s="92" t="s">
        <v>70</v>
      </c>
      <c r="S20" s="93" t="str">
        <f t="shared" si="0"/>
        <v/>
      </c>
      <c r="T20" s="94" t="str">
        <f t="shared" si="1"/>
        <v/>
      </c>
      <c r="U20" s="94" t="str">
        <f t="shared" si="2"/>
        <v/>
      </c>
      <c r="V20" s="27"/>
      <c r="W20" s="28"/>
      <c r="X20" s="28"/>
      <c r="Y20" s="28"/>
      <c r="AA20" s="21"/>
      <c r="AB20" s="21"/>
      <c r="AC20" s="21"/>
    </row>
  </sheetData>
  <sheetProtection formatCells="0" formatColumns="0" formatRows="0" insertColumns="0" insertHyperlinks="0" deleteColumns="0" deleteRows="0" sort="0" autoFilter="0" pivotTables="0"/>
  <sortState ref="G6:L7">
    <sortCondition ref="G6:G7"/>
  </sortState>
  <mergeCells count="32">
    <mergeCell ref="A5:B5"/>
    <mergeCell ref="C5:F5"/>
    <mergeCell ref="G5:I5"/>
    <mergeCell ref="J5:L5"/>
    <mergeCell ref="M5:O5"/>
    <mergeCell ref="P5:R5"/>
    <mergeCell ref="S5:T5"/>
    <mergeCell ref="A6:B6"/>
    <mergeCell ref="C6:F6"/>
    <mergeCell ref="G6:I6"/>
    <mergeCell ref="J6:L6"/>
    <mergeCell ref="M6:O6"/>
    <mergeCell ref="P6:R6"/>
    <mergeCell ref="S6:T6"/>
    <mergeCell ref="A7:B7"/>
    <mergeCell ref="C7:F7"/>
    <mergeCell ref="G7:I7"/>
    <mergeCell ref="J7:L7"/>
    <mergeCell ref="M7:O7"/>
    <mergeCell ref="S7:T7"/>
    <mergeCell ref="A8:B8"/>
    <mergeCell ref="C8:F8"/>
    <mergeCell ref="G8:I8"/>
    <mergeCell ref="J8:L8"/>
    <mergeCell ref="M8:O8"/>
    <mergeCell ref="P8:R8"/>
    <mergeCell ref="S8:T8"/>
    <mergeCell ref="F9:H9"/>
    <mergeCell ref="I9:J9"/>
    <mergeCell ref="K9:O9"/>
    <mergeCell ref="B1:E3"/>
    <mergeCell ref="I2:S3"/>
  </mergeCells>
  <conditionalFormatting sqref="P20">
    <cfRule type="containsText" dxfId="0" priority="53" operator="between" text="Fail">
      <formula>NOT(ISERROR(SEARCH("Fail",P20)))</formula>
    </cfRule>
  </conditionalFormatting>
  <conditionalFormatting sqref="P11:P19">
    <cfRule type="containsText" dxfId="0" priority="741" operator="between" text="Fail">
      <formula>NOT(ISERROR(SEARCH("Fail",P11)))</formula>
    </cfRule>
  </conditionalFormatting>
  <conditionalFormatting sqref="T11:T20">
    <cfRule type="expression" dxfId="1" priority="776">
      <formula>OR(ABS(ROUND($T11,2))&gt;1,ABS(ROUND($T11,2))=1)</formula>
    </cfRule>
  </conditionalFormatting>
  <conditionalFormatting sqref="U7:U8">
    <cfRule type="dataBar" priority="82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{ac944198-d45a-4c9e-aada-78ff6f852e0e}</x14:id>
        </ext>
      </extLst>
    </cfRule>
  </conditionalFormatting>
  <conditionalFormatting sqref="U11:U20">
    <cfRule type="expression" dxfId="1" priority="775">
      <formula>OR(ABS(ROUND($U11,2))&gt;1,ABS(ROUND($U11,2))=1)</formula>
    </cfRule>
  </conditionalFormatting>
  <conditionalFormatting sqref="K11:O16">
    <cfRule type="cellIs" dxfId="2" priority="740" operator="equal">
      <formula>"PASS"</formula>
    </cfRule>
    <cfRule type="cellIs" dxfId="3" priority="742" operator="equal">
      <formula>"N/A"</formula>
    </cfRule>
    <cfRule type="cellIs" dxfId="4" priority="743" operator="equal">
      <formula>"NG"</formula>
    </cfRule>
    <cfRule type="cellIs" dxfId="3" priority="744" operator="equal">
      <formula>"OK"</formula>
    </cfRule>
    <cfRule type="cellIs" dxfId="4" priority="747" operator="notBetween">
      <formula>$I11</formula>
      <formula>$J11</formula>
    </cfRule>
    <cfRule type="containsBlanks" priority="748">
      <formula>LEN(TRIM(K11))=0</formula>
    </cfRule>
    <cfRule type="cellIs" priority="749" operator="between">
      <formula>"OK"</formula>
      <formula>"NG"</formula>
    </cfRule>
  </conditionalFormatting>
  <dataValidations count="6">
    <dataValidation type="list" allowBlank="1" showInputMessage="1" showErrorMessage="1" sqref="J6:L6">
      <formula1>设置!$O$2:$O$9</formula1>
    </dataValidation>
    <dataValidation type="list" allowBlank="1" showInputMessage="1" showErrorMessage="1" sqref="J7:L7">
      <formula1>"The 1 time,The 2 time,The 3 time,The 4 time,The 5 time"</formula1>
    </dataValidation>
    <dataValidation type="list" allowBlank="1" showInputMessage="1" sqref="Q11">
      <formula1>设置!$N$2:$N24</formula1>
    </dataValidation>
    <dataValidation type="list" allowBlank="1" showInputMessage="1" sqref="Q20">
      <formula1>设置!$N$2:$N37</formula1>
    </dataValidation>
    <dataValidation type="list" allowBlank="1" showInputMessage="1" sqref="E11:E20">
      <formula1>设置!$M$2:$M$17</formula1>
    </dataValidation>
    <dataValidation type="list" allowBlank="1" showInputMessage="1" sqref="Q12:Q19">
      <formula1>设置!$N$2:$N24</formula1>
    </dataValidation>
  </dataValidations>
  <printOptions horizontalCentered="1"/>
  <pageMargins left="0.236220472440945" right="0.078740157480315" top="0.354330708661417" bottom="0.354330708661417" header="0" footer="0"/>
  <pageSetup paperSize="9" scale="54" fitToHeight="0" orientation="landscape"/>
  <headerFooter/>
  <ignoredErrors>
    <ignoredError sqref="Q17" listDataValidatio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32" name="Option Button 12" r:id="rId4">
              <controlPr defaultSize="0">
                <anchor moveWithCells="1">
                  <from>
                    <xdr:col>15</xdr:col>
                    <xdr:colOff>361950</xdr:colOff>
                    <xdr:row>5</xdr:row>
                    <xdr:rowOff>190500</xdr:rowOff>
                  </from>
                  <to>
                    <xdr:col>16</xdr:col>
                    <xdr:colOff>114300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name="Option Button 13" r:id="rId5">
              <controlPr defaultSize="0">
                <anchor moveWithCells="1">
                  <from>
                    <xdr:col>16</xdr:col>
                    <xdr:colOff>679450</xdr:colOff>
                    <xdr:row>5</xdr:row>
                    <xdr:rowOff>209550</xdr:rowOff>
                  </from>
                  <to>
                    <xdr:col>16</xdr:col>
                    <xdr:colOff>1231900</xdr:colOff>
                    <xdr:row>7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944198-d45a-4c9e-aada-78ff6f852e0e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U7:U8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view="pageBreakPreview" zoomScaleNormal="100" topLeftCell="A10" workbookViewId="0">
      <selection activeCell="H35" sqref="H35"/>
    </sheetView>
  </sheetViews>
  <sheetFormatPr defaultColWidth="9" defaultRowHeight="14.25"/>
  <sheetData>
    <row r="1" spans="1:1">
      <c r="A1" s="14"/>
    </row>
  </sheetData>
  <pageMargins left="0.7" right="0.7" top="0.75" bottom="0.75" header="0.3" footer="0.3"/>
  <pageSetup paperSize="9" scale="75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view="pageBreakPreview" zoomScaleNormal="100" workbookViewId="0">
      <selection activeCell="E20" sqref="E20"/>
    </sheetView>
  </sheetViews>
  <sheetFormatPr defaultColWidth="9" defaultRowHeight="14.25" outlineLevelRow="1"/>
  <sheetData>
    <row r="1" spans="1:1">
      <c r="A1" s="14"/>
    </row>
    <row r="2" spans="1:1">
      <c r="A2" s="14"/>
    </row>
  </sheetData>
  <pageMargins left="0.7" right="0.7" top="0.75" bottom="0.75" header="0.3" footer="0.3"/>
  <pageSetup paperSize="9" scale="75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view="pageBreakPreview" zoomScaleNormal="100" workbookViewId="0">
      <selection activeCell="H19" sqref="H19"/>
    </sheetView>
  </sheetViews>
  <sheetFormatPr defaultColWidth="9" defaultRowHeight="14.25"/>
  <sheetData>
    <row r="1" spans="1:1">
      <c r="A1" s="14"/>
    </row>
  </sheetData>
  <pageMargins left="0.7" right="0.7" top="0.75" bottom="0.75" header="0.3" footer="0.3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0" sqref="L20"/>
    </sheetView>
  </sheetViews>
  <sheetFormatPr defaultColWidth="9" defaultRowHeight="14.2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6" sqref="K26"/>
    </sheetView>
  </sheetViews>
  <sheetFormatPr defaultColWidth="9" defaultRowHeight="14.2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0" sqref="I30"/>
    </sheetView>
  </sheetViews>
  <sheetFormatPr defaultColWidth="9" defaultRowHeight="14.2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O37"/>
  <sheetViews>
    <sheetView zoomScale="55" zoomScaleNormal="55" topLeftCell="B3" workbookViewId="0">
      <selection activeCell="N25" sqref="N25"/>
    </sheetView>
  </sheetViews>
  <sheetFormatPr defaultColWidth="6.25" defaultRowHeight="14.25"/>
  <cols>
    <col min="1" max="1" width="24.3333333333333" customWidth="1"/>
    <col min="2" max="10" width="21.5833333333333" customWidth="1"/>
    <col min="11" max="11" width="25" customWidth="1"/>
    <col min="12" max="12" width="18.0833333333333" customWidth="1"/>
    <col min="13" max="13" width="17.25" customWidth="1"/>
    <col min="14" max="14" width="22.8333333333333" customWidth="1"/>
    <col min="15" max="15" width="14" customWidth="1"/>
    <col min="16" max="16" width="6.25" customWidth="1"/>
    <col min="18" max="18" width="9.75" customWidth="1"/>
  </cols>
  <sheetData>
    <row r="1" ht="16.15" customHeight="1" spans="1:15">
      <c r="A1" s="1" t="s">
        <v>80</v>
      </c>
      <c r="B1" s="2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2" t="s">
        <v>87</v>
      </c>
      <c r="I1" s="2" t="s">
        <v>88</v>
      </c>
      <c r="J1" s="3" t="s">
        <v>89</v>
      </c>
      <c r="K1" s="10"/>
      <c r="M1" s="11" t="s">
        <v>90</v>
      </c>
      <c r="N1" s="11" t="s">
        <v>33</v>
      </c>
      <c r="O1" t="s">
        <v>91</v>
      </c>
    </row>
    <row r="2" ht="16.15" customHeight="1" spans="1:15">
      <c r="A2" s="1"/>
      <c r="B2" s="4">
        <v>3</v>
      </c>
      <c r="C2" s="5">
        <v>10</v>
      </c>
      <c r="D2" s="5">
        <v>2</v>
      </c>
      <c r="E2" s="5">
        <v>3</v>
      </c>
      <c r="F2" s="5">
        <v>6</v>
      </c>
      <c r="G2" s="5">
        <v>11</v>
      </c>
      <c r="H2" s="5">
        <v>8</v>
      </c>
      <c r="I2" s="5">
        <v>7</v>
      </c>
      <c r="J2" s="7">
        <v>20</v>
      </c>
      <c r="M2" s="12" t="s">
        <v>92</v>
      </c>
      <c r="N2" s="12" t="s">
        <v>93</v>
      </c>
      <c r="O2" t="s">
        <v>94</v>
      </c>
    </row>
    <row r="3" ht="16.15" customHeight="1" spans="1:15">
      <c r="A3" s="6"/>
      <c r="M3" s="12" t="s">
        <v>95</v>
      </c>
      <c r="N3" s="12" t="s">
        <v>96</v>
      </c>
      <c r="O3" t="s">
        <v>11</v>
      </c>
    </row>
    <row r="4" ht="16.15" customHeight="1" spans="1:15">
      <c r="A4" s="6"/>
      <c r="M4" s="12" t="s">
        <v>66</v>
      </c>
      <c r="N4" s="12" t="s">
        <v>97</v>
      </c>
      <c r="O4" t="s">
        <v>98</v>
      </c>
    </row>
    <row r="5" ht="16.15" customHeight="1" spans="1:15">
      <c r="A5" s="1" t="s">
        <v>99</v>
      </c>
      <c r="B5" s="2" t="s">
        <v>100</v>
      </c>
      <c r="C5" s="2" t="s">
        <v>101</v>
      </c>
      <c r="D5" s="2" t="s">
        <v>102</v>
      </c>
      <c r="E5" s="2" t="s">
        <v>103</v>
      </c>
      <c r="F5" s="2" t="s">
        <v>104</v>
      </c>
      <c r="G5" s="2" t="s">
        <v>105</v>
      </c>
      <c r="H5" s="2" t="s">
        <v>106</v>
      </c>
      <c r="I5" s="2" t="s">
        <v>107</v>
      </c>
      <c r="J5" s="2" t="s">
        <v>108</v>
      </c>
      <c r="K5" s="2" t="s">
        <v>109</v>
      </c>
      <c r="L5" s="2" t="s">
        <v>110</v>
      </c>
      <c r="M5" s="12" t="s">
        <v>111</v>
      </c>
      <c r="N5" s="12" t="s">
        <v>112</v>
      </c>
      <c r="O5" s="13" t="s">
        <v>113</v>
      </c>
    </row>
    <row r="6" ht="16.15" customHeight="1" spans="1:15">
      <c r="A6" s="1"/>
      <c r="B6" s="7" t="s">
        <v>114</v>
      </c>
      <c r="C6" s="7" t="s">
        <v>115</v>
      </c>
      <c r="D6" s="7" t="s">
        <v>116</v>
      </c>
      <c r="E6" s="7" t="s">
        <v>117</v>
      </c>
      <c r="F6" s="7" t="s">
        <v>118</v>
      </c>
      <c r="G6" s="7" t="s">
        <v>119</v>
      </c>
      <c r="H6" s="7" t="s">
        <v>120</v>
      </c>
      <c r="I6" s="5" t="s">
        <v>121</v>
      </c>
      <c r="J6" s="7" t="s">
        <v>118</v>
      </c>
      <c r="K6" s="96" t="s">
        <v>122</v>
      </c>
      <c r="L6" s="7" t="s">
        <v>121</v>
      </c>
      <c r="M6" s="12" t="s">
        <v>123</v>
      </c>
      <c r="N6" s="12" t="s">
        <v>124</v>
      </c>
      <c r="O6" t="s">
        <v>125</v>
      </c>
    </row>
    <row r="7" ht="16.15" customHeight="1" spans="1:15">
      <c r="A7" s="6"/>
      <c r="M7" s="12" t="s">
        <v>126</v>
      </c>
      <c r="N7" s="12" t="s">
        <v>127</v>
      </c>
      <c r="O7" t="s">
        <v>128</v>
      </c>
    </row>
    <row r="8" ht="16.15" customHeight="1" spans="1:14">
      <c r="A8" s="6"/>
      <c r="M8" s="12" t="s">
        <v>129</v>
      </c>
      <c r="N8" s="12" t="s">
        <v>130</v>
      </c>
    </row>
    <row r="9" ht="16.15" customHeight="1" spans="1:14">
      <c r="A9" s="1" t="s">
        <v>131</v>
      </c>
      <c r="B9" s="2" t="s">
        <v>132</v>
      </c>
      <c r="C9" s="2" t="s">
        <v>102</v>
      </c>
      <c r="D9" s="2" t="s">
        <v>84</v>
      </c>
      <c r="E9" s="2" t="s">
        <v>104</v>
      </c>
      <c r="F9" s="2" t="s">
        <v>85</v>
      </c>
      <c r="G9" s="2" t="s">
        <v>133</v>
      </c>
      <c r="H9" s="2" t="s">
        <v>87</v>
      </c>
      <c r="I9" s="2" t="s">
        <v>88</v>
      </c>
      <c r="J9" s="7"/>
      <c r="M9" s="12" t="s">
        <v>134</v>
      </c>
      <c r="N9" s="12" t="s">
        <v>135</v>
      </c>
    </row>
    <row r="10" ht="16.15" customHeight="1" spans="1:14">
      <c r="A10" s="1"/>
      <c r="B10" s="7" t="s">
        <v>136</v>
      </c>
      <c r="C10" s="7" t="s">
        <v>121</v>
      </c>
      <c r="D10" s="7" t="s">
        <v>120</v>
      </c>
      <c r="E10" s="7" t="s">
        <v>121</v>
      </c>
      <c r="F10" s="7" t="s">
        <v>118</v>
      </c>
      <c r="G10" s="7" t="s">
        <v>137</v>
      </c>
      <c r="H10" s="7" t="s">
        <v>115</v>
      </c>
      <c r="I10" s="7" t="s">
        <v>138</v>
      </c>
      <c r="J10" s="7"/>
      <c r="M10" s="12" t="s">
        <v>139</v>
      </c>
      <c r="N10" s="12" t="s">
        <v>140</v>
      </c>
    </row>
    <row r="11" ht="16.15" customHeight="1" spans="1:14">
      <c r="A11" s="6"/>
      <c r="M11" s="12" t="s">
        <v>141</v>
      </c>
      <c r="N11" s="12" t="s">
        <v>142</v>
      </c>
    </row>
    <row r="12" ht="16.15" customHeight="1" spans="1:14">
      <c r="A12" s="6"/>
      <c r="M12" s="12" t="s">
        <v>143</v>
      </c>
      <c r="N12" s="12" t="s">
        <v>144</v>
      </c>
    </row>
    <row r="13" ht="16.15" customHeight="1" spans="1:14">
      <c r="A13" s="1" t="s">
        <v>145</v>
      </c>
      <c r="B13" s="2" t="s">
        <v>101</v>
      </c>
      <c r="C13" s="2" t="s">
        <v>102</v>
      </c>
      <c r="D13" s="2" t="s">
        <v>84</v>
      </c>
      <c r="E13" s="2" t="s">
        <v>104</v>
      </c>
      <c r="F13" s="2" t="s">
        <v>85</v>
      </c>
      <c r="G13" s="2" t="s">
        <v>133</v>
      </c>
      <c r="H13" s="2" t="s">
        <v>87</v>
      </c>
      <c r="I13" s="2" t="s">
        <v>88</v>
      </c>
      <c r="J13" s="7"/>
      <c r="M13" s="12" t="s">
        <v>146</v>
      </c>
      <c r="N13" s="12" t="s">
        <v>147</v>
      </c>
    </row>
    <row r="14" ht="16.15" customHeight="1" spans="1:14">
      <c r="A14" s="1"/>
      <c r="B14" s="7" t="s">
        <v>148</v>
      </c>
      <c r="C14" s="7" t="s">
        <v>149</v>
      </c>
      <c r="D14" s="7" t="s">
        <v>120</v>
      </c>
      <c r="E14" s="7" t="s">
        <v>120</v>
      </c>
      <c r="F14" s="7" t="s">
        <v>118</v>
      </c>
      <c r="G14" s="7" t="s">
        <v>121</v>
      </c>
      <c r="H14" s="7" t="s">
        <v>137</v>
      </c>
      <c r="I14" s="7" t="s">
        <v>115</v>
      </c>
      <c r="J14" s="7"/>
      <c r="M14" s="12" t="s">
        <v>150</v>
      </c>
      <c r="N14" s="12" t="s">
        <v>151</v>
      </c>
    </row>
    <row r="15" ht="16.15" customHeight="1" spans="1:14">
      <c r="A15" s="6"/>
      <c r="M15" s="12" t="s">
        <v>152</v>
      </c>
      <c r="N15" s="12" t="s">
        <v>153</v>
      </c>
    </row>
    <row r="16" ht="16.15" customHeight="1" spans="1:14">
      <c r="A16" s="6"/>
      <c r="M16" s="12" t="s">
        <v>111</v>
      </c>
      <c r="N16" s="12" t="s">
        <v>154</v>
      </c>
    </row>
    <row r="17" ht="16.15" customHeight="1" spans="1:14">
      <c r="A17" s="1" t="s">
        <v>155</v>
      </c>
      <c r="B17" s="7" t="s">
        <v>156</v>
      </c>
      <c r="C17" s="7" t="s">
        <v>157</v>
      </c>
      <c r="D17" s="7"/>
      <c r="E17" s="7"/>
      <c r="F17" s="7"/>
      <c r="G17" s="7"/>
      <c r="H17" s="7"/>
      <c r="I17" s="7"/>
      <c r="J17" s="7"/>
      <c r="M17" s="12" t="s">
        <v>158</v>
      </c>
      <c r="N17" s="12" t="s">
        <v>159</v>
      </c>
    </row>
    <row r="18" ht="16.15" customHeight="1" spans="1:14">
      <c r="A18" s="1"/>
      <c r="B18" s="7" t="b">
        <v>0</v>
      </c>
      <c r="C18" s="7" t="b">
        <v>0</v>
      </c>
      <c r="D18" s="7"/>
      <c r="E18" s="7"/>
      <c r="F18" s="7"/>
      <c r="G18" s="7"/>
      <c r="H18" s="7"/>
      <c r="I18" s="7"/>
      <c r="J18" s="7"/>
      <c r="M18" s="12" t="s">
        <v>160</v>
      </c>
      <c r="N18" s="12" t="s">
        <v>161</v>
      </c>
    </row>
    <row r="19" ht="16.15" customHeight="1" spans="13:14">
      <c r="M19" s="12"/>
      <c r="N19" s="12" t="s">
        <v>162</v>
      </c>
    </row>
    <row r="20" ht="16.15" customHeight="1" spans="13:14">
      <c r="M20" s="12"/>
      <c r="N20" s="12" t="s">
        <v>163</v>
      </c>
    </row>
    <row r="21" ht="16.15" customHeight="1" spans="1:14">
      <c r="A21" s="1" t="s">
        <v>164</v>
      </c>
      <c r="B21" s="8" t="s">
        <v>165</v>
      </c>
      <c r="C21" s="9" t="s">
        <v>166</v>
      </c>
      <c r="D21" s="9" t="s">
        <v>167</v>
      </c>
      <c r="E21" s="9" t="s">
        <v>168</v>
      </c>
      <c r="M21" s="12"/>
      <c r="N21" s="12" t="s">
        <v>169</v>
      </c>
    </row>
    <row r="22" ht="16.15" customHeight="1" spans="1:14">
      <c r="A22" s="1"/>
      <c r="B22" t="s">
        <v>170</v>
      </c>
      <c r="C22" t="s">
        <v>171</v>
      </c>
      <c r="D22" t="s">
        <v>172</v>
      </c>
      <c r="E22" t="s">
        <v>173</v>
      </c>
      <c r="M22" s="12"/>
      <c r="N22" s="12" t="s">
        <v>174</v>
      </c>
    </row>
    <row r="23" ht="16.15" customHeight="1" spans="14:14">
      <c r="N23" s="12" t="s">
        <v>175</v>
      </c>
    </row>
    <row r="24" spans="14:14">
      <c r="N24" s="12" t="s">
        <v>176</v>
      </c>
    </row>
    <row r="25" spans="14:14">
      <c r="N25" s="12"/>
    </row>
    <row r="26" spans="14:14">
      <c r="N26" s="12"/>
    </row>
    <row r="27" spans="14:14">
      <c r="N27" s="12"/>
    </row>
    <row r="28" spans="14:14">
      <c r="N28" s="12"/>
    </row>
    <row r="29" spans="14:14">
      <c r="N29" s="12"/>
    </row>
    <row r="30" spans="14:14">
      <c r="N30" s="12"/>
    </row>
    <row r="31" spans="14:14">
      <c r="N31" s="12"/>
    </row>
    <row r="32" spans="14:14">
      <c r="N32" s="12"/>
    </row>
    <row r="33" spans="14:14">
      <c r="N33" s="12"/>
    </row>
    <row r="34" spans="14:14">
      <c r="N34" s="12"/>
    </row>
    <row r="35" spans="14:14">
      <c r="N35" s="12"/>
    </row>
    <row r="36" spans="14:14">
      <c r="N36" s="12"/>
    </row>
    <row r="37" spans="14:14">
      <c r="N37" s="12"/>
    </row>
  </sheetData>
  <sortState ref="M18">
    <sortCondition ref="M18"/>
  </sortState>
  <mergeCells count="6">
    <mergeCell ref="A1:A2"/>
    <mergeCell ref="A5:A6"/>
    <mergeCell ref="A9:A10"/>
    <mergeCell ref="A13:A14"/>
    <mergeCell ref="A17:A18"/>
    <mergeCell ref="A21:A22"/>
  </mergeCells>
  <dataValidations count="1">
    <dataValidation type="list" allowBlank="1" showInputMessage="1" showErrorMessage="1" sqref="N38:N1048576">
      <formula1>$N$2:$N$10</formula1>
    </dataValidation>
  </dataValidations>
  <pageMargins left="0.7" right="0.7" top="0.75" bottom="0.75" header="0.3" footer="0.3"/>
  <pageSetup paperSize="9" orientation="portrait"/>
  <headerFooter/>
</worksheet>
</file>

<file path=customUI/_rels/customUI.xml.rels><?xml version="1.0" encoding="UTF-8" standalone="yes"?>
<Relationships xmlns="http://schemas.openxmlformats.org/package/2006/relationships"><Relationship Id="report" Type="http://schemas.openxmlformats.org/officeDocument/2006/relationships/image" Target="images/report.png"/><Relationship Id="help" Type="http://schemas.openxmlformats.org/officeDocument/2006/relationships/image" Target="images/help.ico"/><Relationship Id="Setting" Type="http://schemas.openxmlformats.org/officeDocument/2006/relationships/image" Target="images/Setting.ico"/></Relationships>
</file>

<file path=customUI/customUI.xml><?xml version="1.0" encoding="utf-8"?>
<customUI xmlns="http://schemas.microsoft.com/office/2009/07/customui">
  <ribbon>
    <tabs>
      <tab idMso="TabHome" visible="true"/>
      <tab idMso="TabInsert" visible="true"/>
      <tab idMso="TabPageLayoutExcel" visible="true"/>
      <tab idMso="TabFormulas" visible="true"/>
      <tab idMso="TabData" visible="true"/>
      <tab idMso="TabReview" visible="true"/>
      <tab idMso="TabView" visible="true"/>
      <tab idMso="TabDeveloper" visible="true"/>
      <tab idMso="TabAddIns" visible="true"/>
      <tab id="GDZCM" label="FAI功能">
        <group id="loaddata" label="数据导入">
          <button id="load" label="导入数据" size="large" onAction="macro" imageMso="CopyToPersonalCalendar"/>
          <button id="setting" label="设置" size="normal" onAction="macro" imageMso="TableSharePointListsModifyColumnsAndSettings"/>
        </group>
        <group id="tabop" label="表格操作">
          <button id="CopyRow" label="整行复制" size="normal" onAction="macro" imageMso="TableRowsInsertBelowExcel"/>
          <button id="DeleteRow" label="删除整行" size="normal" onAction="macro" imageMso="TableRowsDelete"/>
          <button id="RowSort" label="选中排序" size="normal" onAction="macro" imageMso="SortUp"/>
          <button id="AddCol" label="增加列" size="normal" onAction="macro" imageMso="TableColumnsInsertLeftExcel"/>
          <button id="DeleteCol" label="删除列" size="normal" onAction="macro" imageMso="TableColumnsDeleteExcel"/>
          <button id="ClearUnlockedCells" label="清空表格" size="normal" onAction="macro" imageMso="Clear"/>
        </group>
        <group id="ORC" label="图片文字识别">
          <button id="imgOCR" label="OCR" size="large" onAction="macro" imageMso="ImagerScan"/>
          <button id="OCRset" label="设置" size="normal" onAction="macro" imageMso="TableSharePointListsModifyColumnsAndSettings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FAI data</vt:lpstr>
      <vt:lpstr>图纸</vt:lpstr>
      <vt:lpstr>色差</vt:lpstr>
      <vt:lpstr>条形码 二维码</vt:lpstr>
      <vt:lpstr>耐破 边压</vt:lpstr>
      <vt:lpstr>耐摩擦</vt:lpstr>
      <vt:lpstr>光泽度</vt:lpstr>
      <vt:lpstr>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He Yan Ping (CN.DGMIL-MOQ) 何艷平</dc:creator>
  <cp:lastModifiedBy>嘉年华</cp:lastModifiedBy>
  <dcterms:created xsi:type="dcterms:W3CDTF">2006-09-13T11:24:00Z</dcterms:created>
  <cp:lastPrinted>2024-03-14T07:52:00Z</cp:lastPrinted>
  <dcterms:modified xsi:type="dcterms:W3CDTF">2025-08-29T10:05:31Z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8822D2075AF1448DAB5E0FFA71105978_13</vt:lpwstr>
  </property>
  <property fmtid="{D5CDD505-2E9C-101B-9397-08002B2CF9AE}" pid="3" name="KSOProductBuildVer">
    <vt:lpwstr>2052-12.1.0.22529</vt:lpwstr>
  </property>
</Properties>
</file>