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371ce6601b714/Documentos/NetBeansProjects/UNED-PFG/doc/"/>
    </mc:Choice>
  </mc:AlternateContent>
  <xr:revisionPtr revIDLastSave="312" documentId="8_{9E9D2799-E771-4927-B9DB-C10C0A06278A}" xr6:coauthVersionLast="47" xr6:coauthVersionMax="47" xr10:uidLastSave="{DBE4F764-85B5-47EA-BB43-85B47AB66A0D}"/>
  <bookViews>
    <workbookView xWindow="-96" yWindow="-96" windowWidth="19392" windowHeight="10392" activeTab="1" xr2:uid="{5F88FD15-125B-48C9-A0EC-768AD0459F19}"/>
  </bookViews>
  <sheets>
    <sheet name="Calendario" sheetId="1" r:id="rId1"/>
    <sheet name="Presupuesto" sheetId="4" r:id="rId2"/>
    <sheet name="Distribucion Horas" sheetId="3" r:id="rId3"/>
  </sheets>
  <calcPr calcId="191029"/>
  <pivotCaches>
    <pivotCache cacheId="3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M3" i="4"/>
  <c r="M5" i="4"/>
  <c r="G15" i="4" s="1"/>
  <c r="F2" i="4"/>
  <c r="F3" i="4"/>
  <c r="G3" i="4" s="1"/>
  <c r="F4" i="4"/>
  <c r="F5" i="4"/>
  <c r="F6" i="4"/>
  <c r="F7" i="4"/>
  <c r="F8" i="4"/>
  <c r="F9" i="4"/>
  <c r="F10" i="4"/>
  <c r="G10" i="4" s="1"/>
  <c r="F11" i="4"/>
  <c r="F12" i="4"/>
  <c r="F13" i="4"/>
  <c r="F14" i="4"/>
  <c r="G14" i="4" s="1"/>
  <c r="F15" i="4"/>
  <c r="F16" i="4"/>
  <c r="F17" i="4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A2" i="4"/>
  <c r="C2" i="4"/>
  <c r="E2" i="4"/>
  <c r="A3" i="4"/>
  <c r="C3" i="4"/>
  <c r="E3" i="4"/>
  <c r="A4" i="4"/>
  <c r="C4" i="4"/>
  <c r="E4" i="4"/>
  <c r="A5" i="4"/>
  <c r="C5" i="4"/>
  <c r="E5" i="4"/>
  <c r="A6" i="4"/>
  <c r="C6" i="4"/>
  <c r="E6" i="4"/>
  <c r="A7" i="4"/>
  <c r="C7" i="4"/>
  <c r="E7" i="4"/>
  <c r="A8" i="4"/>
  <c r="C8" i="4"/>
  <c r="E8" i="4"/>
  <c r="A9" i="4"/>
  <c r="C9" i="4"/>
  <c r="E9" i="4"/>
  <c r="A10" i="4"/>
  <c r="C10" i="4"/>
  <c r="E10" i="4"/>
  <c r="A11" i="4"/>
  <c r="C11" i="4"/>
  <c r="E11" i="4"/>
  <c r="A12" i="4"/>
  <c r="C12" i="4"/>
  <c r="E12" i="4"/>
  <c r="A13" i="4"/>
  <c r="C13" i="4"/>
  <c r="E13" i="4"/>
  <c r="A14" i="4"/>
  <c r="C14" i="4"/>
  <c r="E14" i="4"/>
  <c r="A15" i="4"/>
  <c r="C15" i="4"/>
  <c r="E15" i="4"/>
  <c r="A16" i="4"/>
  <c r="C16" i="4"/>
  <c r="E16" i="4"/>
  <c r="A17" i="4"/>
  <c r="C17" i="4"/>
  <c r="E17" i="4"/>
  <c r="E18" i="1"/>
  <c r="G7" i="4" l="1"/>
  <c r="G11" i="4"/>
  <c r="G6" i="4"/>
  <c r="G17" i="4"/>
  <c r="G13" i="4"/>
  <c r="G9" i="4"/>
  <c r="G5" i="4"/>
  <c r="G16" i="4"/>
  <c r="G12" i="4"/>
  <c r="G8" i="4"/>
  <c r="G4" i="4"/>
  <c r="G18" i="4" l="1"/>
</calcChain>
</file>

<file path=xl/sharedStrings.xml><?xml version="1.0" encoding="utf-8"?>
<sst xmlns="http://schemas.openxmlformats.org/spreadsheetml/2006/main" count="122" uniqueCount="58">
  <si>
    <t>Calendario PFG - Patrón de diseño de reusabilidad de GUIs</t>
  </si>
  <si>
    <t>Tarea</t>
  </si>
  <si>
    <t>Marzo</t>
  </si>
  <si>
    <t>Abril</t>
  </si>
  <si>
    <t>Mayo</t>
  </si>
  <si>
    <t>Junio</t>
  </si>
  <si>
    <t>Julio</t>
  </si>
  <si>
    <t>Etapa</t>
  </si>
  <si>
    <t>1.- Definición</t>
  </si>
  <si>
    <t>Preparacion Entorno de Trabajo</t>
  </si>
  <si>
    <t>Febrero</t>
  </si>
  <si>
    <t>Análisis de requisitos</t>
  </si>
  <si>
    <t>Especificación de Test Script</t>
  </si>
  <si>
    <t>Ajuste del plan</t>
  </si>
  <si>
    <t>Desarrollo Librería</t>
  </si>
  <si>
    <t>Implementar Librería en NetBeans</t>
  </si>
  <si>
    <t>2.- Planificación</t>
  </si>
  <si>
    <t>3.- Iniciación</t>
  </si>
  <si>
    <t>Pruebas unitarias Librería</t>
  </si>
  <si>
    <t>Desarrollo Aplicación que usa Librería</t>
  </si>
  <si>
    <t>Pruebas completas Aplicación+Librería</t>
  </si>
  <si>
    <t>Pruebas unitarias Aplicación+Librería</t>
  </si>
  <si>
    <t>Presentación a Tribunal</t>
  </si>
  <si>
    <t>Control de proyecto</t>
  </si>
  <si>
    <t>Entregable</t>
  </si>
  <si>
    <t>Entorno de trabajo</t>
  </si>
  <si>
    <t>Memoria</t>
  </si>
  <si>
    <t>Código</t>
  </si>
  <si>
    <t>Código + Memoria</t>
  </si>
  <si>
    <t>Diseño de solución</t>
  </si>
  <si>
    <t>4.- Implemetación</t>
  </si>
  <si>
    <t>5.- Control</t>
  </si>
  <si>
    <t>6.- Finalización o Cierre</t>
  </si>
  <si>
    <t xml:space="preserve">Búsqueda/Estudio bibliográfica </t>
  </si>
  <si>
    <t>Preparativos Presentación a Tribunal</t>
  </si>
  <si>
    <t>4.- Testing</t>
  </si>
  <si>
    <t>Etiquetas de fila</t>
  </si>
  <si>
    <t>Total general</t>
  </si>
  <si>
    <t>Terminado</t>
  </si>
  <si>
    <t>Presupuesto de Patrón de diseño de reusabilidad de GUIs</t>
  </si>
  <si>
    <t>Role</t>
  </si>
  <si>
    <t>Coste</t>
  </si>
  <si>
    <t>Analista</t>
  </si>
  <si>
    <t>Gestor Proyecto</t>
  </si>
  <si>
    <t>Dias/Persona</t>
  </si>
  <si>
    <t>Horas/Persona</t>
  </si>
  <si>
    <t>Desarrollador</t>
  </si>
  <si>
    <t>Marco general Precios por Rol</t>
  </si>
  <si>
    <t>Precio Día</t>
  </si>
  <si>
    <t>Precio Hora</t>
  </si>
  <si>
    <t>Suma de Horas/Persona</t>
  </si>
  <si>
    <t>Acción</t>
  </si>
  <si>
    <t>Definir</t>
  </si>
  <si>
    <t>Desarrollar</t>
  </si>
  <si>
    <t>Testing</t>
  </si>
  <si>
    <t>% Horas/Persona</t>
  </si>
  <si>
    <t>% Dias/Persona</t>
  </si>
  <si>
    <t>Suma de Dias/Persona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</si>
</sst>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" xfId="1" applyFont="1" applyBorder="1"/>
    <xf numFmtId="0" fontId="0" fillId="0" borderId="0" xfId="0" applyAlignment="1">
      <alignment horizontal="left" indent="1"/>
    </xf>
    <xf numFmtId="44" fontId="1" fillId="0" borderId="0" xfId="0" applyNumberFormat="1" applyFont="1"/>
  </cellXfs>
  <cellStyles count="2">
    <cellStyle name="Moneda" xfId="1" builtinId="4"/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681990</xdr:colOff>
      <xdr:row>4</xdr:row>
      <xdr:rowOff>148590</xdr:rowOff>
    </xdr:from>
    <xdr:to>
      <xdr:col>8</xdr:col>
      <xdr:colOff>95250</xdr:colOff>
      <xdr:row>5</xdr:row>
      <xdr:rowOff>175260</xdr:rowOff>
    </xdr:to>
    <xdr:sp macro="" textlink="">
      <xdr:nvSpPr>
        <xdr:cNvPr id="2" name="Rombo 1">
          <a:extLst>
            <a:ext uri="{FF2B5EF4-FFF2-40B4-BE49-F238E27FC236}">
              <a16:creationId xmlns:a16="http://schemas.microsoft.com/office/drawing/2014/main" id="{0C80AF0D-931F-4CE4-9E7C-8A00440621F9}"/>
            </a:ext>
          </a:extLst>
        </xdr:cNvPr>
        <xdr:cNvSpPr/>
      </xdr:nvSpPr>
      <xdr:spPr>
        <a:xfrm>
          <a:off x="7578090" y="880110"/>
          <a:ext cx="205740" cy="2095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704850</xdr:colOff>
      <xdr:row>9</xdr:row>
      <xdr:rowOff>163830</xdr:rowOff>
    </xdr:from>
    <xdr:to>
      <xdr:col>9</xdr:col>
      <xdr:colOff>118110</xdr:colOff>
      <xdr:row>11</xdr:row>
      <xdr:rowOff>7620</xdr:rowOff>
    </xdr:to>
    <xdr:sp macro="" textlink="">
      <xdr:nvSpPr>
        <xdr:cNvPr id="3" name="Rombo 2">
          <a:extLst>
            <a:ext uri="{FF2B5EF4-FFF2-40B4-BE49-F238E27FC236}">
              <a16:creationId xmlns:a16="http://schemas.microsoft.com/office/drawing/2014/main" id="{D519EC16-C522-4D6C-B9B9-F234F6D9B41C}"/>
            </a:ext>
          </a:extLst>
        </xdr:cNvPr>
        <xdr:cNvSpPr/>
      </xdr:nvSpPr>
      <xdr:spPr>
        <a:xfrm>
          <a:off x="8393430" y="1809750"/>
          <a:ext cx="205740" cy="2095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613410</xdr:colOff>
      <xdr:row>12</xdr:row>
      <xdr:rowOff>144780</xdr:rowOff>
    </xdr:from>
    <xdr:to>
      <xdr:col>11</xdr:col>
      <xdr:colOff>26670</xdr:colOff>
      <xdr:row>13</xdr:row>
      <xdr:rowOff>171450</xdr:rowOff>
    </xdr:to>
    <xdr:sp macro="" textlink="">
      <xdr:nvSpPr>
        <xdr:cNvPr id="4" name="Rombo 3">
          <a:extLst>
            <a:ext uri="{FF2B5EF4-FFF2-40B4-BE49-F238E27FC236}">
              <a16:creationId xmlns:a16="http://schemas.microsoft.com/office/drawing/2014/main" id="{82081718-50B5-4C0A-BE0B-0585E2BEB68D}"/>
            </a:ext>
          </a:extLst>
        </xdr:cNvPr>
        <xdr:cNvSpPr/>
      </xdr:nvSpPr>
      <xdr:spPr>
        <a:xfrm>
          <a:off x="9886950" y="2350770"/>
          <a:ext cx="205740" cy="2095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457200</xdr:colOff>
      <xdr:row>15</xdr:row>
      <xdr:rowOff>167640</xdr:rowOff>
    </xdr:from>
    <xdr:to>
      <xdr:col>11</xdr:col>
      <xdr:colOff>662940</xdr:colOff>
      <xdr:row>17</xdr:row>
      <xdr:rowOff>11430</xdr:rowOff>
    </xdr:to>
    <xdr:sp macro="" textlink="">
      <xdr:nvSpPr>
        <xdr:cNvPr id="5" name="Rombo 4">
          <a:extLst>
            <a:ext uri="{FF2B5EF4-FFF2-40B4-BE49-F238E27FC236}">
              <a16:creationId xmlns:a16="http://schemas.microsoft.com/office/drawing/2014/main" id="{FBC9632F-6C72-4B73-A05D-928EEE195687}"/>
            </a:ext>
          </a:extLst>
        </xdr:cNvPr>
        <xdr:cNvSpPr/>
      </xdr:nvSpPr>
      <xdr:spPr>
        <a:xfrm>
          <a:off x="10523220" y="2922270"/>
          <a:ext cx="205740" cy="2095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" refreshedDate="44641.935669907405" createdVersion="7" refreshedVersion="7" minRefreshableVersion="3" recordCount="15" xr:uid="{C68BA043-FF69-485E-8DE1-1ABEBB26BC37}">
  <cacheSource type="worksheet">
    <worksheetSource ref="A2:E17" sheet="Calendario"/>
  </cacheSource>
  <cacheFields count="4">
    <cacheField name="Etapa" numFmtId="0">
      <sharedItems count="7">
        <s v="1.- Definición"/>
        <s v="2.- Planificación"/>
        <s v="3.- Iniciación"/>
        <s v="4.- Implemetación"/>
        <s v="4.- Testing"/>
        <s v="5.- Control"/>
        <s v="6.- Finalización o Cierre"/>
      </sharedItems>
    </cacheField>
    <cacheField name="Tarea" numFmtId="0">
      <sharedItems/>
    </cacheField>
    <cacheField name="Entregable" numFmtId="0">
      <sharedItems/>
    </cacheField>
    <cacheField name="Dias/Hombr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" refreshedDate="44641.947003356479" createdVersion="7" refreshedVersion="7" minRefreshableVersion="3" recordCount="15" xr:uid="{F1AB7C6F-8C04-49DE-92F0-58BCE53EDD71}">
  <cacheSource type="worksheet">
    <worksheetSource ref="A2:G17" sheet="Presupuesto"/>
  </cacheSource>
  <cacheFields count="7">
    <cacheField name="Etapa" numFmtId="0">
      <sharedItems count="7">
        <s v="1.- Definición"/>
        <s v="2.- Planificación"/>
        <s v="3.- Iniciación"/>
        <s v="4.- Implemetación"/>
        <s v="4.- Testing"/>
        <s v="5.- Control"/>
        <s v="6.- Finalización o Cierre"/>
      </sharedItems>
    </cacheField>
    <cacheField name="Acción" numFmtId="0">
      <sharedItems count="3">
        <s v="Definir"/>
        <s v="Desarrollar"/>
        <s v="Testing"/>
      </sharedItems>
    </cacheField>
    <cacheField name="Tarea" numFmtId="0">
      <sharedItems/>
    </cacheField>
    <cacheField name="Role" numFmtId="0">
      <sharedItems count="3">
        <s v="Analista"/>
        <s v="Gestor Proyecto"/>
        <s v="Desarrollador"/>
      </sharedItems>
    </cacheField>
    <cacheField name="Dias/Persona" numFmtId="0">
      <sharedItems containsSemiMixedTypes="0" containsString="0" containsNumber="1" containsInteger="1" minValue="1" maxValue="7"/>
    </cacheField>
    <cacheField name="Horas/Persona" numFmtId="0">
      <sharedItems containsSemiMixedTypes="0" containsString="0" containsNumber="1" containsInteger="1" minValue="8" maxValue="56"/>
    </cacheField>
    <cacheField name="Coste" numFmtId="44">
      <sharedItems containsSemiMixedTypes="0" containsString="0" containsNumber="1" containsInteger="1" minValue="650" maxValue="4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Preparacion Entorno de Trabajo"/>
    <s v="Entorno de trabajo"/>
    <n v="2"/>
  </r>
  <r>
    <x v="0"/>
    <s v="Análisis de requisitos"/>
    <s v="Memoria"/>
    <n v="5"/>
  </r>
  <r>
    <x v="0"/>
    <s v="Especificación de Test Script"/>
    <s v="Memoria"/>
    <n v="5"/>
  </r>
  <r>
    <x v="1"/>
    <s v="Ajuste del plan"/>
    <s v="Memoria"/>
    <n v="1"/>
  </r>
  <r>
    <x v="2"/>
    <s v="Diseño de solución"/>
    <s v="Memoria"/>
    <n v="5"/>
  </r>
  <r>
    <x v="2"/>
    <s v="Búsqueda/Estudio bibliográfica "/>
    <s v="Memoria"/>
    <n v="2"/>
  </r>
  <r>
    <x v="3"/>
    <s v="Desarrollo Librería"/>
    <s v="Código"/>
    <n v="4"/>
  </r>
  <r>
    <x v="4"/>
    <s v="Pruebas unitarias Librería"/>
    <s v="Código + Memoria"/>
    <n v="7"/>
  </r>
  <r>
    <x v="3"/>
    <s v="Implementar Librería en NetBeans"/>
    <s v="Código"/>
    <n v="4"/>
  </r>
  <r>
    <x v="3"/>
    <s v="Desarrollo Aplicación que usa Librería"/>
    <s v="Código"/>
    <n v="4"/>
  </r>
  <r>
    <x v="4"/>
    <s v="Pruebas unitarias Aplicación+Librería"/>
    <s v="Código + Memoria"/>
    <n v="7"/>
  </r>
  <r>
    <x v="4"/>
    <s v="Pruebas completas Aplicación+Librería"/>
    <s v="Código + Memoria"/>
    <n v="7"/>
  </r>
  <r>
    <x v="5"/>
    <s v="Control de proyecto"/>
    <s v="Memoria"/>
    <n v="2"/>
  </r>
  <r>
    <x v="6"/>
    <s v="Preparativos Presentación a Tribunal"/>
    <s v="Código + Memoria"/>
    <n v="2"/>
  </r>
  <r>
    <x v="6"/>
    <s v="Presentación a Tribunal"/>
    <s v="Código + Memoria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s v="Preparacion Entorno de Trabajo"/>
    <x v="0"/>
    <n v="2"/>
    <n v="16"/>
    <n v="1300"/>
  </r>
  <r>
    <x v="0"/>
    <x v="0"/>
    <s v="Análisis de requisitos"/>
    <x v="0"/>
    <n v="5"/>
    <n v="40"/>
    <n v="3250"/>
  </r>
  <r>
    <x v="0"/>
    <x v="0"/>
    <s v="Especificación de Test Script"/>
    <x v="0"/>
    <n v="5"/>
    <n v="40"/>
    <n v="3250"/>
  </r>
  <r>
    <x v="1"/>
    <x v="0"/>
    <s v="Ajuste del plan"/>
    <x v="1"/>
    <n v="1"/>
    <n v="8"/>
    <n v="750"/>
  </r>
  <r>
    <x v="2"/>
    <x v="0"/>
    <s v="Diseño de solución"/>
    <x v="0"/>
    <n v="5"/>
    <n v="40"/>
    <n v="3250"/>
  </r>
  <r>
    <x v="2"/>
    <x v="0"/>
    <s v="Búsqueda/Estudio bibliográfica "/>
    <x v="0"/>
    <n v="2"/>
    <n v="16"/>
    <n v="1300"/>
  </r>
  <r>
    <x v="3"/>
    <x v="1"/>
    <s v="Desarrollo Librería"/>
    <x v="2"/>
    <n v="4"/>
    <n v="32"/>
    <n v="2200"/>
  </r>
  <r>
    <x v="4"/>
    <x v="2"/>
    <s v="Pruebas unitarias Librería"/>
    <x v="2"/>
    <n v="7"/>
    <n v="56"/>
    <n v="3850"/>
  </r>
  <r>
    <x v="3"/>
    <x v="1"/>
    <s v="Implementar Librería en NetBeans"/>
    <x v="2"/>
    <n v="4"/>
    <n v="32"/>
    <n v="2200"/>
  </r>
  <r>
    <x v="3"/>
    <x v="1"/>
    <s v="Desarrollo Aplicación que usa Librería"/>
    <x v="2"/>
    <n v="4"/>
    <n v="32"/>
    <n v="2200"/>
  </r>
  <r>
    <x v="4"/>
    <x v="2"/>
    <s v="Pruebas unitarias Aplicación+Librería"/>
    <x v="0"/>
    <n v="7"/>
    <n v="56"/>
    <n v="4550"/>
  </r>
  <r>
    <x v="4"/>
    <x v="2"/>
    <s v="Pruebas completas Aplicación+Librería"/>
    <x v="0"/>
    <n v="7"/>
    <n v="56"/>
    <n v="4550"/>
  </r>
  <r>
    <x v="5"/>
    <x v="0"/>
    <s v="Control de proyecto"/>
    <x v="1"/>
    <n v="2"/>
    <n v="16"/>
    <n v="1500"/>
  </r>
  <r>
    <x v="6"/>
    <x v="0"/>
    <s v="Preparativos Presentación a Tribunal"/>
    <x v="0"/>
    <n v="2"/>
    <n v="16"/>
    <n v="1300"/>
  </r>
  <r>
    <x v="6"/>
    <x v="0"/>
    <s v="Presentación a Tribunal"/>
    <x v="0"/>
    <n v="1"/>
    <n v="8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57BE9-7EBC-444E-A664-885757ED34AC}" name="TablaDiná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9:C28" firstHeaderRow="0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numFmtId="44" showAll="0"/>
  </pivotFields>
  <rowFields count="2">
    <field x="1"/>
    <field x="3"/>
  </rowFields>
  <rowItems count="9">
    <i>
      <x/>
    </i>
    <i r="1">
      <x/>
    </i>
    <i r="1">
      <x v="2"/>
    </i>
    <i>
      <x v="1"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ras/Persona" fld="5" baseField="0" baseItem="0"/>
    <dataField name="% Horas/Persona" fld="5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1F178-20BA-4BBF-8BD2-AD914BF2F26C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1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ias/Persona" fld="3" baseField="0" baseItem="0"/>
    <dataField name="% Dias/Persona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FEBF6-02F7-487A-AF6F-35525C0DE73E}" name="TablaPrecios" displayName="TablaPrecios" ref="K2:M5" totalsRowShown="0" headerRowBorderDxfId="4" tableBorderDxfId="5" totalsRowBorderDxfId="3">
  <autoFilter ref="K2:M5" xr:uid="{1E3FEBF6-02F7-487A-AF6F-35525C0DE73E}"/>
  <tableColumns count="3">
    <tableColumn id="1" xr3:uid="{9E817F2D-364B-4DBF-9E52-3F3B71B0C26E}" name="Role" dataDxfId="2"/>
    <tableColumn id="2" xr3:uid="{1EF48967-BFA5-4A9D-80CE-ADC6A7C3FC83}" name="Precio Día" dataDxfId="1"/>
    <tableColumn id="3" xr3:uid="{CD64728B-9F5E-42FD-965B-819C6EF878C3}" name="Precio Hora" dataDxfId="0">
      <calculatedColumnFormula>L3/8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56BF-CC33-454D-B53A-D77A45BBCA45}">
  <dimension ref="A1:L18"/>
  <sheetViews>
    <sheetView zoomScale="90" zoomScaleNormal="90" workbookViewId="0">
      <selection activeCell="F9" sqref="F9"/>
    </sheetView>
  </sheetViews>
  <sheetFormatPr baseColWidth="10" defaultRowHeight="14.4" x14ac:dyDescent="0.55000000000000004"/>
  <cols>
    <col min="1" max="1" width="19.47265625" customWidth="1"/>
    <col min="2" max="2" width="31.83984375" customWidth="1"/>
    <col min="3" max="3" width="17.1015625" customWidth="1"/>
    <col min="4" max="4" width="9.47265625" bestFit="1" customWidth="1"/>
    <col min="5" max="5" width="11.5234375" style="10" bestFit="1" customWidth="1"/>
    <col min="6" max="6" width="12.7890625" style="10" customWidth="1"/>
  </cols>
  <sheetData>
    <row r="1" spans="1:12" x14ac:dyDescent="0.55000000000000004">
      <c r="A1" s="1" t="s">
        <v>0</v>
      </c>
    </row>
    <row r="2" spans="1:12" x14ac:dyDescent="0.55000000000000004">
      <c r="A2" s="4" t="s">
        <v>7</v>
      </c>
      <c r="B2" s="4" t="s">
        <v>1</v>
      </c>
      <c r="C2" s="4" t="s">
        <v>24</v>
      </c>
      <c r="D2" s="4" t="s">
        <v>38</v>
      </c>
      <c r="E2" s="11" t="s">
        <v>44</v>
      </c>
      <c r="F2" s="11" t="s">
        <v>45</v>
      </c>
      <c r="G2" s="4" t="s">
        <v>10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</row>
    <row r="3" spans="1:12" x14ac:dyDescent="0.55000000000000004">
      <c r="A3" s="2" t="s">
        <v>8</v>
      </c>
      <c r="B3" s="2" t="s">
        <v>9</v>
      </c>
      <c r="C3" s="2" t="s">
        <v>25</v>
      </c>
      <c r="D3" s="9">
        <v>1</v>
      </c>
      <c r="E3" s="12">
        <v>2</v>
      </c>
      <c r="F3" s="12">
        <f>E3*8</f>
        <v>16</v>
      </c>
      <c r="G3" s="3"/>
      <c r="H3" s="2"/>
      <c r="I3" s="2"/>
      <c r="J3" s="2"/>
      <c r="K3" s="2"/>
      <c r="L3" s="2"/>
    </row>
    <row r="4" spans="1:12" x14ac:dyDescent="0.55000000000000004">
      <c r="A4" s="2" t="s">
        <v>8</v>
      </c>
      <c r="B4" s="2" t="s">
        <v>11</v>
      </c>
      <c r="C4" s="2" t="s">
        <v>26</v>
      </c>
      <c r="D4" s="9">
        <v>0.9</v>
      </c>
      <c r="E4" s="12">
        <v>5</v>
      </c>
      <c r="F4" s="12">
        <f t="shared" ref="F4:F17" si="0">E4*8</f>
        <v>40</v>
      </c>
      <c r="G4" s="3"/>
      <c r="H4" s="3"/>
      <c r="I4" s="2"/>
      <c r="J4" s="2"/>
      <c r="K4" s="2"/>
      <c r="L4" s="2"/>
    </row>
    <row r="5" spans="1:12" x14ac:dyDescent="0.55000000000000004">
      <c r="A5" s="2" t="s">
        <v>8</v>
      </c>
      <c r="B5" s="2" t="s">
        <v>12</v>
      </c>
      <c r="C5" s="2" t="s">
        <v>26</v>
      </c>
      <c r="D5" s="9">
        <v>0.1</v>
      </c>
      <c r="E5" s="12">
        <v>5</v>
      </c>
      <c r="F5" s="12">
        <f t="shared" si="0"/>
        <v>40</v>
      </c>
      <c r="G5" s="2"/>
      <c r="H5" s="3"/>
      <c r="I5" s="2"/>
      <c r="J5" s="2"/>
      <c r="K5" s="2"/>
      <c r="L5" s="2"/>
    </row>
    <row r="6" spans="1:12" x14ac:dyDescent="0.55000000000000004">
      <c r="A6" s="2" t="s">
        <v>16</v>
      </c>
      <c r="B6" s="2" t="s">
        <v>13</v>
      </c>
      <c r="C6" s="2" t="s">
        <v>26</v>
      </c>
      <c r="D6" s="9">
        <v>0.5</v>
      </c>
      <c r="E6" s="12">
        <v>1</v>
      </c>
      <c r="F6" s="12">
        <f t="shared" si="0"/>
        <v>8</v>
      </c>
      <c r="G6" s="2"/>
      <c r="H6" s="3"/>
      <c r="I6" s="2"/>
      <c r="J6" s="2"/>
      <c r="K6" s="2"/>
      <c r="L6" s="2"/>
    </row>
    <row r="7" spans="1:12" x14ac:dyDescent="0.55000000000000004">
      <c r="A7" s="2" t="s">
        <v>17</v>
      </c>
      <c r="B7" s="2" t="s">
        <v>29</v>
      </c>
      <c r="C7" s="2" t="s">
        <v>26</v>
      </c>
      <c r="D7" s="9">
        <v>0.5</v>
      </c>
      <c r="E7" s="12">
        <v>5</v>
      </c>
      <c r="F7" s="12">
        <f t="shared" si="0"/>
        <v>40</v>
      </c>
      <c r="G7" s="2"/>
      <c r="H7" s="3"/>
      <c r="I7" s="3"/>
      <c r="J7" s="2"/>
      <c r="K7" s="2"/>
      <c r="L7" s="2"/>
    </row>
    <row r="8" spans="1:12" x14ac:dyDescent="0.55000000000000004">
      <c r="A8" s="2" t="s">
        <v>17</v>
      </c>
      <c r="B8" s="2" t="s">
        <v>33</v>
      </c>
      <c r="C8" s="2" t="s">
        <v>26</v>
      </c>
      <c r="D8" s="9">
        <v>0.9</v>
      </c>
      <c r="E8" s="12">
        <v>2</v>
      </c>
      <c r="F8" s="12">
        <f t="shared" si="0"/>
        <v>16</v>
      </c>
      <c r="G8" s="2"/>
      <c r="H8" s="3"/>
      <c r="I8" s="3"/>
      <c r="J8" s="2"/>
      <c r="K8" s="2"/>
      <c r="L8" s="2"/>
    </row>
    <row r="9" spans="1:12" x14ac:dyDescent="0.55000000000000004">
      <c r="A9" s="2" t="s">
        <v>30</v>
      </c>
      <c r="B9" s="2" t="s">
        <v>14</v>
      </c>
      <c r="C9" s="2" t="s">
        <v>27</v>
      </c>
      <c r="D9" s="9">
        <v>0.2</v>
      </c>
      <c r="E9" s="12">
        <v>4</v>
      </c>
      <c r="F9" s="12">
        <f t="shared" si="0"/>
        <v>32</v>
      </c>
      <c r="G9" s="2"/>
      <c r="H9" s="3"/>
      <c r="I9" s="3"/>
      <c r="J9" s="2"/>
      <c r="K9" s="2"/>
      <c r="L9" s="2"/>
    </row>
    <row r="10" spans="1:12" x14ac:dyDescent="0.55000000000000004">
      <c r="A10" s="2" t="s">
        <v>35</v>
      </c>
      <c r="B10" s="2" t="s">
        <v>18</v>
      </c>
      <c r="C10" s="2" t="s">
        <v>28</v>
      </c>
      <c r="D10" s="9">
        <v>0</v>
      </c>
      <c r="E10" s="12">
        <v>7</v>
      </c>
      <c r="F10" s="12">
        <f t="shared" si="0"/>
        <v>56</v>
      </c>
      <c r="G10" s="2"/>
      <c r="H10" s="2"/>
      <c r="I10" s="3"/>
      <c r="J10" s="2"/>
      <c r="K10" s="2"/>
      <c r="L10" s="2"/>
    </row>
    <row r="11" spans="1:12" x14ac:dyDescent="0.55000000000000004">
      <c r="A11" s="2" t="s">
        <v>30</v>
      </c>
      <c r="B11" s="2" t="s">
        <v>15</v>
      </c>
      <c r="C11" s="2" t="s">
        <v>27</v>
      </c>
      <c r="D11" s="9">
        <v>0</v>
      </c>
      <c r="E11" s="12">
        <v>4</v>
      </c>
      <c r="F11" s="12">
        <f t="shared" si="0"/>
        <v>32</v>
      </c>
      <c r="G11" s="2"/>
      <c r="H11" s="2"/>
      <c r="I11" s="3"/>
      <c r="J11" s="2"/>
      <c r="K11" s="2"/>
      <c r="L11" s="2"/>
    </row>
    <row r="12" spans="1:12" ht="15.3" customHeight="1" x14ac:dyDescent="0.55000000000000004">
      <c r="A12" s="2" t="s">
        <v>30</v>
      </c>
      <c r="B12" s="2" t="s">
        <v>19</v>
      </c>
      <c r="C12" s="2" t="s">
        <v>27</v>
      </c>
      <c r="D12" s="9">
        <v>0</v>
      </c>
      <c r="E12" s="12">
        <v>4</v>
      </c>
      <c r="F12" s="12">
        <f t="shared" si="0"/>
        <v>32</v>
      </c>
      <c r="G12" s="2"/>
      <c r="H12" s="2"/>
      <c r="I12" s="3"/>
      <c r="J12" s="3"/>
      <c r="K12" s="2"/>
      <c r="L12" s="2"/>
    </row>
    <row r="13" spans="1:12" x14ac:dyDescent="0.55000000000000004">
      <c r="A13" s="2" t="s">
        <v>35</v>
      </c>
      <c r="B13" s="2" t="s">
        <v>21</v>
      </c>
      <c r="C13" s="2" t="s">
        <v>28</v>
      </c>
      <c r="D13" s="9">
        <v>0</v>
      </c>
      <c r="E13" s="12">
        <v>7</v>
      </c>
      <c r="F13" s="12">
        <f t="shared" si="0"/>
        <v>56</v>
      </c>
      <c r="G13" s="2"/>
      <c r="H13" s="2"/>
      <c r="I13" s="2"/>
      <c r="J13" s="3"/>
      <c r="K13" s="3"/>
      <c r="L13" s="2"/>
    </row>
    <row r="14" spans="1:12" x14ac:dyDescent="0.55000000000000004">
      <c r="A14" s="2" t="s">
        <v>35</v>
      </c>
      <c r="B14" s="2" t="s">
        <v>20</v>
      </c>
      <c r="C14" s="2" t="s">
        <v>28</v>
      </c>
      <c r="D14" s="9">
        <v>0</v>
      </c>
      <c r="E14" s="12">
        <v>7</v>
      </c>
      <c r="F14" s="12">
        <f t="shared" si="0"/>
        <v>56</v>
      </c>
      <c r="G14" s="2"/>
      <c r="H14" s="2"/>
      <c r="I14" s="2"/>
      <c r="J14" s="3"/>
      <c r="K14" s="3"/>
      <c r="L14" s="2"/>
    </row>
    <row r="15" spans="1:12" x14ac:dyDescent="0.55000000000000004">
      <c r="A15" s="2" t="s">
        <v>31</v>
      </c>
      <c r="B15" s="2" t="s">
        <v>23</v>
      </c>
      <c r="C15" s="2" t="s">
        <v>26</v>
      </c>
      <c r="D15" s="9">
        <v>0.25</v>
      </c>
      <c r="E15" s="12">
        <v>2</v>
      </c>
      <c r="F15" s="12">
        <f t="shared" si="0"/>
        <v>16</v>
      </c>
      <c r="G15" s="3"/>
      <c r="H15" s="3"/>
      <c r="I15" s="3"/>
      <c r="J15" s="3"/>
      <c r="K15" s="3"/>
      <c r="L15" s="3"/>
    </row>
    <row r="16" spans="1:12" x14ac:dyDescent="0.55000000000000004">
      <c r="A16" s="2" t="s">
        <v>32</v>
      </c>
      <c r="B16" s="2" t="s">
        <v>34</v>
      </c>
      <c r="C16" s="2" t="s">
        <v>28</v>
      </c>
      <c r="D16" s="9">
        <v>0</v>
      </c>
      <c r="E16" s="12">
        <v>2</v>
      </c>
      <c r="F16" s="12">
        <f t="shared" si="0"/>
        <v>16</v>
      </c>
      <c r="G16" s="2"/>
      <c r="H16" s="2"/>
      <c r="I16" s="2"/>
      <c r="J16" s="2"/>
      <c r="K16" s="2"/>
      <c r="L16" s="3"/>
    </row>
    <row r="17" spans="1:12" x14ac:dyDescent="0.55000000000000004">
      <c r="A17" s="2" t="s">
        <v>32</v>
      </c>
      <c r="B17" s="2" t="s">
        <v>22</v>
      </c>
      <c r="C17" s="2" t="s">
        <v>28</v>
      </c>
      <c r="D17" s="9">
        <v>0</v>
      </c>
      <c r="E17" s="12">
        <v>1</v>
      </c>
      <c r="F17" s="12">
        <f t="shared" si="0"/>
        <v>8</v>
      </c>
      <c r="G17" s="2"/>
      <c r="H17" s="2"/>
      <c r="I17" s="2"/>
      <c r="J17" s="2"/>
      <c r="K17" s="2"/>
      <c r="L17" s="3"/>
    </row>
    <row r="18" spans="1:12" x14ac:dyDescent="0.55000000000000004">
      <c r="E18" s="10">
        <f>SUM(E3:E17)</f>
        <v>58</v>
      </c>
      <c r="F18" s="10">
        <f>SUM(F3:F17)</f>
        <v>464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B709-71B0-49D5-ACB2-551FC6CC954E}">
  <dimension ref="A1:M18"/>
  <sheetViews>
    <sheetView tabSelected="1" zoomScale="90" zoomScaleNormal="90" workbookViewId="0">
      <selection activeCell="G18" sqref="G18"/>
    </sheetView>
  </sheetViews>
  <sheetFormatPr baseColWidth="10" defaultRowHeight="14.4" x14ac:dyDescent="0.55000000000000004"/>
  <cols>
    <col min="1" max="1" width="23.734375" customWidth="1"/>
    <col min="2" max="2" width="17.15625" customWidth="1"/>
    <col min="3" max="3" width="31.15625" bestFit="1" customWidth="1"/>
    <col min="4" max="4" width="13.47265625" bestFit="1" customWidth="1"/>
    <col min="5" max="5" width="11.5234375" style="10" bestFit="1" customWidth="1"/>
    <col min="6" max="6" width="12.7890625" style="10" bestFit="1" customWidth="1"/>
    <col min="7" max="7" width="11.20703125" bestFit="1" customWidth="1"/>
    <col min="8" max="8" width="3.9453125" customWidth="1"/>
    <col min="9" max="9" width="4.15625" customWidth="1"/>
    <col min="10" max="10" width="3.578125" customWidth="1"/>
    <col min="11" max="11" width="14.47265625" customWidth="1"/>
    <col min="13" max="13" width="11.89453125" customWidth="1"/>
  </cols>
  <sheetData>
    <row r="1" spans="1:13" x14ac:dyDescent="0.55000000000000004">
      <c r="A1" s="1" t="s">
        <v>39</v>
      </c>
      <c r="B1" s="1"/>
      <c r="K1" s="1" t="s">
        <v>47</v>
      </c>
    </row>
    <row r="2" spans="1:13" x14ac:dyDescent="0.55000000000000004">
      <c r="A2" s="4" t="str">
        <f>Calendario!A2</f>
        <v>Etapa</v>
      </c>
      <c r="B2" s="4" t="s">
        <v>51</v>
      </c>
      <c r="C2" s="4" t="str">
        <f>Calendario!B2</f>
        <v>Tarea</v>
      </c>
      <c r="D2" s="4" t="s">
        <v>40</v>
      </c>
      <c r="E2" s="11" t="str">
        <f>Calendario!E2</f>
        <v>Dias/Persona</v>
      </c>
      <c r="F2" s="11" t="str">
        <f>Calendario!F2</f>
        <v>Horas/Persona</v>
      </c>
      <c r="G2" s="4" t="s">
        <v>41</v>
      </c>
      <c r="K2" s="15" t="s">
        <v>40</v>
      </c>
      <c r="L2" s="16" t="s">
        <v>48</v>
      </c>
      <c r="M2" s="17" t="s">
        <v>49</v>
      </c>
    </row>
    <row r="3" spans="1:13" x14ac:dyDescent="0.55000000000000004">
      <c r="A3" s="2" t="str">
        <f>Calendario!A3</f>
        <v>1.- Definición</v>
      </c>
      <c r="B3" s="2" t="s">
        <v>52</v>
      </c>
      <c r="C3" s="2" t="str">
        <f>Calendario!B3</f>
        <v>Preparacion Entorno de Trabajo</v>
      </c>
      <c r="D3" s="2" t="s">
        <v>42</v>
      </c>
      <c r="E3" s="12">
        <f>Calendario!E3</f>
        <v>2</v>
      </c>
      <c r="F3" s="12">
        <f>Calendario!F3</f>
        <v>16</v>
      </c>
      <c r="G3" s="21">
        <f>VLOOKUP(D3,TablaPrecios[],3,FALSE) * F3</f>
        <v>1300</v>
      </c>
      <c r="K3" s="13" t="s">
        <v>42</v>
      </c>
      <c r="L3" s="2">
        <v>650</v>
      </c>
      <c r="M3" s="14">
        <f>L3/8</f>
        <v>81.25</v>
      </c>
    </row>
    <row r="4" spans="1:13" x14ac:dyDescent="0.55000000000000004">
      <c r="A4" s="2" t="str">
        <f>Calendario!A4</f>
        <v>1.- Definición</v>
      </c>
      <c r="B4" s="2" t="s">
        <v>52</v>
      </c>
      <c r="C4" s="2" t="str">
        <f>Calendario!B4</f>
        <v>Análisis de requisitos</v>
      </c>
      <c r="D4" s="2" t="s">
        <v>42</v>
      </c>
      <c r="E4" s="12">
        <f>Calendario!E4</f>
        <v>5</v>
      </c>
      <c r="F4" s="12">
        <f>Calendario!F4</f>
        <v>40</v>
      </c>
      <c r="G4" s="21">
        <f>VLOOKUP(D4,TablaPrecios[],3,FALSE) * F4</f>
        <v>3250</v>
      </c>
      <c r="K4" s="13" t="s">
        <v>46</v>
      </c>
      <c r="L4" s="2">
        <v>550</v>
      </c>
      <c r="M4" s="14">
        <f>L4/8</f>
        <v>68.75</v>
      </c>
    </row>
    <row r="5" spans="1:13" x14ac:dyDescent="0.55000000000000004">
      <c r="A5" s="2" t="str">
        <f>Calendario!A5</f>
        <v>1.- Definición</v>
      </c>
      <c r="B5" s="2" t="s">
        <v>52</v>
      </c>
      <c r="C5" s="2" t="str">
        <f>Calendario!B5</f>
        <v>Especificación de Test Script</v>
      </c>
      <c r="D5" s="2" t="s">
        <v>42</v>
      </c>
      <c r="E5" s="12">
        <f>Calendario!E5</f>
        <v>5</v>
      </c>
      <c r="F5" s="12">
        <f>Calendario!F5</f>
        <v>40</v>
      </c>
      <c r="G5" s="21">
        <f>VLOOKUP(D5,TablaPrecios[],3,FALSE) * F5</f>
        <v>3250</v>
      </c>
      <c r="K5" s="18" t="s">
        <v>43</v>
      </c>
      <c r="L5" s="19">
        <v>750</v>
      </c>
      <c r="M5" s="20">
        <f>L5/8</f>
        <v>93.75</v>
      </c>
    </row>
    <row r="6" spans="1:13" x14ac:dyDescent="0.55000000000000004">
      <c r="A6" s="2" t="str">
        <f>Calendario!A6</f>
        <v>2.- Planificación</v>
      </c>
      <c r="B6" s="2" t="s">
        <v>52</v>
      </c>
      <c r="C6" s="2" t="str">
        <f>Calendario!B6</f>
        <v>Ajuste del plan</v>
      </c>
      <c r="D6" s="2" t="s">
        <v>43</v>
      </c>
      <c r="E6" s="12">
        <f>Calendario!E6</f>
        <v>1</v>
      </c>
      <c r="F6" s="12">
        <f>Calendario!F6</f>
        <v>8</v>
      </c>
      <c r="G6" s="21">
        <f>VLOOKUP(D6,TablaPrecios[],3,FALSE) * F6</f>
        <v>750</v>
      </c>
    </row>
    <row r="7" spans="1:13" x14ac:dyDescent="0.55000000000000004">
      <c r="A7" s="2" t="str">
        <f>Calendario!A7</f>
        <v>3.- Iniciación</v>
      </c>
      <c r="B7" s="2" t="s">
        <v>52</v>
      </c>
      <c r="C7" s="2" t="str">
        <f>Calendario!B7</f>
        <v>Diseño de solución</v>
      </c>
      <c r="D7" s="2" t="s">
        <v>42</v>
      </c>
      <c r="E7" s="12">
        <f>Calendario!E7</f>
        <v>5</v>
      </c>
      <c r="F7" s="12">
        <f>Calendario!F7</f>
        <v>40</v>
      </c>
      <c r="G7" s="21">
        <f>VLOOKUP(D7,TablaPrecios[],3,FALSE) * F7</f>
        <v>3250</v>
      </c>
    </row>
    <row r="8" spans="1:13" x14ac:dyDescent="0.55000000000000004">
      <c r="A8" s="2" t="str">
        <f>Calendario!A8</f>
        <v>3.- Iniciación</v>
      </c>
      <c r="B8" s="2" t="s">
        <v>52</v>
      </c>
      <c r="C8" s="2" t="str">
        <f>Calendario!B8</f>
        <v xml:space="preserve">Búsqueda/Estudio bibliográfica </v>
      </c>
      <c r="D8" s="2" t="s">
        <v>42</v>
      </c>
      <c r="E8" s="12">
        <f>Calendario!E8</f>
        <v>2</v>
      </c>
      <c r="F8" s="12">
        <f>Calendario!F8</f>
        <v>16</v>
      </c>
      <c r="G8" s="21">
        <f>VLOOKUP(D8,TablaPrecios[],3,FALSE) * F8</f>
        <v>1300</v>
      </c>
    </row>
    <row r="9" spans="1:13" x14ac:dyDescent="0.55000000000000004">
      <c r="A9" s="2" t="str">
        <f>Calendario!A9</f>
        <v>4.- Implemetación</v>
      </c>
      <c r="B9" s="2" t="s">
        <v>53</v>
      </c>
      <c r="C9" s="2" t="str">
        <f>Calendario!B9</f>
        <v>Desarrollo Librería</v>
      </c>
      <c r="D9" s="2" t="s">
        <v>46</v>
      </c>
      <c r="E9" s="12">
        <f>Calendario!E9</f>
        <v>4</v>
      </c>
      <c r="F9" s="12">
        <f>Calendario!F9</f>
        <v>32</v>
      </c>
      <c r="G9" s="21">
        <f>VLOOKUP(D9,TablaPrecios[],3,FALSE) * F9</f>
        <v>2200</v>
      </c>
    </row>
    <row r="10" spans="1:13" x14ac:dyDescent="0.55000000000000004">
      <c r="A10" s="2" t="str">
        <f>Calendario!A10</f>
        <v>4.- Testing</v>
      </c>
      <c r="B10" s="2" t="s">
        <v>54</v>
      </c>
      <c r="C10" s="2" t="str">
        <f>Calendario!B10</f>
        <v>Pruebas unitarias Librería</v>
      </c>
      <c r="D10" s="2" t="s">
        <v>46</v>
      </c>
      <c r="E10" s="12">
        <f>Calendario!E10</f>
        <v>7</v>
      </c>
      <c r="F10" s="12">
        <f>Calendario!F10</f>
        <v>56</v>
      </c>
      <c r="G10" s="21">
        <f>VLOOKUP(D10,TablaPrecios[],3,FALSE) * F10</f>
        <v>3850</v>
      </c>
    </row>
    <row r="11" spans="1:13" x14ac:dyDescent="0.55000000000000004">
      <c r="A11" s="2" t="str">
        <f>Calendario!A11</f>
        <v>4.- Implemetación</v>
      </c>
      <c r="B11" s="2" t="s">
        <v>53</v>
      </c>
      <c r="C11" s="2" t="str">
        <f>Calendario!B11</f>
        <v>Implementar Librería en NetBeans</v>
      </c>
      <c r="D11" s="2" t="s">
        <v>46</v>
      </c>
      <c r="E11" s="12">
        <f>Calendario!E11</f>
        <v>4</v>
      </c>
      <c r="F11" s="12">
        <f>Calendario!F11</f>
        <v>32</v>
      </c>
      <c r="G11" s="21">
        <f>VLOOKUP(D11,TablaPrecios[],3,FALSE) * F11</f>
        <v>2200</v>
      </c>
    </row>
    <row r="12" spans="1:13" x14ac:dyDescent="0.55000000000000004">
      <c r="A12" s="2" t="str">
        <f>Calendario!A12</f>
        <v>4.- Implemetación</v>
      </c>
      <c r="B12" s="2" t="s">
        <v>53</v>
      </c>
      <c r="C12" s="2" t="str">
        <f>Calendario!B12</f>
        <v>Desarrollo Aplicación que usa Librería</v>
      </c>
      <c r="D12" s="2" t="s">
        <v>46</v>
      </c>
      <c r="E12" s="12">
        <f>Calendario!E12</f>
        <v>4</v>
      </c>
      <c r="F12" s="12">
        <f>Calendario!F12</f>
        <v>32</v>
      </c>
      <c r="G12" s="21">
        <f>VLOOKUP(D12,TablaPrecios[],3,FALSE) * F12</f>
        <v>2200</v>
      </c>
    </row>
    <row r="13" spans="1:13" x14ac:dyDescent="0.55000000000000004">
      <c r="A13" s="2" t="str">
        <f>Calendario!A13</f>
        <v>4.- Testing</v>
      </c>
      <c r="B13" s="2" t="s">
        <v>54</v>
      </c>
      <c r="C13" s="2" t="str">
        <f>Calendario!B13</f>
        <v>Pruebas unitarias Aplicación+Librería</v>
      </c>
      <c r="D13" s="2" t="s">
        <v>42</v>
      </c>
      <c r="E13" s="12">
        <f>Calendario!E13</f>
        <v>7</v>
      </c>
      <c r="F13" s="12">
        <f>Calendario!F13</f>
        <v>56</v>
      </c>
      <c r="G13" s="21">
        <f>VLOOKUP(D13,TablaPrecios[],3,FALSE) * F13</f>
        <v>4550</v>
      </c>
    </row>
    <row r="14" spans="1:13" x14ac:dyDescent="0.55000000000000004">
      <c r="A14" s="2" t="str">
        <f>Calendario!A14</f>
        <v>4.- Testing</v>
      </c>
      <c r="B14" s="2" t="s">
        <v>54</v>
      </c>
      <c r="C14" s="2" t="str">
        <f>Calendario!B14</f>
        <v>Pruebas completas Aplicación+Librería</v>
      </c>
      <c r="D14" s="2" t="s">
        <v>42</v>
      </c>
      <c r="E14" s="12">
        <f>Calendario!E14</f>
        <v>7</v>
      </c>
      <c r="F14" s="12">
        <f>Calendario!F14</f>
        <v>56</v>
      </c>
      <c r="G14" s="21">
        <f>VLOOKUP(D14,TablaPrecios[],3,FALSE) * F14</f>
        <v>4550</v>
      </c>
    </row>
    <row r="15" spans="1:13" x14ac:dyDescent="0.55000000000000004">
      <c r="A15" s="2" t="str">
        <f>Calendario!A15</f>
        <v>5.- Control</v>
      </c>
      <c r="B15" s="2" t="s">
        <v>52</v>
      </c>
      <c r="C15" s="2" t="str">
        <f>Calendario!B15</f>
        <v>Control de proyecto</v>
      </c>
      <c r="D15" s="2" t="s">
        <v>43</v>
      </c>
      <c r="E15" s="12">
        <f>Calendario!E15</f>
        <v>2</v>
      </c>
      <c r="F15" s="12">
        <f>Calendario!F15</f>
        <v>16</v>
      </c>
      <c r="G15" s="21">
        <f>VLOOKUP(D15,TablaPrecios[],3,FALSE) * F15</f>
        <v>1500</v>
      </c>
    </row>
    <row r="16" spans="1:13" x14ac:dyDescent="0.55000000000000004">
      <c r="A16" s="2" t="str">
        <f>Calendario!A16</f>
        <v>6.- Finalización o Cierre</v>
      </c>
      <c r="B16" s="2" t="s">
        <v>52</v>
      </c>
      <c r="C16" s="2" t="str">
        <f>Calendario!B16</f>
        <v>Preparativos Presentación a Tribunal</v>
      </c>
      <c r="D16" s="2" t="s">
        <v>42</v>
      </c>
      <c r="E16" s="12">
        <f>Calendario!E16</f>
        <v>2</v>
      </c>
      <c r="F16" s="12">
        <f>Calendario!F16</f>
        <v>16</v>
      </c>
      <c r="G16" s="21">
        <f>VLOOKUP(D16,TablaPrecios[],3,FALSE) * F16</f>
        <v>1300</v>
      </c>
    </row>
    <row r="17" spans="1:7" x14ac:dyDescent="0.55000000000000004">
      <c r="A17" s="2" t="str">
        <f>Calendario!A17</f>
        <v>6.- Finalización o Cierre</v>
      </c>
      <c r="B17" s="2" t="s">
        <v>52</v>
      </c>
      <c r="C17" s="2" t="str">
        <f>Calendario!B17</f>
        <v>Presentación a Tribunal</v>
      </c>
      <c r="D17" s="2" t="s">
        <v>42</v>
      </c>
      <c r="E17" s="12">
        <f>Calendario!E17</f>
        <v>1</v>
      </c>
      <c r="F17" s="12">
        <f>Calendario!F17</f>
        <v>8</v>
      </c>
      <c r="G17" s="21">
        <f>VLOOKUP(D17,TablaPrecios[],3,FALSE) * F17</f>
        <v>650</v>
      </c>
    </row>
    <row r="18" spans="1:7" x14ac:dyDescent="0.55000000000000004">
      <c r="G18" s="23">
        <f>SUM(G3:G17)</f>
        <v>36100</v>
      </c>
    </row>
  </sheetData>
  <sortState xmlns:xlrd2="http://schemas.microsoft.com/office/spreadsheetml/2017/richdata2" ref="K3:M5">
    <sortCondition ref="K3:K5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8545-2919-4DDB-BBF1-58B85210A73C}">
  <dimension ref="A3:C28"/>
  <sheetViews>
    <sheetView topLeftCell="A4" zoomScale="80" zoomScaleNormal="80" workbookViewId="0">
      <selection activeCell="B4" sqref="B4"/>
    </sheetView>
  </sheetViews>
  <sheetFormatPr baseColWidth="10" defaultRowHeight="14.4" x14ac:dyDescent="0.55000000000000004"/>
  <cols>
    <col min="1" max="1" width="17.15625" bestFit="1" customWidth="1"/>
    <col min="2" max="2" width="20.20703125" bestFit="1" customWidth="1"/>
    <col min="3" max="3" width="21.26171875" bestFit="1" customWidth="1"/>
  </cols>
  <sheetData>
    <row r="3" spans="1:3" x14ac:dyDescent="0.55000000000000004">
      <c r="A3" s="5" t="s">
        <v>36</v>
      </c>
      <c r="B3" t="s">
        <v>57</v>
      </c>
      <c r="C3" t="s">
        <v>56</v>
      </c>
    </row>
    <row r="4" spans="1:3" x14ac:dyDescent="0.55000000000000004">
      <c r="A4" s="6" t="s">
        <v>8</v>
      </c>
      <c r="B4" s="7">
        <v>12</v>
      </c>
      <c r="C4" s="8">
        <v>0.20689655172413793</v>
      </c>
    </row>
    <row r="5" spans="1:3" x14ac:dyDescent="0.55000000000000004">
      <c r="A5" s="6" t="s">
        <v>16</v>
      </c>
      <c r="B5" s="7">
        <v>1</v>
      </c>
      <c r="C5" s="8">
        <v>1.7241379310344827E-2</v>
      </c>
    </row>
    <row r="6" spans="1:3" x14ac:dyDescent="0.55000000000000004">
      <c r="A6" s="6" t="s">
        <v>17</v>
      </c>
      <c r="B6" s="7">
        <v>7</v>
      </c>
      <c r="C6" s="8">
        <v>0.1206896551724138</v>
      </c>
    </row>
    <row r="7" spans="1:3" x14ac:dyDescent="0.55000000000000004">
      <c r="A7" s="6" t="s">
        <v>30</v>
      </c>
      <c r="B7" s="7">
        <v>12</v>
      </c>
      <c r="C7" s="8">
        <v>0.20689655172413793</v>
      </c>
    </row>
    <row r="8" spans="1:3" x14ac:dyDescent="0.55000000000000004">
      <c r="A8" s="6" t="s">
        <v>35</v>
      </c>
      <c r="B8" s="7">
        <v>21</v>
      </c>
      <c r="C8" s="8">
        <v>0.36206896551724138</v>
      </c>
    </row>
    <row r="9" spans="1:3" x14ac:dyDescent="0.55000000000000004">
      <c r="A9" s="6" t="s">
        <v>31</v>
      </c>
      <c r="B9" s="7">
        <v>2</v>
      </c>
      <c r="C9" s="8">
        <v>3.4482758620689655E-2</v>
      </c>
    </row>
    <row r="10" spans="1:3" x14ac:dyDescent="0.55000000000000004">
      <c r="A10" s="6" t="s">
        <v>32</v>
      </c>
      <c r="B10" s="7">
        <v>3</v>
      </c>
      <c r="C10" s="8">
        <v>5.1724137931034482E-2</v>
      </c>
    </row>
    <row r="11" spans="1:3" x14ac:dyDescent="0.55000000000000004">
      <c r="A11" s="6" t="s">
        <v>37</v>
      </c>
      <c r="B11" s="7">
        <v>58</v>
      </c>
      <c r="C11" s="8">
        <v>1</v>
      </c>
    </row>
    <row r="19" spans="1:3" x14ac:dyDescent="0.55000000000000004">
      <c r="A19" s="5" t="s">
        <v>36</v>
      </c>
      <c r="B19" t="s">
        <v>50</v>
      </c>
      <c r="C19" t="s">
        <v>55</v>
      </c>
    </row>
    <row r="20" spans="1:3" x14ac:dyDescent="0.55000000000000004">
      <c r="A20" s="6" t="s">
        <v>52</v>
      </c>
      <c r="B20" s="7">
        <v>200</v>
      </c>
      <c r="C20" s="8">
        <v>0.43103448275862066</v>
      </c>
    </row>
    <row r="21" spans="1:3" x14ac:dyDescent="0.55000000000000004">
      <c r="A21" s="22" t="s">
        <v>42</v>
      </c>
      <c r="B21" s="7">
        <v>176</v>
      </c>
      <c r="C21" s="8">
        <v>0.37931034482758619</v>
      </c>
    </row>
    <row r="22" spans="1:3" x14ac:dyDescent="0.55000000000000004">
      <c r="A22" s="22" t="s">
        <v>43</v>
      </c>
      <c r="B22" s="7">
        <v>24</v>
      </c>
      <c r="C22" s="8">
        <v>5.1724137931034482E-2</v>
      </c>
    </row>
    <row r="23" spans="1:3" x14ac:dyDescent="0.55000000000000004">
      <c r="A23" s="6" t="s">
        <v>53</v>
      </c>
      <c r="B23" s="7">
        <v>96</v>
      </c>
      <c r="C23" s="8">
        <v>0.20689655172413793</v>
      </c>
    </row>
    <row r="24" spans="1:3" x14ac:dyDescent="0.55000000000000004">
      <c r="A24" s="22" t="s">
        <v>46</v>
      </c>
      <c r="B24" s="7">
        <v>96</v>
      </c>
      <c r="C24" s="8">
        <v>0.20689655172413793</v>
      </c>
    </row>
    <row r="25" spans="1:3" x14ac:dyDescent="0.55000000000000004">
      <c r="A25" s="6" t="s">
        <v>54</v>
      </c>
      <c r="B25" s="7">
        <v>168</v>
      </c>
      <c r="C25" s="8">
        <v>0.36206896551724138</v>
      </c>
    </row>
    <row r="26" spans="1:3" x14ac:dyDescent="0.55000000000000004">
      <c r="A26" s="22" t="s">
        <v>42</v>
      </c>
      <c r="B26" s="7">
        <v>112</v>
      </c>
      <c r="C26" s="8">
        <v>0.2413793103448276</v>
      </c>
    </row>
    <row r="27" spans="1:3" x14ac:dyDescent="0.55000000000000004">
      <c r="A27" s="22" t="s">
        <v>46</v>
      </c>
      <c r="B27" s="7">
        <v>56</v>
      </c>
      <c r="C27" s="8">
        <v>0.1206896551724138</v>
      </c>
    </row>
    <row r="28" spans="1:3" x14ac:dyDescent="0.55000000000000004">
      <c r="A28" s="6" t="s">
        <v>37</v>
      </c>
      <c r="B28" s="7">
        <v>464</v>
      </c>
      <c r="C28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</vt:lpstr>
      <vt:lpstr>Presupuesto</vt:lpstr>
      <vt:lpstr>Distribucion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 Matas</cp:lastModifiedBy>
  <dcterms:created xsi:type="dcterms:W3CDTF">2022-02-27T11:00:50Z</dcterms:created>
  <dcterms:modified xsi:type="dcterms:W3CDTF">2022-03-21T21:45:08Z</dcterms:modified>
</cp:coreProperties>
</file>