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11-UOC/TFG/PEC3/Indigo 7x00 print run/"/>
    </mc:Choice>
  </mc:AlternateContent>
  <xr:revisionPtr revIDLastSave="0" documentId="13_ncr:1_{2A19DB71-9566-7549-9675-71DE0B7E3660}" xr6:coauthVersionLast="47" xr6:coauthVersionMax="47" xr10:uidLastSave="{00000000-0000-0000-0000-000000000000}"/>
  <bookViews>
    <workbookView xWindow="0" yWindow="500" windowWidth="28800" windowHeight="17500" tabRatio="309" activeTab="5" xr2:uid="{00000000-000D-0000-FFFF-FFFF00000000}"/>
  </bookViews>
  <sheets>
    <sheet name="Lin_C" sheetId="1" r:id="rId1"/>
    <sheet name="Lin_M" sheetId="9" r:id="rId2"/>
    <sheet name="Lin_Y" sheetId="10" r:id="rId3"/>
    <sheet name="Lin_K" sheetId="11" r:id="rId4"/>
    <sheet name="Spectral2TVI STATUS E" sheetId="5" r:id="rId5"/>
    <sheet name="New LUTs" sheetId="12" r:id="rId6"/>
    <sheet name="Sheet2" sheetId="7" r:id="rId7"/>
  </sheets>
  <definedNames>
    <definedName name="const0">#REF!</definedName>
    <definedName name="const1">#REF!</definedName>
    <definedName name="const2">#REF!</definedName>
    <definedName name="const3">#REF!</definedName>
    <definedName name="RATIO" localSheetId="3">Lin_K!#REF!</definedName>
    <definedName name="RATIO" localSheetId="1">Lin_M!#REF!</definedName>
    <definedName name="RATIO" localSheetId="2">Lin_Y!#REF!</definedName>
    <definedName name="RATIO">Lin_C!#REF!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2" l="1"/>
  <c r="E23" i="12"/>
  <c r="D23" i="12"/>
  <c r="C23" i="12"/>
  <c r="B23" i="12"/>
  <c r="E22" i="12"/>
  <c r="D22" i="12"/>
  <c r="C22" i="12"/>
  <c r="B22" i="12"/>
  <c r="E21" i="12"/>
  <c r="D21" i="12"/>
  <c r="C21" i="12"/>
  <c r="B21" i="12"/>
  <c r="E20" i="12"/>
  <c r="D20" i="12"/>
  <c r="C20" i="12"/>
  <c r="B20" i="12"/>
  <c r="E19" i="12"/>
  <c r="D19" i="12"/>
  <c r="C19" i="12"/>
  <c r="B19" i="12"/>
  <c r="E18" i="12"/>
  <c r="D18" i="12"/>
  <c r="C18" i="12"/>
  <c r="B18" i="12"/>
  <c r="E17" i="12"/>
  <c r="D17" i="12"/>
  <c r="C17" i="12"/>
  <c r="E16" i="12"/>
  <c r="D16" i="12"/>
  <c r="C16" i="12"/>
  <c r="B16" i="12"/>
  <c r="E15" i="12"/>
  <c r="D15" i="12"/>
  <c r="C15" i="12"/>
  <c r="B15" i="12"/>
  <c r="E14" i="12"/>
  <c r="D14" i="12"/>
  <c r="C14" i="12"/>
  <c r="B14" i="12"/>
  <c r="E13" i="12"/>
  <c r="D13" i="12"/>
  <c r="C13" i="12"/>
  <c r="B13" i="12"/>
  <c r="E12" i="12"/>
  <c r="D12" i="12"/>
  <c r="C12" i="12"/>
  <c r="B12" i="12"/>
  <c r="E11" i="12"/>
  <c r="D11" i="12"/>
  <c r="C11" i="12"/>
  <c r="B11" i="12"/>
  <c r="E10" i="12"/>
  <c r="D10" i="12"/>
  <c r="C10" i="12"/>
  <c r="B10" i="12"/>
  <c r="E9" i="12"/>
  <c r="D9" i="12"/>
  <c r="C9" i="12"/>
  <c r="B9" i="12"/>
  <c r="E8" i="12"/>
  <c r="D8" i="12"/>
  <c r="C8" i="12"/>
  <c r="B8" i="12"/>
  <c r="E7" i="12"/>
  <c r="D7" i="12"/>
  <c r="C7" i="12"/>
  <c r="B7" i="12"/>
  <c r="E6" i="12"/>
  <c r="D6" i="12"/>
  <c r="C6" i="12"/>
  <c r="B6" i="12"/>
  <c r="E5" i="12"/>
  <c r="D5" i="12"/>
  <c r="C5" i="12"/>
  <c r="B5" i="12"/>
  <c r="E4" i="12"/>
  <c r="D4" i="12"/>
  <c r="C4" i="12"/>
  <c r="B4" i="12"/>
  <c r="E3" i="12"/>
  <c r="D3" i="12"/>
  <c r="C3" i="12"/>
  <c r="B3" i="12"/>
  <c r="B59" i="11"/>
  <c r="B58" i="11"/>
  <c r="B57" i="11"/>
  <c r="B56" i="11"/>
  <c r="B55" i="11"/>
  <c r="B54" i="11"/>
  <c r="B53" i="11"/>
  <c r="B52" i="11"/>
  <c r="AA21" i="11" s="1"/>
  <c r="B51" i="11"/>
  <c r="B50" i="11"/>
  <c r="B49" i="11"/>
  <c r="B48" i="11"/>
  <c r="B47" i="11"/>
  <c r="B46" i="11"/>
  <c r="B45" i="11"/>
  <c r="B44" i="11"/>
  <c r="R44" i="11" s="1"/>
  <c r="B43" i="11"/>
  <c r="B59" i="10"/>
  <c r="B58" i="10"/>
  <c r="B57" i="10"/>
  <c r="AA26" i="10" s="1"/>
  <c r="B56" i="10"/>
  <c r="B55" i="10"/>
  <c r="B54" i="10"/>
  <c r="B53" i="10"/>
  <c r="B52" i="10"/>
  <c r="B51" i="10"/>
  <c r="B50" i="10"/>
  <c r="B49" i="10"/>
  <c r="AA18" i="10" s="1"/>
  <c r="B48" i="10"/>
  <c r="B47" i="10"/>
  <c r="B46" i="10"/>
  <c r="B45" i="10"/>
  <c r="B44" i="10"/>
  <c r="B43" i="10"/>
  <c r="B59" i="9"/>
  <c r="B58" i="9"/>
  <c r="B57" i="9"/>
  <c r="AA26" i="9" s="1"/>
  <c r="B56" i="9"/>
  <c r="B55" i="9"/>
  <c r="B54" i="9"/>
  <c r="B53" i="9"/>
  <c r="B52" i="9"/>
  <c r="B51" i="9"/>
  <c r="B50" i="9"/>
  <c r="B49" i="9"/>
  <c r="AA18" i="9" s="1"/>
  <c r="B48" i="9"/>
  <c r="B47" i="9"/>
  <c r="B46" i="9"/>
  <c r="B45" i="9"/>
  <c r="B44" i="9"/>
  <c r="B43" i="9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AA13" i="1" s="1"/>
  <c r="B43" i="1"/>
  <c r="AC26" i="1"/>
  <c r="T69" i="11"/>
  <c r="S69" i="11"/>
  <c r="R69" i="11"/>
  <c r="E69" i="11"/>
  <c r="U69" i="11" s="1"/>
  <c r="H68" i="11"/>
  <c r="H67" i="11"/>
  <c r="H66" i="11"/>
  <c r="H65" i="11"/>
  <c r="H64" i="11"/>
  <c r="D64" i="11" s="1"/>
  <c r="AI33" i="11" s="1"/>
  <c r="H63" i="11"/>
  <c r="H62" i="11"/>
  <c r="H61" i="11"/>
  <c r="H60" i="11"/>
  <c r="I59" i="11"/>
  <c r="H59" i="11"/>
  <c r="D59" i="11"/>
  <c r="J59" i="11" s="1"/>
  <c r="R58" i="11"/>
  <c r="H58" i="11"/>
  <c r="D58" i="11"/>
  <c r="T58" i="11" s="1"/>
  <c r="J57" i="11"/>
  <c r="I57" i="11"/>
  <c r="H57" i="11"/>
  <c r="D57" i="11"/>
  <c r="H56" i="11"/>
  <c r="D56" i="11"/>
  <c r="T55" i="11"/>
  <c r="R55" i="11"/>
  <c r="J55" i="11"/>
  <c r="H55" i="11"/>
  <c r="D55" i="11"/>
  <c r="H54" i="11"/>
  <c r="D54" i="11" s="1"/>
  <c r="AI23" i="11" s="1"/>
  <c r="I53" i="11"/>
  <c r="H53" i="11"/>
  <c r="D53" i="11"/>
  <c r="J53" i="11" s="1"/>
  <c r="H52" i="11"/>
  <c r="D52" i="11"/>
  <c r="R51" i="11"/>
  <c r="H51" i="11"/>
  <c r="D51" i="11"/>
  <c r="J51" i="11" s="1"/>
  <c r="H50" i="11"/>
  <c r="D50" i="11" s="1"/>
  <c r="AI19" i="11" s="1"/>
  <c r="I49" i="11"/>
  <c r="H49" i="11"/>
  <c r="D49" i="11" s="1"/>
  <c r="H48" i="11"/>
  <c r="D48" i="11"/>
  <c r="R47" i="11"/>
  <c r="H47" i="11"/>
  <c r="D47" i="11" s="1"/>
  <c r="H46" i="11"/>
  <c r="D46" i="11"/>
  <c r="I45" i="11"/>
  <c r="H45" i="11"/>
  <c r="D45" i="11"/>
  <c r="J45" i="11" s="1"/>
  <c r="H44" i="11"/>
  <c r="D44" i="11"/>
  <c r="T44" i="11" s="1"/>
  <c r="I43" i="11"/>
  <c r="H43" i="11"/>
  <c r="D43" i="11"/>
  <c r="J43" i="11" s="1"/>
  <c r="H42" i="11"/>
  <c r="H41" i="11"/>
  <c r="H40" i="11"/>
  <c r="H39" i="11"/>
  <c r="AI38" i="11"/>
  <c r="AC38" i="11"/>
  <c r="AD38" i="11" s="1"/>
  <c r="AB38" i="11"/>
  <c r="AA38" i="11"/>
  <c r="H38" i="11"/>
  <c r="D38" i="11" s="1"/>
  <c r="AI7" i="11" s="1"/>
  <c r="AJ37" i="11"/>
  <c r="E68" i="11" s="1"/>
  <c r="AI37" i="11"/>
  <c r="AD37" i="11"/>
  <c r="AE37" i="11" s="1"/>
  <c r="AC37" i="11"/>
  <c r="AB37" i="11"/>
  <c r="AA37" i="11"/>
  <c r="H37" i="11"/>
  <c r="AJ36" i="11"/>
  <c r="E67" i="11" s="1"/>
  <c r="AI36" i="11"/>
  <c r="AC36" i="11"/>
  <c r="AD36" i="11" s="1"/>
  <c r="AB36" i="11"/>
  <c r="AA36" i="11"/>
  <c r="H36" i="11"/>
  <c r="AJ35" i="11"/>
  <c r="E66" i="11" s="1"/>
  <c r="AI35" i="11"/>
  <c r="AF35" i="11"/>
  <c r="AD35" i="11"/>
  <c r="AE35" i="11" s="1"/>
  <c r="AC35" i="11"/>
  <c r="AB35" i="11"/>
  <c r="AA35" i="11"/>
  <c r="H35" i="11"/>
  <c r="AJ34" i="11"/>
  <c r="E65" i="11" s="1"/>
  <c r="AI34" i="11"/>
  <c r="AC34" i="11"/>
  <c r="AD34" i="11" s="1"/>
  <c r="AB34" i="11"/>
  <c r="AA34" i="11"/>
  <c r="H34" i="11"/>
  <c r="AF33" i="11"/>
  <c r="AD33" i="11"/>
  <c r="AE33" i="11" s="1"/>
  <c r="AC33" i="11"/>
  <c r="AB33" i="11"/>
  <c r="AA33" i="11"/>
  <c r="U33" i="11"/>
  <c r="T33" i="11"/>
  <c r="S33" i="11"/>
  <c r="R33" i="11"/>
  <c r="AJ32" i="11"/>
  <c r="E63" i="11" s="1"/>
  <c r="AI32" i="11"/>
  <c r="AD32" i="11"/>
  <c r="AG32" i="11" s="1"/>
  <c r="AC32" i="11"/>
  <c r="AB32" i="11"/>
  <c r="AA32" i="11"/>
  <c r="T32" i="11"/>
  <c r="S32" i="11"/>
  <c r="AI31" i="11"/>
  <c r="AJ31" i="11" s="1"/>
  <c r="E62" i="11" s="1"/>
  <c r="AD31" i="11"/>
  <c r="AG31" i="11" s="1"/>
  <c r="AC31" i="11"/>
  <c r="AB31" i="11"/>
  <c r="AA31" i="11"/>
  <c r="AJ30" i="11"/>
  <c r="E61" i="11" s="1"/>
  <c r="AI30" i="11"/>
  <c r="AF30" i="11"/>
  <c r="AD30" i="11"/>
  <c r="AG30" i="11" s="1"/>
  <c r="AC30" i="11"/>
  <c r="AB30" i="11"/>
  <c r="AA30" i="11"/>
  <c r="AJ29" i="11"/>
  <c r="E60" i="11" s="1"/>
  <c r="AI29" i="11"/>
  <c r="AF29" i="11"/>
  <c r="AD29" i="11"/>
  <c r="AE29" i="11" s="1"/>
  <c r="AC29" i="11"/>
  <c r="AB29" i="11"/>
  <c r="AA29" i="11"/>
  <c r="AI28" i="11"/>
  <c r="AD28" i="11"/>
  <c r="AG28" i="11" s="1"/>
  <c r="AC28" i="11"/>
  <c r="AB28" i="11"/>
  <c r="AA28" i="11"/>
  <c r="AI27" i="11"/>
  <c r="AA27" i="11"/>
  <c r="AI26" i="11"/>
  <c r="AD26" i="11"/>
  <c r="AG26" i="11" s="1"/>
  <c r="AC26" i="11"/>
  <c r="AB26" i="11"/>
  <c r="AA26" i="11"/>
  <c r="AI25" i="11"/>
  <c r="AF25" i="11"/>
  <c r="AD25" i="11"/>
  <c r="AE25" i="11" s="1"/>
  <c r="AC25" i="11"/>
  <c r="AB25" i="11"/>
  <c r="AA25" i="11"/>
  <c r="AI24" i="11"/>
  <c r="AA24" i="11"/>
  <c r="AF23" i="11"/>
  <c r="AD23" i="11"/>
  <c r="AG23" i="11" s="1"/>
  <c r="AC23" i="11"/>
  <c r="AB23" i="11"/>
  <c r="AA23" i="11"/>
  <c r="AI22" i="11"/>
  <c r="AD22" i="11"/>
  <c r="AG22" i="11" s="1"/>
  <c r="AC22" i="11"/>
  <c r="AB22" i="11"/>
  <c r="AA22" i="11"/>
  <c r="AI21" i="11"/>
  <c r="AF21" i="11"/>
  <c r="AD21" i="11"/>
  <c r="AE21" i="11" s="1"/>
  <c r="AC21" i="11"/>
  <c r="AB21" i="11"/>
  <c r="AI20" i="11"/>
  <c r="AA20" i="11"/>
  <c r="AF19" i="11"/>
  <c r="AD19" i="11"/>
  <c r="AG19" i="11" s="1"/>
  <c r="AC19" i="11"/>
  <c r="AB19" i="11"/>
  <c r="AA19" i="11"/>
  <c r="AD18" i="11"/>
  <c r="AG18" i="11" s="1"/>
  <c r="AC18" i="11"/>
  <c r="AB18" i="11"/>
  <c r="AA18" i="11"/>
  <c r="AI17" i="11"/>
  <c r="AD17" i="11"/>
  <c r="AE17" i="11" s="1"/>
  <c r="AC17" i="11"/>
  <c r="AB17" i="11"/>
  <c r="AA17" i="11"/>
  <c r="AA16" i="11"/>
  <c r="AI15" i="11"/>
  <c r="AF15" i="11"/>
  <c r="AD15" i="11"/>
  <c r="AG15" i="11" s="1"/>
  <c r="AC15" i="11"/>
  <c r="AB15" i="11"/>
  <c r="AA15" i="11"/>
  <c r="AI14" i="11"/>
  <c r="AD14" i="11"/>
  <c r="AG14" i="11" s="1"/>
  <c r="AC14" i="11"/>
  <c r="AB14" i="11"/>
  <c r="AA14" i="11"/>
  <c r="AI13" i="11"/>
  <c r="AA13" i="11"/>
  <c r="AI12" i="11"/>
  <c r="AD12" i="11"/>
  <c r="AG12" i="11" s="1"/>
  <c r="AC12" i="11"/>
  <c r="AB12" i="11"/>
  <c r="AA12" i="11"/>
  <c r="AJ11" i="11"/>
  <c r="E42" i="11" s="1"/>
  <c r="AI11" i="11"/>
  <c r="AF11" i="11"/>
  <c r="AD11" i="11"/>
  <c r="AG11" i="11" s="1"/>
  <c r="AC11" i="11"/>
  <c r="AB11" i="11"/>
  <c r="AA11" i="11"/>
  <c r="AJ10" i="11"/>
  <c r="E41" i="11" s="1"/>
  <c r="AI10" i="11"/>
  <c r="AD10" i="11"/>
  <c r="AG10" i="11" s="1"/>
  <c r="AC10" i="11"/>
  <c r="AB10" i="11"/>
  <c r="AA10" i="11"/>
  <c r="AJ9" i="11"/>
  <c r="E40" i="11" s="1"/>
  <c r="AI9" i="11"/>
  <c r="AD9" i="11"/>
  <c r="AE9" i="11" s="1"/>
  <c r="AC9" i="11"/>
  <c r="AB9" i="11"/>
  <c r="AA9" i="11"/>
  <c r="AJ8" i="11"/>
  <c r="E39" i="11" s="1"/>
  <c r="AI8" i="11"/>
  <c r="AD8" i="11"/>
  <c r="AG8" i="11" s="1"/>
  <c r="AC8" i="11"/>
  <c r="AB8" i="11"/>
  <c r="AA8" i="11"/>
  <c r="AF7" i="11"/>
  <c r="AD7" i="11"/>
  <c r="AG7" i="11" s="1"/>
  <c r="AC7" i="11"/>
  <c r="AB7" i="11"/>
  <c r="AA7" i="11"/>
  <c r="AJ6" i="11"/>
  <c r="E37" i="11" s="1"/>
  <c r="AI6" i="11"/>
  <c r="AD6" i="11"/>
  <c r="AG6" i="11" s="1"/>
  <c r="AC6" i="11"/>
  <c r="AB6" i="11"/>
  <c r="AA6" i="11"/>
  <c r="AJ5" i="11"/>
  <c r="E36" i="11" s="1"/>
  <c r="AI5" i="11"/>
  <c r="AD5" i="11"/>
  <c r="AE5" i="11" s="1"/>
  <c r="AC5" i="11"/>
  <c r="AB5" i="11"/>
  <c r="AA5" i="11"/>
  <c r="AI4" i="11"/>
  <c r="AJ4" i="11" s="1"/>
  <c r="E35" i="11" s="1"/>
  <c r="AC4" i="11"/>
  <c r="AD4" i="11" s="1"/>
  <c r="AA4" i="11"/>
  <c r="AI3" i="11"/>
  <c r="AJ3" i="11" s="1"/>
  <c r="E34" i="11" s="1"/>
  <c r="AC3" i="11"/>
  <c r="AB3" i="11" s="1"/>
  <c r="AA3" i="11"/>
  <c r="AI2" i="11"/>
  <c r="AF2" i="11"/>
  <c r="AD2" i="11"/>
  <c r="AG2" i="11" s="1"/>
  <c r="AC2" i="11"/>
  <c r="AB2" i="11"/>
  <c r="AA2" i="11"/>
  <c r="T69" i="10"/>
  <c r="S69" i="10"/>
  <c r="R69" i="10"/>
  <c r="E69" i="10"/>
  <c r="U69" i="10" s="1"/>
  <c r="H68" i="10"/>
  <c r="H67" i="10"/>
  <c r="H66" i="10"/>
  <c r="H65" i="10"/>
  <c r="H64" i="10"/>
  <c r="D64" i="10" s="1"/>
  <c r="AI33" i="10" s="1"/>
  <c r="H63" i="10"/>
  <c r="H62" i="10"/>
  <c r="H61" i="10"/>
  <c r="H60" i="10"/>
  <c r="I59" i="10"/>
  <c r="H59" i="10"/>
  <c r="D59" i="10"/>
  <c r="J59" i="10" s="1"/>
  <c r="R58" i="10"/>
  <c r="H58" i="10"/>
  <c r="D58" i="10"/>
  <c r="T58" i="10" s="1"/>
  <c r="J57" i="10"/>
  <c r="I57" i="10"/>
  <c r="H57" i="10"/>
  <c r="D57" i="10"/>
  <c r="H56" i="10"/>
  <c r="D56" i="10"/>
  <c r="T55" i="10"/>
  <c r="R55" i="10"/>
  <c r="J55" i="10"/>
  <c r="H55" i="10"/>
  <c r="D55" i="10"/>
  <c r="H54" i="10"/>
  <c r="D54" i="10" s="1"/>
  <c r="AI23" i="10" s="1"/>
  <c r="I53" i="10"/>
  <c r="H53" i="10"/>
  <c r="D53" i="10"/>
  <c r="J53" i="10" s="1"/>
  <c r="H52" i="10"/>
  <c r="D52" i="10" s="1"/>
  <c r="AI21" i="10" s="1"/>
  <c r="R51" i="10"/>
  <c r="H51" i="10"/>
  <c r="D51" i="10"/>
  <c r="J51" i="10" s="1"/>
  <c r="H50" i="10"/>
  <c r="D50" i="10" s="1"/>
  <c r="AI19" i="10" s="1"/>
  <c r="I49" i="10"/>
  <c r="H49" i="10"/>
  <c r="D49" i="10" s="1"/>
  <c r="H48" i="10"/>
  <c r="D48" i="10"/>
  <c r="R47" i="10"/>
  <c r="H47" i="10"/>
  <c r="D47" i="10" s="1"/>
  <c r="H46" i="10"/>
  <c r="D46" i="10"/>
  <c r="I45" i="10"/>
  <c r="H45" i="10"/>
  <c r="D45" i="10" s="1"/>
  <c r="T44" i="10"/>
  <c r="R44" i="10"/>
  <c r="H44" i="10"/>
  <c r="D44" i="10"/>
  <c r="I43" i="10"/>
  <c r="H43" i="10"/>
  <c r="D43" i="10" s="1"/>
  <c r="H42" i="10"/>
  <c r="H41" i="10"/>
  <c r="H40" i="10"/>
  <c r="H39" i="10"/>
  <c r="AI38" i="10"/>
  <c r="AC38" i="10"/>
  <c r="AD38" i="10" s="1"/>
  <c r="AB38" i="10"/>
  <c r="AA38" i="10"/>
  <c r="H38" i="10"/>
  <c r="D38" i="10" s="1"/>
  <c r="AI7" i="10" s="1"/>
  <c r="AJ37" i="10"/>
  <c r="E68" i="10" s="1"/>
  <c r="AI37" i="10"/>
  <c r="AD37" i="10"/>
  <c r="AE37" i="10" s="1"/>
  <c r="AC37" i="10"/>
  <c r="AB37" i="10"/>
  <c r="AA37" i="10"/>
  <c r="H37" i="10"/>
  <c r="AJ36" i="10"/>
  <c r="E67" i="10" s="1"/>
  <c r="AI36" i="10"/>
  <c r="AF36" i="10"/>
  <c r="AD36" i="10"/>
  <c r="AG36" i="10" s="1"/>
  <c r="AC36" i="10"/>
  <c r="AB36" i="10"/>
  <c r="AA36" i="10"/>
  <c r="H36" i="10"/>
  <c r="AJ35" i="10"/>
  <c r="E66" i="10" s="1"/>
  <c r="AI35" i="10"/>
  <c r="AF35" i="10"/>
  <c r="AD35" i="10"/>
  <c r="AE35" i="10" s="1"/>
  <c r="AC35" i="10"/>
  <c r="AB35" i="10"/>
  <c r="AA35" i="10"/>
  <c r="H35" i="10"/>
  <c r="AJ34" i="10"/>
  <c r="E65" i="10" s="1"/>
  <c r="AI34" i="10"/>
  <c r="AF34" i="10"/>
  <c r="AD34" i="10"/>
  <c r="AG34" i="10" s="1"/>
  <c r="AC34" i="10"/>
  <c r="AB34" i="10"/>
  <c r="AA34" i="10"/>
  <c r="H34" i="10"/>
  <c r="AF33" i="10"/>
  <c r="AD33" i="10"/>
  <c r="AE33" i="10" s="1"/>
  <c r="AC33" i="10"/>
  <c r="AB33" i="10"/>
  <c r="AA33" i="10"/>
  <c r="U33" i="10"/>
  <c r="T33" i="10"/>
  <c r="S33" i="10"/>
  <c r="R33" i="10"/>
  <c r="AJ32" i="10"/>
  <c r="E63" i="10" s="1"/>
  <c r="AI32" i="10"/>
  <c r="AD32" i="10"/>
  <c r="AG32" i="10" s="1"/>
  <c r="AC32" i="10"/>
  <c r="AB32" i="10"/>
  <c r="AA32" i="10"/>
  <c r="T32" i="10"/>
  <c r="S32" i="10"/>
  <c r="AJ31" i="10"/>
  <c r="E62" i="10" s="1"/>
  <c r="AI31" i="10"/>
  <c r="AD31" i="10"/>
  <c r="AG31" i="10" s="1"/>
  <c r="AC31" i="10"/>
  <c r="AB31" i="10"/>
  <c r="AA31" i="10"/>
  <c r="AJ30" i="10"/>
  <c r="E61" i="10" s="1"/>
  <c r="AI30" i="10"/>
  <c r="AF30" i="10"/>
  <c r="AD30" i="10"/>
  <c r="AG30" i="10" s="1"/>
  <c r="AC30" i="10"/>
  <c r="AB30" i="10"/>
  <c r="AA30" i="10"/>
  <c r="AJ29" i="10"/>
  <c r="E60" i="10" s="1"/>
  <c r="AI29" i="10"/>
  <c r="AF29" i="10"/>
  <c r="AD29" i="10"/>
  <c r="AE29" i="10" s="1"/>
  <c r="AC29" i="10"/>
  <c r="AB29" i="10"/>
  <c r="AA29" i="10"/>
  <c r="AI28" i="10"/>
  <c r="AD28" i="10"/>
  <c r="AG28" i="10" s="1"/>
  <c r="AC28" i="10"/>
  <c r="AB28" i="10"/>
  <c r="AA28" i="10"/>
  <c r="AI27" i="10"/>
  <c r="AA27" i="10"/>
  <c r="AI26" i="10"/>
  <c r="AD26" i="10"/>
  <c r="AG26" i="10" s="1"/>
  <c r="AC26" i="10"/>
  <c r="AB26" i="10"/>
  <c r="AI25" i="10"/>
  <c r="AF25" i="10"/>
  <c r="AD25" i="10"/>
  <c r="AE25" i="10" s="1"/>
  <c r="AC25" i="10"/>
  <c r="AB25" i="10"/>
  <c r="AA25" i="10"/>
  <c r="AI24" i="10"/>
  <c r="AA24" i="10"/>
  <c r="AF23" i="10"/>
  <c r="AD23" i="10"/>
  <c r="AG23" i="10" s="1"/>
  <c r="AC23" i="10"/>
  <c r="AB23" i="10"/>
  <c r="AA23" i="10"/>
  <c r="AI22" i="10"/>
  <c r="AD22" i="10"/>
  <c r="AG22" i="10" s="1"/>
  <c r="AC22" i="10"/>
  <c r="AB22" i="10"/>
  <c r="AA22" i="10"/>
  <c r="AF21" i="10"/>
  <c r="AD21" i="10"/>
  <c r="AE21" i="10" s="1"/>
  <c r="AC21" i="10"/>
  <c r="AB21" i="10"/>
  <c r="AA21" i="10"/>
  <c r="AI20" i="10"/>
  <c r="AA20" i="10"/>
  <c r="AF19" i="10"/>
  <c r="AD19" i="10"/>
  <c r="AG19" i="10" s="1"/>
  <c r="AC19" i="10"/>
  <c r="AB19" i="10"/>
  <c r="AA19" i="10"/>
  <c r="AD18" i="10"/>
  <c r="AG18" i="10" s="1"/>
  <c r="AC18" i="10"/>
  <c r="AB18" i="10"/>
  <c r="AI17" i="10"/>
  <c r="AF17" i="10"/>
  <c r="AD17" i="10"/>
  <c r="AE17" i="10" s="1"/>
  <c r="AC17" i="10"/>
  <c r="AB17" i="10"/>
  <c r="AA17" i="10"/>
  <c r="AA16" i="10"/>
  <c r="AI15" i="10"/>
  <c r="AF15" i="10"/>
  <c r="AD15" i="10"/>
  <c r="AG15" i="10" s="1"/>
  <c r="AC15" i="10"/>
  <c r="AB15" i="10"/>
  <c r="AA15" i="10"/>
  <c r="AD14" i="10"/>
  <c r="AG14" i="10" s="1"/>
  <c r="AC14" i="10"/>
  <c r="AB14" i="10"/>
  <c r="AA14" i="10"/>
  <c r="AI13" i="10"/>
  <c r="AA13" i="10"/>
  <c r="AD12" i="10"/>
  <c r="AG12" i="10" s="1"/>
  <c r="AC12" i="10"/>
  <c r="AB12" i="10"/>
  <c r="AA12" i="10"/>
  <c r="AJ11" i="10"/>
  <c r="E42" i="10" s="1"/>
  <c r="AI11" i="10"/>
  <c r="AF11" i="10"/>
  <c r="AD11" i="10"/>
  <c r="AG11" i="10" s="1"/>
  <c r="AC11" i="10"/>
  <c r="AB11" i="10"/>
  <c r="AA11" i="10"/>
  <c r="AJ10" i="10"/>
  <c r="E41" i="10" s="1"/>
  <c r="AI10" i="10"/>
  <c r="AD10" i="10"/>
  <c r="AG10" i="10" s="1"/>
  <c r="AC10" i="10"/>
  <c r="AB10" i="10"/>
  <c r="AA10" i="10"/>
  <c r="AJ9" i="10"/>
  <c r="E40" i="10" s="1"/>
  <c r="AI9" i="10"/>
  <c r="AF9" i="10"/>
  <c r="AD9" i="10"/>
  <c r="AE9" i="10" s="1"/>
  <c r="AC9" i="10"/>
  <c r="AB9" i="10"/>
  <c r="AA9" i="10"/>
  <c r="AJ8" i="10"/>
  <c r="E39" i="10" s="1"/>
  <c r="AI8" i="10"/>
  <c r="AD8" i="10"/>
  <c r="AG8" i="10" s="1"/>
  <c r="AC8" i="10"/>
  <c r="AB8" i="10"/>
  <c r="AA8" i="10"/>
  <c r="AF7" i="10"/>
  <c r="AD7" i="10"/>
  <c r="AG7" i="10" s="1"/>
  <c r="AC7" i="10"/>
  <c r="AB7" i="10"/>
  <c r="AA7" i="10"/>
  <c r="AJ6" i="10"/>
  <c r="E37" i="10" s="1"/>
  <c r="AI6" i="10"/>
  <c r="AD6" i="10"/>
  <c r="AG6" i="10" s="1"/>
  <c r="AC6" i="10"/>
  <c r="AB6" i="10"/>
  <c r="AA6" i="10"/>
  <c r="AJ5" i="10"/>
  <c r="E36" i="10" s="1"/>
  <c r="AI5" i="10"/>
  <c r="AF5" i="10"/>
  <c r="AD5" i="10"/>
  <c r="AE5" i="10" s="1"/>
  <c r="AC5" i="10"/>
  <c r="AB5" i="10"/>
  <c r="AA5" i="10"/>
  <c r="AI4" i="10"/>
  <c r="AJ4" i="10" s="1"/>
  <c r="E35" i="10" s="1"/>
  <c r="AC4" i="10"/>
  <c r="AD4" i="10" s="1"/>
  <c r="AA4" i="10"/>
  <c r="AI3" i="10"/>
  <c r="AJ3" i="10" s="1"/>
  <c r="E34" i="10" s="1"/>
  <c r="AC3" i="10"/>
  <c r="AB3" i="10" s="1"/>
  <c r="AA3" i="10"/>
  <c r="AI2" i="10"/>
  <c r="AF2" i="10"/>
  <c r="AD2" i="10"/>
  <c r="AG2" i="10" s="1"/>
  <c r="AC2" i="10"/>
  <c r="AB2" i="10"/>
  <c r="AA2" i="10"/>
  <c r="T69" i="9"/>
  <c r="S69" i="9"/>
  <c r="R69" i="9"/>
  <c r="E69" i="9"/>
  <c r="U69" i="9" s="1"/>
  <c r="H68" i="9"/>
  <c r="H67" i="9"/>
  <c r="H66" i="9"/>
  <c r="H65" i="9"/>
  <c r="H64" i="9"/>
  <c r="D64" i="9"/>
  <c r="H63" i="9"/>
  <c r="H62" i="9"/>
  <c r="H61" i="9"/>
  <c r="H60" i="9"/>
  <c r="I59" i="9"/>
  <c r="H59" i="9"/>
  <c r="D59" i="9" s="1"/>
  <c r="R58" i="9"/>
  <c r="H58" i="9"/>
  <c r="D58" i="9" s="1"/>
  <c r="I57" i="9"/>
  <c r="H57" i="9"/>
  <c r="D57" i="9" s="1"/>
  <c r="H56" i="9"/>
  <c r="D56" i="9"/>
  <c r="R55" i="9"/>
  <c r="H55" i="9"/>
  <c r="D55" i="9" s="1"/>
  <c r="H54" i="9"/>
  <c r="D54" i="9"/>
  <c r="I53" i="9"/>
  <c r="H53" i="9"/>
  <c r="D53" i="9"/>
  <c r="J53" i="9" s="1"/>
  <c r="H52" i="9"/>
  <c r="D52" i="9" s="1"/>
  <c r="AI21" i="9" s="1"/>
  <c r="R51" i="9"/>
  <c r="H51" i="9"/>
  <c r="D51" i="9"/>
  <c r="J51" i="9" s="1"/>
  <c r="H50" i="9"/>
  <c r="D50" i="9"/>
  <c r="I49" i="9"/>
  <c r="H49" i="9"/>
  <c r="D49" i="9" s="1"/>
  <c r="H48" i="9"/>
  <c r="D48" i="9"/>
  <c r="R47" i="9"/>
  <c r="H47" i="9"/>
  <c r="D47" i="9" s="1"/>
  <c r="H46" i="9"/>
  <c r="D46" i="9"/>
  <c r="I45" i="9"/>
  <c r="H45" i="9"/>
  <c r="D45" i="9"/>
  <c r="J45" i="9" s="1"/>
  <c r="R44" i="9"/>
  <c r="H44" i="9"/>
  <c r="D44" i="9"/>
  <c r="T44" i="9" s="1"/>
  <c r="I43" i="9"/>
  <c r="H43" i="9"/>
  <c r="D43" i="9"/>
  <c r="J43" i="9" s="1"/>
  <c r="H42" i="9"/>
  <c r="H41" i="9"/>
  <c r="H40" i="9"/>
  <c r="H39" i="9"/>
  <c r="AI38" i="9"/>
  <c r="AC38" i="9"/>
  <c r="AD38" i="9" s="1"/>
  <c r="AB38" i="9"/>
  <c r="AA38" i="9"/>
  <c r="H38" i="9"/>
  <c r="D38" i="9" s="1"/>
  <c r="AI7" i="9" s="1"/>
  <c r="AJ37" i="9"/>
  <c r="E68" i="9" s="1"/>
  <c r="AI37" i="9"/>
  <c r="AG37" i="9"/>
  <c r="AF37" i="9"/>
  <c r="AE37" i="9"/>
  <c r="AD37" i="9"/>
  <c r="AC37" i="9"/>
  <c r="AB37" i="9"/>
  <c r="AA37" i="9"/>
  <c r="H37" i="9"/>
  <c r="AJ36" i="9"/>
  <c r="E67" i="9" s="1"/>
  <c r="AI36" i="9"/>
  <c r="AC36" i="9"/>
  <c r="AD36" i="9" s="1"/>
  <c r="AB36" i="9"/>
  <c r="AA36" i="9"/>
  <c r="H36" i="9"/>
  <c r="AJ35" i="9"/>
  <c r="E66" i="9" s="1"/>
  <c r="AI35" i="9"/>
  <c r="AG35" i="9"/>
  <c r="AF35" i="9"/>
  <c r="AD35" i="9"/>
  <c r="AE35" i="9" s="1"/>
  <c r="AC35" i="9"/>
  <c r="AB35" i="9"/>
  <c r="AA35" i="9"/>
  <c r="H35" i="9"/>
  <c r="AJ34" i="9"/>
  <c r="E65" i="9" s="1"/>
  <c r="AI34" i="9"/>
  <c r="AC34" i="9"/>
  <c r="AD34" i="9" s="1"/>
  <c r="AB34" i="9"/>
  <c r="AA34" i="9"/>
  <c r="H34" i="9"/>
  <c r="AI33" i="9"/>
  <c r="AG33" i="9"/>
  <c r="AF33" i="9"/>
  <c r="AD33" i="9"/>
  <c r="AE33" i="9" s="1"/>
  <c r="AC33" i="9"/>
  <c r="AB33" i="9"/>
  <c r="AA33" i="9"/>
  <c r="U33" i="9"/>
  <c r="T33" i="9"/>
  <c r="S33" i="9"/>
  <c r="R33" i="9"/>
  <c r="AJ32" i="9"/>
  <c r="E63" i="9" s="1"/>
  <c r="AI32" i="9"/>
  <c r="AD32" i="9"/>
  <c r="AG32" i="9" s="1"/>
  <c r="AC32" i="9"/>
  <c r="AB32" i="9"/>
  <c r="AA32" i="9"/>
  <c r="T32" i="9"/>
  <c r="S32" i="9"/>
  <c r="AI31" i="9"/>
  <c r="AJ31" i="9" s="1"/>
  <c r="E62" i="9" s="1"/>
  <c r="AD31" i="9"/>
  <c r="AG31" i="9" s="1"/>
  <c r="AC31" i="9"/>
  <c r="AB31" i="9" s="1"/>
  <c r="AA31" i="9"/>
  <c r="AJ30" i="9"/>
  <c r="E61" i="9" s="1"/>
  <c r="AI30" i="9"/>
  <c r="AC30" i="9"/>
  <c r="AD30" i="9" s="1"/>
  <c r="AB30" i="9"/>
  <c r="AA30" i="9"/>
  <c r="AJ29" i="9"/>
  <c r="E60" i="9" s="1"/>
  <c r="AI29" i="9"/>
  <c r="AG29" i="9"/>
  <c r="AF29" i="9"/>
  <c r="AD29" i="9"/>
  <c r="AE29" i="9" s="1"/>
  <c r="AC29" i="9"/>
  <c r="AB29" i="9"/>
  <c r="AA29" i="9"/>
  <c r="AD28" i="9"/>
  <c r="AG28" i="9" s="1"/>
  <c r="AC28" i="9"/>
  <c r="AB28" i="9" s="1"/>
  <c r="AA28" i="9"/>
  <c r="AA27" i="9"/>
  <c r="AD26" i="9"/>
  <c r="AG26" i="9" s="1"/>
  <c r="AC26" i="9"/>
  <c r="AB26" i="9"/>
  <c r="AI25" i="9"/>
  <c r="AG25" i="9"/>
  <c r="AF25" i="9"/>
  <c r="AD25" i="9"/>
  <c r="AE25" i="9" s="1"/>
  <c r="AC25" i="9"/>
  <c r="AB25" i="9"/>
  <c r="AA25" i="9"/>
  <c r="AA24" i="9"/>
  <c r="AI23" i="9"/>
  <c r="AC23" i="9"/>
  <c r="AD23" i="9" s="1"/>
  <c r="AB23" i="9"/>
  <c r="AA23" i="9"/>
  <c r="AI22" i="9"/>
  <c r="AD22" i="9"/>
  <c r="AG22" i="9" s="1"/>
  <c r="AC22" i="9"/>
  <c r="AB22" i="9"/>
  <c r="AA22" i="9"/>
  <c r="AF21" i="9"/>
  <c r="AD21" i="9"/>
  <c r="AE21" i="9" s="1"/>
  <c r="AC21" i="9"/>
  <c r="AB21" i="9"/>
  <c r="AA21" i="9"/>
  <c r="AI20" i="9"/>
  <c r="AA20" i="9"/>
  <c r="AI19" i="9"/>
  <c r="AC19" i="9"/>
  <c r="AD19" i="9" s="1"/>
  <c r="AB19" i="9"/>
  <c r="AA19" i="9"/>
  <c r="AD18" i="9"/>
  <c r="AG18" i="9" s="1"/>
  <c r="AC18" i="9"/>
  <c r="AB18" i="9"/>
  <c r="AI17" i="9"/>
  <c r="AF17" i="9"/>
  <c r="AD17" i="9"/>
  <c r="AE17" i="9" s="1"/>
  <c r="AC17" i="9"/>
  <c r="AB17" i="9"/>
  <c r="AA17" i="9"/>
  <c r="AA16" i="9"/>
  <c r="AI15" i="9"/>
  <c r="AC15" i="9"/>
  <c r="AD15" i="9" s="1"/>
  <c r="AB15" i="9"/>
  <c r="AA15" i="9"/>
  <c r="AI14" i="9"/>
  <c r="AD14" i="9"/>
  <c r="AG14" i="9" s="1"/>
  <c r="AC14" i="9"/>
  <c r="AB14" i="9"/>
  <c r="AA14" i="9"/>
  <c r="AI13" i="9"/>
  <c r="AA13" i="9"/>
  <c r="AI12" i="9"/>
  <c r="AD12" i="9"/>
  <c r="AG12" i="9" s="1"/>
  <c r="AC12" i="9"/>
  <c r="AB12" i="9" s="1"/>
  <c r="AA12" i="9"/>
  <c r="AJ11" i="9"/>
  <c r="E42" i="9" s="1"/>
  <c r="AI11" i="9"/>
  <c r="AC11" i="9"/>
  <c r="AD11" i="9" s="1"/>
  <c r="AB11" i="9"/>
  <c r="AA11" i="9"/>
  <c r="AJ10" i="9"/>
  <c r="E41" i="9" s="1"/>
  <c r="AI10" i="9"/>
  <c r="AD10" i="9"/>
  <c r="AG10" i="9" s="1"/>
  <c r="AC10" i="9"/>
  <c r="AB10" i="9"/>
  <c r="AA10" i="9"/>
  <c r="AJ9" i="9"/>
  <c r="E40" i="9" s="1"/>
  <c r="AI9" i="9"/>
  <c r="AF9" i="9"/>
  <c r="AD9" i="9"/>
  <c r="AE9" i="9" s="1"/>
  <c r="AC9" i="9"/>
  <c r="AB9" i="9"/>
  <c r="AA9" i="9"/>
  <c r="AI8" i="9"/>
  <c r="AJ8" i="9" s="1"/>
  <c r="E39" i="9" s="1"/>
  <c r="AD8" i="9"/>
  <c r="AG8" i="9" s="1"/>
  <c r="AC8" i="9"/>
  <c r="AB8" i="9" s="1"/>
  <c r="AA8" i="9"/>
  <c r="AC7" i="9"/>
  <c r="AD7" i="9" s="1"/>
  <c r="AB7" i="9"/>
  <c r="AA7" i="9"/>
  <c r="AJ6" i="9"/>
  <c r="E37" i="9" s="1"/>
  <c r="AI6" i="9"/>
  <c r="AD6" i="9"/>
  <c r="AG6" i="9" s="1"/>
  <c r="AC6" i="9"/>
  <c r="AB6" i="9"/>
  <c r="AA6" i="9"/>
  <c r="AJ5" i="9"/>
  <c r="E36" i="9" s="1"/>
  <c r="AI5" i="9"/>
  <c r="AF5" i="9"/>
  <c r="AD5" i="9"/>
  <c r="AE5" i="9" s="1"/>
  <c r="AC5" i="9"/>
  <c r="AB5" i="9"/>
  <c r="AA5" i="9"/>
  <c r="AI4" i="9"/>
  <c r="AJ4" i="9" s="1"/>
  <c r="E35" i="9" s="1"/>
  <c r="AC4" i="9"/>
  <c r="AD4" i="9" s="1"/>
  <c r="AA4" i="9"/>
  <c r="AI3" i="9"/>
  <c r="AJ3" i="9" s="1"/>
  <c r="E34" i="9" s="1"/>
  <c r="AC3" i="9"/>
  <c r="AB3" i="9" s="1"/>
  <c r="AA3" i="9"/>
  <c r="AI2" i="9"/>
  <c r="AF2" i="9"/>
  <c r="AD2" i="9"/>
  <c r="AG2" i="9" s="1"/>
  <c r="AC2" i="9"/>
  <c r="AB2" i="9"/>
  <c r="AA2" i="9"/>
  <c r="E69" i="1"/>
  <c r="AJ37" i="1"/>
  <c r="E68" i="1" s="1"/>
  <c r="AJ36" i="1"/>
  <c r="E67" i="1" s="1"/>
  <c r="AJ35" i="1"/>
  <c r="E66" i="1" s="1"/>
  <c r="AJ34" i="1"/>
  <c r="E65" i="1" s="1"/>
  <c r="AJ32" i="1"/>
  <c r="E63" i="1" s="1"/>
  <c r="AJ31" i="1"/>
  <c r="E62" i="1" s="1"/>
  <c r="AJ30" i="1"/>
  <c r="E61" i="1" s="1"/>
  <c r="AJ29" i="1"/>
  <c r="E60" i="1" s="1"/>
  <c r="AJ11" i="1"/>
  <c r="E42" i="1" s="1"/>
  <c r="AJ10" i="1"/>
  <c r="E41" i="1" s="1"/>
  <c r="AJ9" i="1"/>
  <c r="E40" i="1" s="1"/>
  <c r="AJ8" i="1"/>
  <c r="E39" i="1" s="1"/>
  <c r="AJ6" i="1"/>
  <c r="E37" i="1" s="1"/>
  <c r="AJ5" i="1"/>
  <c r="E36" i="1" s="1"/>
  <c r="AJ4" i="1"/>
  <c r="E35" i="1" s="1"/>
  <c r="AJ3" i="1"/>
  <c r="E34" i="1" s="1"/>
  <c r="AI38" i="1"/>
  <c r="AI37" i="1"/>
  <c r="AI36" i="1"/>
  <c r="AI35" i="1"/>
  <c r="AI34" i="1"/>
  <c r="AI33" i="1"/>
  <c r="AI32" i="1"/>
  <c r="AI31" i="1"/>
  <c r="AI30" i="1"/>
  <c r="AI29" i="1"/>
  <c r="AI28" i="1"/>
  <c r="AI27" i="1"/>
  <c r="AI26" i="1"/>
  <c r="AI25" i="1"/>
  <c r="AI24" i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  <c r="AI2" i="1"/>
  <c r="AC38" i="1"/>
  <c r="AB38" i="1"/>
  <c r="AA38" i="1"/>
  <c r="AC37" i="1"/>
  <c r="AB37" i="1" s="1"/>
  <c r="AA37" i="1"/>
  <c r="AC36" i="1"/>
  <c r="AB36" i="1"/>
  <c r="AA36" i="1"/>
  <c r="AC35" i="1"/>
  <c r="AB35" i="1"/>
  <c r="AA35" i="1"/>
  <c r="AC34" i="1"/>
  <c r="AB34" i="1"/>
  <c r="AA34" i="1"/>
  <c r="AC33" i="1"/>
  <c r="AB33" i="1" s="1"/>
  <c r="AA33" i="1"/>
  <c r="AC32" i="1"/>
  <c r="AB32" i="1"/>
  <c r="AA32" i="1"/>
  <c r="AC31" i="1"/>
  <c r="AB31" i="1"/>
  <c r="AA31" i="1"/>
  <c r="AC30" i="1"/>
  <c r="AB30" i="1"/>
  <c r="AA30" i="1"/>
  <c r="AC29" i="1"/>
  <c r="AB29" i="1"/>
  <c r="AA29" i="1"/>
  <c r="AC28" i="1"/>
  <c r="AB28" i="1" s="1"/>
  <c r="AA28" i="1"/>
  <c r="AA27" i="1"/>
  <c r="AA26" i="1"/>
  <c r="AC25" i="1"/>
  <c r="AB25" i="1" s="1"/>
  <c r="AA25" i="1"/>
  <c r="AA24" i="1"/>
  <c r="AC23" i="1"/>
  <c r="AB23" i="1" s="1"/>
  <c r="AA23" i="1"/>
  <c r="AC22" i="1"/>
  <c r="AB22" i="1" s="1"/>
  <c r="AA22" i="1"/>
  <c r="AC21" i="1"/>
  <c r="AB21" i="1" s="1"/>
  <c r="AA21" i="1"/>
  <c r="AA20" i="1"/>
  <c r="AC19" i="1"/>
  <c r="AB19" i="1"/>
  <c r="AA19" i="1"/>
  <c r="AC18" i="1"/>
  <c r="AB18" i="1" s="1"/>
  <c r="AA18" i="1"/>
  <c r="AC17" i="1"/>
  <c r="AB17" i="1" s="1"/>
  <c r="AA17" i="1"/>
  <c r="AA16" i="1"/>
  <c r="AC15" i="1"/>
  <c r="AB15" i="1" s="1"/>
  <c r="AA15" i="1"/>
  <c r="AC14" i="1"/>
  <c r="AB14" i="1" s="1"/>
  <c r="AA14" i="1"/>
  <c r="AC12" i="1"/>
  <c r="AB12" i="1" s="1"/>
  <c r="AA12" i="1"/>
  <c r="AC11" i="1"/>
  <c r="AB11" i="1"/>
  <c r="AA11" i="1"/>
  <c r="AC10" i="1"/>
  <c r="AB10" i="1"/>
  <c r="AA10" i="1"/>
  <c r="AC9" i="1"/>
  <c r="AB9" i="1"/>
  <c r="AA9" i="1"/>
  <c r="AC8" i="1"/>
  <c r="AB8" i="1"/>
  <c r="AA8" i="1"/>
  <c r="AC7" i="1"/>
  <c r="AB7" i="1" s="1"/>
  <c r="AA7" i="1"/>
  <c r="AC6" i="1"/>
  <c r="AB6" i="1"/>
  <c r="AA6" i="1"/>
  <c r="AC5" i="1"/>
  <c r="AB5" i="1"/>
  <c r="AA5" i="1"/>
  <c r="AC4" i="1"/>
  <c r="AB4" i="1"/>
  <c r="AA4" i="1"/>
  <c r="AC3" i="1"/>
  <c r="AB3" i="1"/>
  <c r="AA3" i="1"/>
  <c r="AC2" i="1"/>
  <c r="AB2" i="1"/>
  <c r="AA2" i="1"/>
  <c r="AD38" i="1"/>
  <c r="AF37" i="1"/>
  <c r="AD37" i="1"/>
  <c r="AD36" i="1"/>
  <c r="AD35" i="1"/>
  <c r="AD34" i="1"/>
  <c r="AD33" i="1"/>
  <c r="AD32" i="1"/>
  <c r="AD31" i="1"/>
  <c r="AD30" i="1"/>
  <c r="AD29" i="1"/>
  <c r="AD25" i="1"/>
  <c r="AD22" i="1"/>
  <c r="AD21" i="1"/>
  <c r="AD19" i="1"/>
  <c r="AD18" i="1"/>
  <c r="AD15" i="1"/>
  <c r="AD14" i="1"/>
  <c r="AD12" i="1"/>
  <c r="AD11" i="1"/>
  <c r="AD10" i="1"/>
  <c r="AD9" i="1"/>
  <c r="AD8" i="1"/>
  <c r="AD6" i="1"/>
  <c r="AD5" i="1"/>
  <c r="AF5" i="1" s="1"/>
  <c r="AD4" i="1"/>
  <c r="AD3" i="1"/>
  <c r="AD2" i="1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O8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O9" i="5"/>
  <c r="G20" i="5" s="1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H25" i="5" s="1"/>
  <c r="R10" i="5"/>
  <c r="Q10" i="5"/>
  <c r="H46" i="5" s="1"/>
  <c r="P10" i="5"/>
  <c r="O10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O11" i="5"/>
  <c r="I19" i="5" s="1"/>
  <c r="I21" i="5"/>
  <c r="AD7" i="1" l="1"/>
  <c r="AD28" i="1"/>
  <c r="AD26" i="1"/>
  <c r="AB26" i="1"/>
  <c r="AD23" i="1"/>
  <c r="AG23" i="1" s="1"/>
  <c r="AD17" i="1"/>
  <c r="AF17" i="1" s="1"/>
  <c r="AG34" i="11"/>
  <c r="AF34" i="11"/>
  <c r="AE34" i="11"/>
  <c r="AI18" i="11"/>
  <c r="J49" i="11"/>
  <c r="AG38" i="11"/>
  <c r="AF38" i="11"/>
  <c r="AE38" i="11"/>
  <c r="AG4" i="11"/>
  <c r="AF4" i="11"/>
  <c r="AE4" i="11"/>
  <c r="AG36" i="11"/>
  <c r="AF36" i="11"/>
  <c r="AE36" i="11"/>
  <c r="T47" i="11"/>
  <c r="J47" i="11"/>
  <c r="AI16" i="11"/>
  <c r="AF5" i="11"/>
  <c r="AF9" i="11"/>
  <c r="AF17" i="11"/>
  <c r="AF37" i="11"/>
  <c r="AE2" i="11"/>
  <c r="AD3" i="11"/>
  <c r="AB4" i="11"/>
  <c r="AG5" i="11"/>
  <c r="AE6" i="11"/>
  <c r="AG9" i="11"/>
  <c r="AE10" i="11"/>
  <c r="AE14" i="11"/>
  <c r="AG17" i="11"/>
  <c r="AE18" i="11"/>
  <c r="AG21" i="11"/>
  <c r="AE22" i="11"/>
  <c r="AG25" i="11"/>
  <c r="AE26" i="11"/>
  <c r="AG29" i="11"/>
  <c r="AE32" i="11"/>
  <c r="AG33" i="11"/>
  <c r="AG35" i="11"/>
  <c r="AG37" i="11"/>
  <c r="AF6" i="11"/>
  <c r="AF10" i="11"/>
  <c r="AF14" i="11"/>
  <c r="AF18" i="11"/>
  <c r="AF22" i="11"/>
  <c r="AF26" i="11"/>
  <c r="AF32" i="11"/>
  <c r="T51" i="11"/>
  <c r="AE7" i="11"/>
  <c r="AE11" i="11"/>
  <c r="AE15" i="11"/>
  <c r="AE19" i="11"/>
  <c r="AE23" i="11"/>
  <c r="AE30" i="11"/>
  <c r="AE8" i="11"/>
  <c r="AE12" i="11"/>
  <c r="AE28" i="11"/>
  <c r="AE31" i="11"/>
  <c r="AF8" i="11"/>
  <c r="AF12" i="11"/>
  <c r="AF28" i="11"/>
  <c r="AF31" i="11"/>
  <c r="AG4" i="10"/>
  <c r="AF4" i="10"/>
  <c r="AE4" i="10"/>
  <c r="J45" i="10"/>
  <c r="AI14" i="10"/>
  <c r="J43" i="10"/>
  <c r="AI12" i="10"/>
  <c r="AI18" i="10"/>
  <c r="J49" i="10"/>
  <c r="AG38" i="10"/>
  <c r="AF38" i="10"/>
  <c r="AE38" i="10"/>
  <c r="T47" i="10"/>
  <c r="J47" i="10"/>
  <c r="AI16" i="10"/>
  <c r="AF37" i="10"/>
  <c r="AE2" i="10"/>
  <c r="AD3" i="10"/>
  <c r="AB4" i="10"/>
  <c r="AG5" i="10"/>
  <c r="AE6" i="10"/>
  <c r="AG9" i="10"/>
  <c r="AE10" i="10"/>
  <c r="AE14" i="10"/>
  <c r="AG17" i="10"/>
  <c r="AE18" i="10"/>
  <c r="AG21" i="10"/>
  <c r="AE22" i="10"/>
  <c r="AG25" i="10"/>
  <c r="AE26" i="10"/>
  <c r="AG29" i="10"/>
  <c r="AE32" i="10"/>
  <c r="AG33" i="10"/>
  <c r="AG35" i="10"/>
  <c r="AG37" i="10"/>
  <c r="AF6" i="10"/>
  <c r="AF10" i="10"/>
  <c r="AF14" i="10"/>
  <c r="AF18" i="10"/>
  <c r="AF22" i="10"/>
  <c r="AF26" i="10"/>
  <c r="AF32" i="10"/>
  <c r="T51" i="10"/>
  <c r="AE7" i="10"/>
  <c r="AE11" i="10"/>
  <c r="AE15" i="10"/>
  <c r="AE19" i="10"/>
  <c r="AE23" i="10"/>
  <c r="AE30" i="10"/>
  <c r="AE34" i="10"/>
  <c r="AE36" i="10"/>
  <c r="AE8" i="10"/>
  <c r="AE12" i="10"/>
  <c r="AE28" i="10"/>
  <c r="AE31" i="10"/>
  <c r="AF8" i="10"/>
  <c r="AF12" i="10"/>
  <c r="AF28" i="10"/>
  <c r="AF31" i="10"/>
  <c r="AG7" i="9"/>
  <c r="AF7" i="9"/>
  <c r="AE7" i="9"/>
  <c r="AG15" i="9"/>
  <c r="AF15" i="9"/>
  <c r="AE15" i="9"/>
  <c r="AG34" i="9"/>
  <c r="AF34" i="9"/>
  <c r="AE34" i="9"/>
  <c r="J59" i="9"/>
  <c r="AI28" i="9"/>
  <c r="AG19" i="9"/>
  <c r="AF19" i="9"/>
  <c r="AE19" i="9"/>
  <c r="T47" i="9"/>
  <c r="J47" i="9"/>
  <c r="AI16" i="9"/>
  <c r="AG23" i="9"/>
  <c r="AF23" i="9"/>
  <c r="AE23" i="9"/>
  <c r="AG30" i="9"/>
  <c r="AF30" i="9"/>
  <c r="AE30" i="9"/>
  <c r="AI26" i="9"/>
  <c r="J57" i="9"/>
  <c r="AG11" i="9"/>
  <c r="AF11" i="9"/>
  <c r="AE11" i="9"/>
  <c r="T55" i="9"/>
  <c r="J55" i="9"/>
  <c r="AI24" i="9"/>
  <c r="AI27" i="9"/>
  <c r="T58" i="9"/>
  <c r="AG4" i="9"/>
  <c r="AF4" i="9"/>
  <c r="AE4" i="9"/>
  <c r="AG36" i="9"/>
  <c r="AF36" i="9"/>
  <c r="AE36" i="9"/>
  <c r="AG38" i="9"/>
  <c r="AF38" i="9"/>
  <c r="AE38" i="9"/>
  <c r="AI18" i="9"/>
  <c r="J49" i="9"/>
  <c r="AE2" i="9"/>
  <c r="AD3" i="9"/>
  <c r="AB4" i="9"/>
  <c r="AG5" i="9"/>
  <c r="AE6" i="9"/>
  <c r="AG9" i="9"/>
  <c r="AE10" i="9"/>
  <c r="AE14" i="9"/>
  <c r="AG17" i="9"/>
  <c r="AE18" i="9"/>
  <c r="AG21" i="9"/>
  <c r="AE22" i="9"/>
  <c r="AE26" i="9"/>
  <c r="AE32" i="9"/>
  <c r="AF6" i="9"/>
  <c r="AF10" i="9"/>
  <c r="AF14" i="9"/>
  <c r="AF18" i="9"/>
  <c r="AF22" i="9"/>
  <c r="AF26" i="9"/>
  <c r="AF32" i="9"/>
  <c r="T51" i="9"/>
  <c r="AE8" i="9"/>
  <c r="AE12" i="9"/>
  <c r="AE28" i="9"/>
  <c r="AE31" i="9"/>
  <c r="AF8" i="9"/>
  <c r="AF12" i="9"/>
  <c r="AF28" i="9"/>
  <c r="AF31" i="9"/>
  <c r="AE12" i="1"/>
  <c r="AG12" i="1"/>
  <c r="AF12" i="1"/>
  <c r="AG15" i="1"/>
  <c r="AF15" i="1"/>
  <c r="AE15" i="1"/>
  <c r="AE32" i="1"/>
  <c r="AG32" i="1"/>
  <c r="AF32" i="1"/>
  <c r="AF3" i="1"/>
  <c r="AG3" i="1"/>
  <c r="AE3" i="1"/>
  <c r="AG7" i="1"/>
  <c r="AF7" i="1"/>
  <c r="AE7" i="1"/>
  <c r="AG19" i="1"/>
  <c r="AF19" i="1"/>
  <c r="AE19" i="1"/>
  <c r="AE36" i="1"/>
  <c r="AG36" i="1"/>
  <c r="AF36" i="1"/>
  <c r="AF4" i="1"/>
  <c r="AE4" i="1"/>
  <c r="AG4" i="1"/>
  <c r="AG11" i="1"/>
  <c r="AF11" i="1"/>
  <c r="AE11" i="1"/>
  <c r="AG31" i="1"/>
  <c r="AF31" i="1"/>
  <c r="AE31" i="1"/>
  <c r="AE8" i="1"/>
  <c r="AG8" i="1"/>
  <c r="AF8" i="1"/>
  <c r="AE28" i="1"/>
  <c r="AG28" i="1"/>
  <c r="AF28" i="1"/>
  <c r="AG2" i="1"/>
  <c r="AF2" i="1"/>
  <c r="AE2" i="1"/>
  <c r="AE23" i="1"/>
  <c r="AG35" i="1"/>
  <c r="AF35" i="1"/>
  <c r="AE35" i="1"/>
  <c r="AE5" i="1"/>
  <c r="AE9" i="1"/>
  <c r="AE21" i="1"/>
  <c r="AE25" i="1"/>
  <c r="AE29" i="1"/>
  <c r="AE33" i="1"/>
  <c r="AE37" i="1"/>
  <c r="AF9" i="1"/>
  <c r="AF21" i="1"/>
  <c r="AF25" i="1"/>
  <c r="AF29" i="1"/>
  <c r="AF33" i="1"/>
  <c r="AG5" i="1"/>
  <c r="AE6" i="1"/>
  <c r="AG9" i="1"/>
  <c r="AE10" i="1"/>
  <c r="AE14" i="1"/>
  <c r="AE18" i="1"/>
  <c r="AG21" i="1"/>
  <c r="AE22" i="1"/>
  <c r="AG25" i="1"/>
  <c r="AE26" i="1"/>
  <c r="AG29" i="1"/>
  <c r="AE30" i="1"/>
  <c r="AG33" i="1"/>
  <c r="AE34" i="1"/>
  <c r="AG37" i="1"/>
  <c r="AE38" i="1"/>
  <c r="AF6" i="1"/>
  <c r="AF10" i="1"/>
  <c r="AF14" i="1"/>
  <c r="AF18" i="1"/>
  <c r="AF22" i="1"/>
  <c r="AF26" i="1"/>
  <c r="AF30" i="1"/>
  <c r="AF34" i="1"/>
  <c r="AF38" i="1"/>
  <c r="AG6" i="1"/>
  <c r="AG10" i="1"/>
  <c r="AG14" i="1"/>
  <c r="AG18" i="1"/>
  <c r="AG22" i="1"/>
  <c r="AG26" i="1"/>
  <c r="AG30" i="1"/>
  <c r="AG34" i="1"/>
  <c r="AG38" i="1"/>
  <c r="G26" i="5"/>
  <c r="G110" i="5"/>
  <c r="G30" i="5"/>
  <c r="I23" i="5"/>
  <c r="I17" i="5"/>
  <c r="I10" i="5" s="1"/>
  <c r="H78" i="5"/>
  <c r="G41" i="5"/>
  <c r="G45" i="5"/>
  <c r="H38" i="5"/>
  <c r="H98" i="5"/>
  <c r="I111" i="5"/>
  <c r="I25" i="5"/>
  <c r="H54" i="5"/>
  <c r="I103" i="5"/>
  <c r="H107" i="5"/>
  <c r="H62" i="5"/>
  <c r="H70" i="5"/>
  <c r="H18" i="5"/>
  <c r="H30" i="5"/>
  <c r="J33" i="5"/>
  <c r="J18" i="5"/>
  <c r="J40" i="5"/>
  <c r="J112" i="5"/>
  <c r="J27" i="5"/>
  <c r="J53" i="5"/>
  <c r="J60" i="5"/>
  <c r="J67" i="5"/>
  <c r="J23" i="5"/>
  <c r="J28" i="5"/>
  <c r="J34" i="5"/>
  <c r="J46" i="5"/>
  <c r="J61" i="5"/>
  <c r="J68" i="5"/>
  <c r="J75" i="5"/>
  <c r="J82" i="5"/>
  <c r="J90" i="5"/>
  <c r="J98" i="5"/>
  <c r="J106" i="5"/>
  <c r="J74" i="5"/>
  <c r="J19" i="5"/>
  <c r="J24" i="5"/>
  <c r="J29" i="5"/>
  <c r="J35" i="5"/>
  <c r="J41" i="5"/>
  <c r="J47" i="5"/>
  <c r="J54" i="5"/>
  <c r="J69" i="5"/>
  <c r="J76" i="5"/>
  <c r="J83" i="5"/>
  <c r="J91" i="5"/>
  <c r="J99" i="5"/>
  <c r="J107" i="5"/>
  <c r="J81" i="5"/>
  <c r="J36" i="5"/>
  <c r="J42" i="5"/>
  <c r="J48" i="5"/>
  <c r="J55" i="5"/>
  <c r="J62" i="5"/>
  <c r="J77" i="5"/>
  <c r="J84" i="5"/>
  <c r="J92" i="5"/>
  <c r="J100" i="5"/>
  <c r="J108" i="5"/>
  <c r="J20" i="5"/>
  <c r="J37" i="5"/>
  <c r="J43" i="5"/>
  <c r="J49" i="5"/>
  <c r="J56" i="5"/>
  <c r="J63" i="5"/>
  <c r="J70" i="5"/>
  <c r="J85" i="5"/>
  <c r="J93" i="5"/>
  <c r="J101" i="5"/>
  <c r="J109" i="5"/>
  <c r="J105" i="5"/>
  <c r="J25" i="5"/>
  <c r="J30" i="5"/>
  <c r="J44" i="5"/>
  <c r="J50" i="5"/>
  <c r="J57" i="5"/>
  <c r="J64" i="5"/>
  <c r="J71" i="5"/>
  <c r="J78" i="5"/>
  <c r="J86" i="5"/>
  <c r="J94" i="5"/>
  <c r="J102" i="5"/>
  <c r="J110" i="5"/>
  <c r="J89" i="5"/>
  <c r="J17" i="5"/>
  <c r="J10" i="5" s="1"/>
  <c r="J21" i="5"/>
  <c r="J31" i="5"/>
  <c r="J38" i="5"/>
  <c r="J51" i="5"/>
  <c r="J58" i="5"/>
  <c r="J65" i="5"/>
  <c r="J72" i="5"/>
  <c r="J79" i="5"/>
  <c r="J87" i="5"/>
  <c r="J95" i="5"/>
  <c r="J103" i="5"/>
  <c r="J111" i="5"/>
  <c r="J97" i="5"/>
  <c r="J22" i="5"/>
  <c r="J26" i="5"/>
  <c r="J32" i="5"/>
  <c r="J39" i="5"/>
  <c r="J45" i="5"/>
  <c r="J52" i="5"/>
  <c r="J59" i="5"/>
  <c r="J66" i="5"/>
  <c r="J73" i="5"/>
  <c r="J80" i="5"/>
  <c r="J88" i="5"/>
  <c r="J96" i="5"/>
  <c r="J104" i="5"/>
  <c r="G56" i="5"/>
  <c r="G34" i="5"/>
  <c r="G38" i="5"/>
  <c r="G49" i="5"/>
  <c r="G53" i="5"/>
  <c r="G64" i="5"/>
  <c r="G68" i="5"/>
  <c r="G79" i="5"/>
  <c r="G83" i="5"/>
  <c r="G87" i="5"/>
  <c r="G91" i="5"/>
  <c r="G95" i="5"/>
  <c r="G99" i="5"/>
  <c r="G103" i="5"/>
  <c r="G107" i="5"/>
  <c r="G111" i="5"/>
  <c r="G60" i="5"/>
  <c r="G18" i="5"/>
  <c r="G21" i="5"/>
  <c r="G24" i="5"/>
  <c r="G27" i="5"/>
  <c r="G42" i="5"/>
  <c r="G46" i="5"/>
  <c r="G57" i="5"/>
  <c r="G61" i="5"/>
  <c r="G72" i="5"/>
  <c r="G76" i="5"/>
  <c r="G75" i="5"/>
  <c r="G31" i="5"/>
  <c r="G35" i="5"/>
  <c r="G50" i="5"/>
  <c r="G54" i="5"/>
  <c r="G65" i="5"/>
  <c r="G69" i="5"/>
  <c r="G80" i="5"/>
  <c r="G84" i="5"/>
  <c r="G88" i="5"/>
  <c r="G92" i="5"/>
  <c r="G96" i="5"/>
  <c r="G100" i="5"/>
  <c r="G104" i="5"/>
  <c r="G108" i="5"/>
  <c r="G112" i="5"/>
  <c r="G71" i="5"/>
  <c r="G25" i="5"/>
  <c r="G28" i="5"/>
  <c r="G39" i="5"/>
  <c r="G43" i="5"/>
  <c r="G58" i="5"/>
  <c r="G62" i="5"/>
  <c r="G73" i="5"/>
  <c r="G77" i="5"/>
  <c r="G19" i="5"/>
  <c r="G22" i="5"/>
  <c r="G32" i="5"/>
  <c r="G36" i="5"/>
  <c r="G47" i="5"/>
  <c r="G51" i="5"/>
  <c r="G66" i="5"/>
  <c r="G70" i="5"/>
  <c r="G81" i="5"/>
  <c r="G85" i="5"/>
  <c r="G89" i="5"/>
  <c r="G93" i="5"/>
  <c r="G97" i="5"/>
  <c r="G101" i="5"/>
  <c r="G105" i="5"/>
  <c r="G109" i="5"/>
  <c r="G29" i="5"/>
  <c r="G40" i="5"/>
  <c r="G44" i="5"/>
  <c r="G55" i="5"/>
  <c r="G59" i="5"/>
  <c r="G74" i="5"/>
  <c r="G78" i="5"/>
  <c r="G17" i="5"/>
  <c r="G10" i="5" s="1"/>
  <c r="G23" i="5"/>
  <c r="G33" i="5"/>
  <c r="G37" i="5"/>
  <c r="G48" i="5"/>
  <c r="G52" i="5"/>
  <c r="G63" i="5"/>
  <c r="G67" i="5"/>
  <c r="G82" i="5"/>
  <c r="G86" i="5"/>
  <c r="G90" i="5"/>
  <c r="G94" i="5"/>
  <c r="G98" i="5"/>
  <c r="G102" i="5"/>
  <c r="G106" i="5"/>
  <c r="H33" i="5"/>
  <c r="H49" i="5"/>
  <c r="H65" i="5"/>
  <c r="H81" i="5"/>
  <c r="H97" i="5"/>
  <c r="H21" i="5"/>
  <c r="H28" i="5"/>
  <c r="H36" i="5"/>
  <c r="H44" i="5"/>
  <c r="H52" i="5"/>
  <c r="H60" i="5"/>
  <c r="H68" i="5"/>
  <c r="H76" i="5"/>
  <c r="H84" i="5"/>
  <c r="H92" i="5"/>
  <c r="H100" i="5"/>
  <c r="H108" i="5"/>
  <c r="H94" i="5"/>
  <c r="H23" i="5"/>
  <c r="H41" i="5"/>
  <c r="H57" i="5"/>
  <c r="H73" i="5"/>
  <c r="H89" i="5"/>
  <c r="H105" i="5"/>
  <c r="H19" i="5"/>
  <c r="H31" i="5"/>
  <c r="H39" i="5"/>
  <c r="H47" i="5"/>
  <c r="H55" i="5"/>
  <c r="H63" i="5"/>
  <c r="H71" i="5"/>
  <c r="H79" i="5"/>
  <c r="H87" i="5"/>
  <c r="H95" i="5"/>
  <c r="H103" i="5"/>
  <c r="H111" i="5"/>
  <c r="H102" i="5"/>
  <c r="H17" i="5"/>
  <c r="H10" i="5" s="1"/>
  <c r="H50" i="5"/>
  <c r="H82" i="5"/>
  <c r="H90" i="5"/>
  <c r="H24" i="5"/>
  <c r="H29" i="5"/>
  <c r="H37" i="5"/>
  <c r="H45" i="5"/>
  <c r="H53" i="5"/>
  <c r="H61" i="5"/>
  <c r="H69" i="5"/>
  <c r="H77" i="5"/>
  <c r="H85" i="5"/>
  <c r="H93" i="5"/>
  <c r="H101" i="5"/>
  <c r="H109" i="5"/>
  <c r="H110" i="5"/>
  <c r="H26" i="5"/>
  <c r="H58" i="5"/>
  <c r="H66" i="5"/>
  <c r="H106" i="5"/>
  <c r="H22" i="5"/>
  <c r="H32" i="5"/>
  <c r="H40" i="5"/>
  <c r="H48" i="5"/>
  <c r="H56" i="5"/>
  <c r="H64" i="5"/>
  <c r="H72" i="5"/>
  <c r="H80" i="5"/>
  <c r="H88" i="5"/>
  <c r="H96" i="5"/>
  <c r="H104" i="5"/>
  <c r="H112" i="5"/>
  <c r="H86" i="5"/>
  <c r="H34" i="5"/>
  <c r="H42" i="5"/>
  <c r="H74" i="5"/>
  <c r="H20" i="5"/>
  <c r="H27" i="5"/>
  <c r="H35" i="5"/>
  <c r="H43" i="5"/>
  <c r="H51" i="5"/>
  <c r="H59" i="5"/>
  <c r="H67" i="5"/>
  <c r="H75" i="5"/>
  <c r="H83" i="5"/>
  <c r="H91" i="5"/>
  <c r="H99" i="5"/>
  <c r="I22" i="5"/>
  <c r="I30" i="5"/>
  <c r="I38" i="5"/>
  <c r="I46" i="5"/>
  <c r="I52" i="5"/>
  <c r="I60" i="5"/>
  <c r="I70" i="5"/>
  <c r="I84" i="5"/>
  <c r="I24" i="5"/>
  <c r="I32" i="5"/>
  <c r="I40" i="5"/>
  <c r="I48" i="5"/>
  <c r="I56" i="5"/>
  <c r="I64" i="5"/>
  <c r="I72" i="5"/>
  <c r="I78" i="5"/>
  <c r="I86" i="5"/>
  <c r="I92" i="5"/>
  <c r="I98" i="5"/>
  <c r="I104" i="5"/>
  <c r="I110" i="5"/>
  <c r="I18" i="5"/>
  <c r="I26" i="5"/>
  <c r="I36" i="5"/>
  <c r="I44" i="5"/>
  <c r="I54" i="5"/>
  <c r="I62" i="5"/>
  <c r="I68" i="5"/>
  <c r="I76" i="5"/>
  <c r="I82" i="5"/>
  <c r="I90" i="5"/>
  <c r="I96" i="5"/>
  <c r="I102" i="5"/>
  <c r="I108" i="5"/>
  <c r="I20" i="5"/>
  <c r="I28" i="5"/>
  <c r="I34" i="5"/>
  <c r="I42" i="5"/>
  <c r="I50" i="5"/>
  <c r="I58" i="5"/>
  <c r="I66" i="5"/>
  <c r="I74" i="5"/>
  <c r="I80" i="5"/>
  <c r="I88" i="5"/>
  <c r="I94" i="5"/>
  <c r="I100" i="5"/>
  <c r="I106" i="5"/>
  <c r="I112" i="5"/>
  <c r="I27" i="5"/>
  <c r="I31" i="5"/>
  <c r="I35" i="5"/>
  <c r="I41" i="5"/>
  <c r="I45" i="5"/>
  <c r="I49" i="5"/>
  <c r="I53" i="5"/>
  <c r="I57" i="5"/>
  <c r="I61" i="5"/>
  <c r="I65" i="5"/>
  <c r="I69" i="5"/>
  <c r="I73" i="5"/>
  <c r="I77" i="5"/>
  <c r="I81" i="5"/>
  <c r="I85" i="5"/>
  <c r="I87" i="5"/>
  <c r="I91" i="5"/>
  <c r="I93" i="5"/>
  <c r="I95" i="5"/>
  <c r="I97" i="5"/>
  <c r="I99" i="5"/>
  <c r="I101" i="5"/>
  <c r="I105" i="5"/>
  <c r="I107" i="5"/>
  <c r="I109" i="5"/>
  <c r="I29" i="5"/>
  <c r="I33" i="5"/>
  <c r="I37" i="5"/>
  <c r="I39" i="5"/>
  <c r="I43" i="5"/>
  <c r="I47" i="5"/>
  <c r="I51" i="5"/>
  <c r="I55" i="5"/>
  <c r="I59" i="5"/>
  <c r="I63" i="5"/>
  <c r="I67" i="5"/>
  <c r="I71" i="5"/>
  <c r="I75" i="5"/>
  <c r="I79" i="5"/>
  <c r="I83" i="5"/>
  <c r="I89" i="5"/>
  <c r="AF23" i="1" l="1"/>
  <c r="AG17" i="1"/>
  <c r="AE17" i="1"/>
  <c r="I11" i="5"/>
  <c r="L72" i="5" s="1"/>
  <c r="AG3" i="11"/>
  <c r="AF3" i="11"/>
  <c r="AE3" i="11"/>
  <c r="AG3" i="10"/>
  <c r="AF3" i="10"/>
  <c r="AE3" i="10"/>
  <c r="AG3" i="9"/>
  <c r="AF3" i="9"/>
  <c r="AE3" i="9"/>
  <c r="J11" i="5"/>
  <c r="L95" i="5" s="1"/>
  <c r="H11" i="5"/>
  <c r="L46" i="5" s="1"/>
  <c r="C44" i="9" s="1"/>
  <c r="G11" i="5"/>
  <c r="L26" i="5" s="1"/>
  <c r="D64" i="1"/>
  <c r="D59" i="1"/>
  <c r="D57" i="1"/>
  <c r="D56" i="1"/>
  <c r="D54" i="1"/>
  <c r="D53" i="1"/>
  <c r="D52" i="1"/>
  <c r="D50" i="1"/>
  <c r="D49" i="1"/>
  <c r="D48" i="1"/>
  <c r="D46" i="1"/>
  <c r="D45" i="1"/>
  <c r="D43" i="1"/>
  <c r="D38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T32" i="1"/>
  <c r="S32" i="1"/>
  <c r="D58" i="1"/>
  <c r="D55" i="1"/>
  <c r="D51" i="1"/>
  <c r="D47" i="1"/>
  <c r="D44" i="1"/>
  <c r="T58" i="1"/>
  <c r="R58" i="1"/>
  <c r="T44" i="1"/>
  <c r="R44" i="1"/>
  <c r="R69" i="1"/>
  <c r="R55" i="1"/>
  <c r="R51" i="1"/>
  <c r="R47" i="1"/>
  <c r="R33" i="1"/>
  <c r="U69" i="1"/>
  <c r="T69" i="1"/>
  <c r="S69" i="1"/>
  <c r="T51" i="1"/>
  <c r="T47" i="1"/>
  <c r="U33" i="1"/>
  <c r="T33" i="1"/>
  <c r="S33" i="1"/>
  <c r="J53" i="1"/>
  <c r="J57" i="1"/>
  <c r="I59" i="1"/>
  <c r="I57" i="1"/>
  <c r="I53" i="1"/>
  <c r="I49" i="1"/>
  <c r="I45" i="1"/>
  <c r="I43" i="1"/>
  <c r="T55" i="1"/>
  <c r="J49" i="1"/>
  <c r="J51" i="1"/>
  <c r="J47" i="1"/>
  <c r="J45" i="1"/>
  <c r="J55" i="1"/>
  <c r="J43" i="1"/>
  <c r="J59" i="1"/>
  <c r="L71" i="5" l="1"/>
  <c r="L85" i="5"/>
  <c r="L80" i="5"/>
  <c r="L35" i="5"/>
  <c r="L81" i="5"/>
  <c r="C55" i="10" s="1"/>
  <c r="S55" i="10" s="1"/>
  <c r="L69" i="5"/>
  <c r="L28" i="5"/>
  <c r="L75" i="5"/>
  <c r="L77" i="5"/>
  <c r="C51" i="10" s="1"/>
  <c r="L84" i="5"/>
  <c r="C58" i="10" s="1"/>
  <c r="S58" i="10" s="1"/>
  <c r="L38" i="5"/>
  <c r="L22" i="5"/>
  <c r="C44" i="1" s="1"/>
  <c r="L21" i="5"/>
  <c r="L39" i="5"/>
  <c r="L25" i="5"/>
  <c r="C47" i="1" s="1"/>
  <c r="L67" i="5"/>
  <c r="L19" i="5"/>
  <c r="L78" i="5"/>
  <c r="L74" i="5"/>
  <c r="L24" i="5"/>
  <c r="L29" i="5"/>
  <c r="C51" i="1" s="1"/>
  <c r="S51" i="1" s="1"/>
  <c r="L87" i="5"/>
  <c r="L20" i="5"/>
  <c r="L23" i="5"/>
  <c r="L36" i="5"/>
  <c r="C58" i="1" s="1"/>
  <c r="AC27" i="1" s="1"/>
  <c r="AB27" i="1" s="1"/>
  <c r="S44" i="9"/>
  <c r="AC13" i="9"/>
  <c r="L51" i="5"/>
  <c r="L58" i="5"/>
  <c r="L102" i="5"/>
  <c r="I51" i="10"/>
  <c r="AC20" i="10"/>
  <c r="S51" i="10"/>
  <c r="L101" i="5"/>
  <c r="C51" i="11" s="1"/>
  <c r="L91" i="5"/>
  <c r="L45" i="5"/>
  <c r="L104" i="5"/>
  <c r="L97" i="5"/>
  <c r="C47" i="11" s="1"/>
  <c r="L109" i="5"/>
  <c r="AC27" i="10"/>
  <c r="L96" i="5"/>
  <c r="L63" i="5"/>
  <c r="L54" i="5"/>
  <c r="L110" i="5"/>
  <c r="L44" i="5"/>
  <c r="L62" i="5"/>
  <c r="L60" i="5"/>
  <c r="C58" i="9" s="1"/>
  <c r="L33" i="5"/>
  <c r="C55" i="1" s="1"/>
  <c r="L32" i="5"/>
  <c r="L30" i="5"/>
  <c r="L48" i="5"/>
  <c r="L98" i="5"/>
  <c r="L103" i="5"/>
  <c r="L50" i="5"/>
  <c r="L94" i="5"/>
  <c r="C44" i="11" s="1"/>
  <c r="L83" i="5"/>
  <c r="L68" i="5"/>
  <c r="L49" i="5"/>
  <c r="C47" i="9" s="1"/>
  <c r="L93" i="5"/>
  <c r="L82" i="5"/>
  <c r="L47" i="5"/>
  <c r="L37" i="5"/>
  <c r="L99" i="5"/>
  <c r="L43" i="5"/>
  <c r="L92" i="5"/>
  <c r="L61" i="5"/>
  <c r="L111" i="5"/>
  <c r="L106" i="5"/>
  <c r="L52" i="5"/>
  <c r="L27" i="5"/>
  <c r="L79" i="5"/>
  <c r="L70" i="5"/>
  <c r="C44" i="10" s="1"/>
  <c r="L57" i="5"/>
  <c r="C55" i="9" s="1"/>
  <c r="L105" i="5"/>
  <c r="C55" i="11" s="1"/>
  <c r="L86" i="5"/>
  <c r="L59" i="5"/>
  <c r="L108" i="5"/>
  <c r="C58" i="11" s="1"/>
  <c r="L107" i="5"/>
  <c r="L53" i="5"/>
  <c r="C51" i="9" s="1"/>
  <c r="L56" i="5"/>
  <c r="L34" i="5"/>
  <c r="L100" i="5"/>
  <c r="L73" i="5"/>
  <c r="C47" i="10" s="1"/>
  <c r="L76" i="5"/>
  <c r="L31" i="5"/>
  <c r="L55" i="5"/>
  <c r="AC24" i="10" l="1"/>
  <c r="AD24" i="10" s="1"/>
  <c r="I55" i="10"/>
  <c r="AC16" i="1"/>
  <c r="I47" i="1"/>
  <c r="S47" i="1"/>
  <c r="AC20" i="1"/>
  <c r="I51" i="1"/>
  <c r="AD27" i="1"/>
  <c r="AG27" i="1" s="1"/>
  <c r="AC13" i="1"/>
  <c r="S44" i="1"/>
  <c r="S58" i="1"/>
  <c r="S55" i="11"/>
  <c r="AC24" i="11"/>
  <c r="I55" i="11"/>
  <c r="AC16" i="9"/>
  <c r="I47" i="9"/>
  <c r="S47" i="9"/>
  <c r="S47" i="11"/>
  <c r="AC16" i="11"/>
  <c r="I47" i="11"/>
  <c r="AB20" i="10"/>
  <c r="AD20" i="10"/>
  <c r="S55" i="9"/>
  <c r="I55" i="9"/>
  <c r="AC24" i="9"/>
  <c r="AC13" i="10"/>
  <c r="S44" i="10"/>
  <c r="AC16" i="10"/>
  <c r="S47" i="10"/>
  <c r="I47" i="10"/>
  <c r="I51" i="9"/>
  <c r="AC20" i="9"/>
  <c r="S51" i="9"/>
  <c r="S44" i="11"/>
  <c r="AC13" i="11"/>
  <c r="AC24" i="1"/>
  <c r="S55" i="1"/>
  <c r="I55" i="1"/>
  <c r="I51" i="11"/>
  <c r="AC20" i="11"/>
  <c r="S51" i="11"/>
  <c r="S58" i="11"/>
  <c r="AC27" i="11"/>
  <c r="AC27" i="9"/>
  <c r="S58" i="9"/>
  <c r="AD13" i="9"/>
  <c r="AB13" i="9"/>
  <c r="AD27" i="10"/>
  <c r="AB27" i="10"/>
  <c r="AB24" i="10" l="1"/>
  <c r="AE27" i="1"/>
  <c r="AD20" i="1"/>
  <c r="AB20" i="1"/>
  <c r="AD16" i="1"/>
  <c r="AB16" i="1"/>
  <c r="AF27" i="1"/>
  <c r="AD13" i="1"/>
  <c r="AB13" i="1"/>
  <c r="AE27" i="10"/>
  <c r="AF27" i="10"/>
  <c r="AG27" i="10"/>
  <c r="AG20" i="10"/>
  <c r="AF20" i="10"/>
  <c r="AE20" i="10"/>
  <c r="AD24" i="1"/>
  <c r="AB24" i="1"/>
  <c r="AD16" i="10"/>
  <c r="AB16" i="10"/>
  <c r="AD20" i="11"/>
  <c r="AB20" i="11"/>
  <c r="AB13" i="11"/>
  <c r="AD13" i="11"/>
  <c r="AB16" i="11"/>
  <c r="AD16" i="11"/>
  <c r="AD13" i="10"/>
  <c r="AB13" i="10"/>
  <c r="AG13" i="9"/>
  <c r="AE13" i="9"/>
  <c r="AF13" i="9"/>
  <c r="AB24" i="9"/>
  <c r="AD24" i="9"/>
  <c r="AB16" i="9"/>
  <c r="AD16" i="9"/>
  <c r="AB20" i="9"/>
  <c r="AD20" i="9"/>
  <c r="AE24" i="10"/>
  <c r="AF24" i="10"/>
  <c r="AG24" i="10"/>
  <c r="AD27" i="9"/>
  <c r="AB27" i="9"/>
  <c r="AD24" i="11"/>
  <c r="AB24" i="11"/>
  <c r="AD27" i="11"/>
  <c r="AB27" i="11"/>
  <c r="AG13" i="1" l="1"/>
  <c r="AE13" i="1"/>
  <c r="AF13" i="1"/>
  <c r="AG20" i="1"/>
  <c r="AF20" i="1"/>
  <c r="AE20" i="1"/>
  <c r="AE16" i="1"/>
  <c r="AG16" i="1"/>
  <c r="AF16" i="1"/>
  <c r="AE24" i="1"/>
  <c r="AG24" i="1"/>
  <c r="AF24" i="1"/>
  <c r="AE13" i="11"/>
  <c r="AG13" i="11"/>
  <c r="AF13" i="11"/>
  <c r="AG27" i="11"/>
  <c r="AF27" i="11"/>
  <c r="AE27" i="11"/>
  <c r="AG20" i="9"/>
  <c r="AF20" i="9"/>
  <c r="AE20" i="9"/>
  <c r="AG16" i="11"/>
  <c r="AF16" i="11"/>
  <c r="AE16" i="11"/>
  <c r="AG20" i="11"/>
  <c r="AF20" i="11"/>
  <c r="AE20" i="11"/>
  <c r="AG24" i="9"/>
  <c r="AF24" i="9"/>
  <c r="AE24" i="9"/>
  <c r="AG24" i="11"/>
  <c r="AE24" i="11"/>
  <c r="AF24" i="11"/>
  <c r="AG16" i="9"/>
  <c r="AF16" i="9"/>
  <c r="AE16" i="9"/>
  <c r="AG27" i="9"/>
  <c r="AF27" i="9"/>
  <c r="AE27" i="9"/>
  <c r="AE13" i="10"/>
  <c r="AG13" i="10"/>
  <c r="AF13" i="10"/>
  <c r="AG16" i="10"/>
  <c r="AF16" i="10"/>
  <c r="AE16" i="10"/>
  <c r="AK4" i="10" l="1" a="1"/>
  <c r="AO4" i="10" s="1"/>
  <c r="AK4" i="1" a="1"/>
  <c r="AN9" i="1" s="1"/>
  <c r="AK4" i="9" a="1"/>
  <c r="AP9" i="9" s="1"/>
  <c r="AK4" i="11" a="1"/>
  <c r="AO8" i="11" s="1"/>
  <c r="AN11" i="11" l="1"/>
  <c r="AN8" i="11"/>
  <c r="AN5" i="1"/>
  <c r="AL11" i="9"/>
  <c r="AN11" i="9"/>
  <c r="AO5" i="10"/>
  <c r="AN5" i="11"/>
  <c r="AL10" i="11"/>
  <c r="AO4" i="1"/>
  <c r="AN7" i="9"/>
  <c r="AP10" i="9"/>
  <c r="AM4" i="10"/>
  <c r="AM6" i="11"/>
  <c r="AM10" i="11"/>
  <c r="AN7" i="1"/>
  <c r="AP6" i="9"/>
  <c r="AO10" i="9"/>
  <c r="AM6" i="10"/>
  <c r="AP11" i="11"/>
  <c r="AM9" i="1"/>
  <c r="AO6" i="1"/>
  <c r="AL5" i="9"/>
  <c r="AO7" i="10"/>
  <c r="AP4" i="10"/>
  <c r="AO11" i="11"/>
  <c r="AP9" i="1"/>
  <c r="AM5" i="1"/>
  <c r="AM8" i="9"/>
  <c r="AK9" i="9"/>
  <c r="AK11" i="10"/>
  <c r="AK6" i="10"/>
  <c r="C30" i="10" s="1"/>
  <c r="AP5" i="10"/>
  <c r="AK7" i="10"/>
  <c r="AL9" i="10"/>
  <c r="AN11" i="10"/>
  <c r="AK6" i="11"/>
  <c r="C30" i="11" s="1"/>
  <c r="AL4" i="11"/>
  <c r="AL4" i="1"/>
  <c r="AO4" i="9"/>
  <c r="AM6" i="9"/>
  <c r="AL10" i="10"/>
  <c r="AL7" i="11"/>
  <c r="AP10" i="11"/>
  <c r="AM6" i="1"/>
  <c r="AP8" i="9"/>
  <c r="AL9" i="9"/>
  <c r="AL11" i="10"/>
  <c r="AO5" i="11"/>
  <c r="AP8" i="11"/>
  <c r="AN4" i="1"/>
  <c r="AN6" i="9"/>
  <c r="AL4" i="10"/>
  <c r="AO9" i="10"/>
  <c r="AP5" i="11"/>
  <c r="AN11" i="1"/>
  <c r="AN5" i="9"/>
  <c r="AO7" i="9"/>
  <c r="AP11" i="10"/>
  <c r="AK10" i="1"/>
  <c r="AN9" i="10"/>
  <c r="AK11" i="11"/>
  <c r="AP10" i="1"/>
  <c r="AO11" i="1"/>
  <c r="AM9" i="9"/>
  <c r="AM10" i="10"/>
  <c r="AP6" i="10"/>
  <c r="AK9" i="11"/>
  <c r="AN10" i="1"/>
  <c r="AM8" i="1"/>
  <c r="AM7" i="9"/>
  <c r="AN7" i="10"/>
  <c r="AK9" i="10"/>
  <c r="AO4" i="11"/>
  <c r="AL7" i="1"/>
  <c r="AK6" i="1"/>
  <c r="C30" i="1" s="1"/>
  <c r="AO11" i="9"/>
  <c r="AP4" i="9"/>
  <c r="AP10" i="10"/>
  <c r="AM8" i="11"/>
  <c r="AM4" i="11"/>
  <c r="AJ14" i="11" s="1"/>
  <c r="E45" i="11" s="1"/>
  <c r="AK9" i="1"/>
  <c r="AM7" i="1"/>
  <c r="AK10" i="9"/>
  <c r="AL7" i="10"/>
  <c r="AL9" i="11"/>
  <c r="AP9" i="11"/>
  <c r="AO7" i="11"/>
  <c r="AN8" i="1"/>
  <c r="AK11" i="1"/>
  <c r="AL8" i="9"/>
  <c r="AN10" i="9"/>
  <c r="AO10" i="11"/>
  <c r="AK10" i="11"/>
  <c r="AM11" i="11"/>
  <c r="AL10" i="1"/>
  <c r="AK7" i="1"/>
  <c r="AM10" i="9"/>
  <c r="AO8" i="9"/>
  <c r="AM11" i="9"/>
  <c r="AL5" i="10"/>
  <c r="AP9" i="10"/>
  <c r="AN5" i="10"/>
  <c r="AM5" i="11"/>
  <c r="AP7" i="11"/>
  <c r="AL8" i="11"/>
  <c r="AP6" i="11"/>
  <c r="AN10" i="11"/>
  <c r="AP4" i="11"/>
  <c r="AO7" i="1"/>
  <c r="AO5" i="1"/>
  <c r="AM10" i="1"/>
  <c r="AO9" i="1"/>
  <c r="AK4" i="1"/>
  <c r="AK8" i="1"/>
  <c r="AK4" i="9"/>
  <c r="AK6" i="9"/>
  <c r="C30" i="9" s="1"/>
  <c r="AK5" i="9"/>
  <c r="AN9" i="9"/>
  <c r="AL6" i="9"/>
  <c r="E30" i="9" s="1"/>
  <c r="AK7" i="9"/>
  <c r="AK4" i="10"/>
  <c r="AK10" i="10"/>
  <c r="AL8" i="10"/>
  <c r="AO10" i="10"/>
  <c r="AN6" i="10"/>
  <c r="AO11" i="10"/>
  <c r="AO9" i="11"/>
  <c r="AM4" i="1"/>
  <c r="AH6" i="1" s="1"/>
  <c r="AN6" i="1"/>
  <c r="AO6" i="9"/>
  <c r="AO6" i="10"/>
  <c r="AK8" i="10"/>
  <c r="AN4" i="11"/>
  <c r="AL11" i="1"/>
  <c r="AL8" i="1"/>
  <c r="AM4" i="9"/>
  <c r="AN10" i="10"/>
  <c r="AM7" i="10"/>
  <c r="AK7" i="11"/>
  <c r="AM11" i="1"/>
  <c r="AP5" i="1"/>
  <c r="AL7" i="9"/>
  <c r="AP8" i="10"/>
  <c r="AN8" i="10"/>
  <c r="AN7" i="11"/>
  <c r="AL5" i="11"/>
  <c r="AL5" i="1"/>
  <c r="AM5" i="9"/>
  <c r="AO5" i="9"/>
  <c r="AL6" i="10"/>
  <c r="E30" i="10" s="1"/>
  <c r="AK5" i="10"/>
  <c r="AM7" i="11"/>
  <c r="AK4" i="11"/>
  <c r="AP11" i="1"/>
  <c r="AK5" i="1"/>
  <c r="AK8" i="9"/>
  <c r="AN8" i="9"/>
  <c r="AM9" i="11"/>
  <c r="AO6" i="11"/>
  <c r="AN6" i="11"/>
  <c r="AL9" i="1"/>
  <c r="AP6" i="1"/>
  <c r="AP7" i="1"/>
  <c r="AK11" i="9"/>
  <c r="AL10" i="9"/>
  <c r="AL4" i="9"/>
  <c r="AM11" i="10"/>
  <c r="AP7" i="10"/>
  <c r="AL11" i="11"/>
  <c r="AK5" i="11"/>
  <c r="AN9" i="11"/>
  <c r="AL6" i="11"/>
  <c r="E30" i="11" s="1"/>
  <c r="AK8" i="11"/>
  <c r="AO10" i="1"/>
  <c r="AO8" i="1"/>
  <c r="AP4" i="1"/>
  <c r="AL6" i="1"/>
  <c r="E30" i="1" s="1"/>
  <c r="AP8" i="1"/>
  <c r="AO9" i="9"/>
  <c r="AP11" i="9"/>
  <c r="AP7" i="9"/>
  <c r="AP5" i="9"/>
  <c r="AN4" i="9"/>
  <c r="AM5" i="10"/>
  <c r="AO8" i="10"/>
  <c r="AM8" i="10"/>
  <c r="AM9" i="10"/>
  <c r="AN4" i="10"/>
  <c r="AJ24" i="10" s="1"/>
  <c r="E55" i="10" s="1"/>
  <c r="AH38" i="10"/>
  <c r="AH8" i="10"/>
  <c r="AH26" i="10"/>
  <c r="AH10" i="10"/>
  <c r="AH31" i="10"/>
  <c r="AH21" i="10"/>
  <c r="AH14" i="10"/>
  <c r="AJ13" i="10"/>
  <c r="E44" i="10" s="1"/>
  <c r="AJ28" i="10"/>
  <c r="E59" i="10" s="1"/>
  <c r="AH15" i="10"/>
  <c r="AH28" i="10"/>
  <c r="AH9" i="10"/>
  <c r="AJ18" i="10"/>
  <c r="E49" i="10" s="1"/>
  <c r="AH32" i="10"/>
  <c r="AH12" i="10"/>
  <c r="AH13" i="10"/>
  <c r="AJ15" i="10"/>
  <c r="E46" i="10" s="1"/>
  <c r="N48" i="10" s="1"/>
  <c r="AJ12" i="10"/>
  <c r="E43" i="10" s="1"/>
  <c r="AJ21" i="10"/>
  <c r="E52" i="10" s="1"/>
  <c r="N54" i="10" s="1"/>
  <c r="AJ19" i="10"/>
  <c r="E50" i="10" s="1"/>
  <c r="N52" i="10" s="1"/>
  <c r="AH33" i="10"/>
  <c r="AH11" i="10"/>
  <c r="AJ17" i="10"/>
  <c r="E48" i="10" s="1"/>
  <c r="N50" i="10" s="1"/>
  <c r="AH29" i="10"/>
  <c r="AH36" i="10"/>
  <c r="AH23" i="10"/>
  <c r="AH20" i="10"/>
  <c r="AH5" i="10"/>
  <c r="AH2" i="10"/>
  <c r="AH30" i="10"/>
  <c r="AH36" i="11" l="1"/>
  <c r="AH10" i="11"/>
  <c r="AJ25" i="10"/>
  <c r="E56" i="10" s="1"/>
  <c r="N58" i="10" s="1"/>
  <c r="AH3" i="10"/>
  <c r="AH18" i="10"/>
  <c r="AJ7" i="10"/>
  <c r="E38" i="10" s="1"/>
  <c r="N44" i="10" s="1"/>
  <c r="AJ16" i="10"/>
  <c r="E47" i="10" s="1"/>
  <c r="U47" i="10" s="1"/>
  <c r="V47" i="10" s="1"/>
  <c r="AH17" i="10"/>
  <c r="AH25" i="10"/>
  <c r="AH27" i="10"/>
  <c r="AH4" i="10"/>
  <c r="AH6" i="10"/>
  <c r="AH19" i="11"/>
  <c r="AH37" i="11"/>
  <c r="AJ7" i="9"/>
  <c r="E38" i="9" s="1"/>
  <c r="N44" i="9" s="1"/>
  <c r="AJ13" i="9"/>
  <c r="E44" i="9" s="1"/>
  <c r="AJ18" i="11"/>
  <c r="E49" i="11" s="1"/>
  <c r="AH4" i="11"/>
  <c r="AH16" i="11"/>
  <c r="AJ13" i="1"/>
  <c r="E44" i="1" s="1"/>
  <c r="N46" i="1" s="1"/>
  <c r="AH25" i="11"/>
  <c r="AJ19" i="11"/>
  <c r="E50" i="11" s="1"/>
  <c r="N52" i="11" s="1"/>
  <c r="AH38" i="11"/>
  <c r="AH16" i="10"/>
  <c r="AJ22" i="10"/>
  <c r="E53" i="10" s="1"/>
  <c r="N55" i="10" s="1"/>
  <c r="AH35" i="11"/>
  <c r="AH13" i="11"/>
  <c r="AH26" i="11"/>
  <c r="AH34" i="9"/>
  <c r="AH11" i="11"/>
  <c r="AH28" i="11"/>
  <c r="AJ13" i="11"/>
  <c r="E44" i="11" s="1"/>
  <c r="U44" i="11" s="1"/>
  <c r="V44" i="11" s="1"/>
  <c r="AH6" i="11"/>
  <c r="AH33" i="11"/>
  <c r="AJ22" i="11"/>
  <c r="E53" i="11" s="1"/>
  <c r="K53" i="11" s="1"/>
  <c r="AJ26" i="10"/>
  <c r="E57" i="10" s="1"/>
  <c r="N59" i="10" s="1"/>
  <c r="AH24" i="10"/>
  <c r="AH37" i="10"/>
  <c r="AJ23" i="10"/>
  <c r="E54" i="10" s="1"/>
  <c r="N56" i="10" s="1"/>
  <c r="AJ20" i="10"/>
  <c r="E51" i="10" s="1"/>
  <c r="K51" i="10" s="1"/>
  <c r="AH22" i="10"/>
  <c r="AJ27" i="10"/>
  <c r="E58" i="10" s="1"/>
  <c r="N60" i="10" s="1"/>
  <c r="AH5" i="11"/>
  <c r="AJ27" i="11"/>
  <c r="E58" i="11" s="1"/>
  <c r="N60" i="11" s="1"/>
  <c r="AH27" i="11"/>
  <c r="AH12" i="11"/>
  <c r="AJ20" i="11"/>
  <c r="E51" i="11" s="1"/>
  <c r="N53" i="11" s="1"/>
  <c r="AJ14" i="10"/>
  <c r="E45" i="10" s="1"/>
  <c r="K45" i="10" s="1"/>
  <c r="AH7" i="10"/>
  <c r="AH34" i="10"/>
  <c r="AH19" i="10"/>
  <c r="AJ33" i="10"/>
  <c r="E64" i="10" s="1"/>
  <c r="N62" i="10" s="1"/>
  <c r="AH35" i="10"/>
  <c r="AJ25" i="11"/>
  <c r="E56" i="11" s="1"/>
  <c r="N58" i="11" s="1"/>
  <c r="AH15" i="11"/>
  <c r="AJ17" i="11"/>
  <c r="E48" i="11" s="1"/>
  <c r="N50" i="11" s="1"/>
  <c r="AJ18" i="9"/>
  <c r="E49" i="9" s="1"/>
  <c r="K49" i="9" s="1"/>
  <c r="AJ21" i="9"/>
  <c r="E52" i="9" s="1"/>
  <c r="N54" i="9" s="1"/>
  <c r="AH19" i="9"/>
  <c r="AJ33" i="9"/>
  <c r="E64" i="9" s="1"/>
  <c r="N62" i="9" s="1"/>
  <c r="AH11" i="9"/>
  <c r="AH23" i="9"/>
  <c r="AH30" i="11"/>
  <c r="AH18" i="11"/>
  <c r="AJ7" i="11"/>
  <c r="E38" i="11" s="1"/>
  <c r="N44" i="11" s="1"/>
  <c r="AJ15" i="11"/>
  <c r="E46" i="11" s="1"/>
  <c r="N48" i="11" s="1"/>
  <c r="AJ21" i="11"/>
  <c r="E52" i="11" s="1"/>
  <c r="N54" i="11" s="1"/>
  <c r="AH8" i="11"/>
  <c r="AH16" i="9"/>
  <c r="AH28" i="9"/>
  <c r="AH7" i="11"/>
  <c r="AH31" i="11"/>
  <c r="AH34" i="11"/>
  <c r="AH2" i="11"/>
  <c r="AH20" i="11"/>
  <c r="AH32" i="11"/>
  <c r="AJ16" i="9"/>
  <c r="E47" i="9" s="1"/>
  <c r="U47" i="9" s="1"/>
  <c r="V47" i="9" s="1"/>
  <c r="AJ19" i="9"/>
  <c r="E50" i="9" s="1"/>
  <c r="N52" i="9" s="1"/>
  <c r="AH22" i="11"/>
  <c r="AH24" i="11"/>
  <c r="AH14" i="11"/>
  <c r="AH18" i="9"/>
  <c r="AJ23" i="9"/>
  <c r="E54" i="9" s="1"/>
  <c r="N56" i="9" s="1"/>
  <c r="AJ7" i="1"/>
  <c r="E38" i="1" s="1"/>
  <c r="N44" i="1" s="1"/>
  <c r="AH3" i="11"/>
  <c r="AJ33" i="11"/>
  <c r="E64" i="11" s="1"/>
  <c r="N62" i="11" s="1"/>
  <c r="AH23" i="11"/>
  <c r="AH30" i="9"/>
  <c r="AH20" i="9"/>
  <c r="AH2" i="1"/>
  <c r="AH24" i="1"/>
  <c r="AJ20" i="1"/>
  <c r="E51" i="1" s="1"/>
  <c r="U51" i="1" s="1"/>
  <c r="V51" i="1" s="1"/>
  <c r="AJ16" i="1"/>
  <c r="E47" i="1" s="1"/>
  <c r="AJ14" i="1"/>
  <c r="E45" i="1" s="1"/>
  <c r="N47" i="1" s="1"/>
  <c r="AH23" i="1"/>
  <c r="AJ24" i="1"/>
  <c r="E55" i="1" s="1"/>
  <c r="K55" i="1" s="1"/>
  <c r="AH16" i="1"/>
  <c r="AH25" i="1"/>
  <c r="AH9" i="1"/>
  <c r="AH7" i="1"/>
  <c r="AJ33" i="1"/>
  <c r="E64" i="1" s="1"/>
  <c r="N62" i="1" s="1"/>
  <c r="AH29" i="1"/>
  <c r="AH37" i="1"/>
  <c r="AJ23" i="1"/>
  <c r="E54" i="1" s="1"/>
  <c r="N56" i="1" s="1"/>
  <c r="AH33" i="1"/>
  <c r="AH31" i="1"/>
  <c r="AJ12" i="1"/>
  <c r="E43" i="1" s="1"/>
  <c r="K43" i="1" s="1"/>
  <c r="AH30" i="1"/>
  <c r="AJ17" i="1"/>
  <c r="E48" i="1" s="1"/>
  <c r="N50" i="1" s="1"/>
  <c r="AJ22" i="1"/>
  <c r="E53" i="1" s="1"/>
  <c r="N55" i="1" s="1"/>
  <c r="AH17" i="1"/>
  <c r="AH38" i="1"/>
  <c r="AH5" i="1"/>
  <c r="AH18" i="1"/>
  <c r="AJ22" i="9"/>
  <c r="E53" i="9" s="1"/>
  <c r="K53" i="9" s="1"/>
  <c r="AJ26" i="9"/>
  <c r="E57" i="9" s="1"/>
  <c r="K57" i="9" s="1"/>
  <c r="AH9" i="9"/>
  <c r="AH13" i="9"/>
  <c r="AH17" i="9"/>
  <c r="AJ20" i="9"/>
  <c r="E51" i="9" s="1"/>
  <c r="K51" i="9" s="1"/>
  <c r="AH2" i="9"/>
  <c r="AJ16" i="11"/>
  <c r="E47" i="11" s="1"/>
  <c r="U47" i="11" s="1"/>
  <c r="V47" i="11" s="1"/>
  <c r="AH9" i="11"/>
  <c r="AH36" i="1"/>
  <c r="AH28" i="1"/>
  <c r="AH19" i="1"/>
  <c r="AH34" i="1"/>
  <c r="AH3" i="1"/>
  <c r="AJ25" i="1"/>
  <c r="E56" i="1" s="1"/>
  <c r="N58" i="1" s="1"/>
  <c r="AH4" i="1"/>
  <c r="AJ24" i="9"/>
  <c r="E55" i="9" s="1"/>
  <c r="U55" i="9" s="1"/>
  <c r="V55" i="9" s="1"/>
  <c r="AJ28" i="9"/>
  <c r="E59" i="9" s="1"/>
  <c r="K59" i="9" s="1"/>
  <c r="AH29" i="9"/>
  <c r="AH37" i="9"/>
  <c r="AH6" i="9"/>
  <c r="AH10" i="9"/>
  <c r="AH24" i="9"/>
  <c r="AJ18" i="1"/>
  <c r="E49" i="1" s="1"/>
  <c r="K49" i="1" s="1"/>
  <c r="AJ26" i="1"/>
  <c r="E57" i="1" s="1"/>
  <c r="N59" i="1" s="1"/>
  <c r="AH20" i="1"/>
  <c r="AH22" i="1"/>
  <c r="AH12" i="9"/>
  <c r="AH8" i="9"/>
  <c r="AJ15" i="9"/>
  <c r="E46" i="9" s="1"/>
  <c r="N48" i="9" s="1"/>
  <c r="AJ25" i="9"/>
  <c r="E56" i="9" s="1"/>
  <c r="N58" i="9" s="1"/>
  <c r="AH26" i="9"/>
  <c r="AH32" i="9"/>
  <c r="AH25" i="9"/>
  <c r="AJ26" i="11"/>
  <c r="E57" i="11" s="1"/>
  <c r="AH27" i="1"/>
  <c r="AJ27" i="1"/>
  <c r="E58" i="1" s="1"/>
  <c r="N60" i="1" s="1"/>
  <c r="AH13" i="1"/>
  <c r="AH12" i="1"/>
  <c r="AH31" i="9"/>
  <c r="AJ17" i="9"/>
  <c r="E48" i="9" s="1"/>
  <c r="N50" i="9" s="1"/>
  <c r="AH5" i="9"/>
  <c r="AJ14" i="9"/>
  <c r="E45" i="9" s="1"/>
  <c r="N47" i="9" s="1"/>
  <c r="AH15" i="9"/>
  <c r="AH14" i="9"/>
  <c r="AH29" i="11"/>
  <c r="AH21" i="11"/>
  <c r="AJ28" i="11"/>
  <c r="E59" i="11" s="1"/>
  <c r="N61" i="11" s="1"/>
  <c r="AH8" i="1"/>
  <c r="AJ19" i="1"/>
  <c r="E50" i="1" s="1"/>
  <c r="N52" i="1" s="1"/>
  <c r="AH35" i="1"/>
  <c r="AJ28" i="1"/>
  <c r="E59" i="1" s="1"/>
  <c r="K59" i="1" s="1"/>
  <c r="AH15" i="1"/>
  <c r="AH14" i="1"/>
  <c r="AH10" i="1"/>
  <c r="AH33" i="9"/>
  <c r="AH27" i="9"/>
  <c r="AH22" i="9"/>
  <c r="AH36" i="9"/>
  <c r="AH4" i="9"/>
  <c r="AH38" i="9"/>
  <c r="AH3" i="9"/>
  <c r="AJ12" i="11"/>
  <c r="E43" i="11" s="1"/>
  <c r="N45" i="11" s="1"/>
  <c r="AH17" i="11"/>
  <c r="AJ24" i="11"/>
  <c r="E55" i="11" s="1"/>
  <c r="K55" i="11" s="1"/>
  <c r="AJ23" i="11"/>
  <c r="E54" i="11" s="1"/>
  <c r="N56" i="11" s="1"/>
  <c r="AH26" i="1"/>
  <c r="AH11" i="1"/>
  <c r="AJ21" i="1"/>
  <c r="E52" i="1" s="1"/>
  <c r="N54" i="1" s="1"/>
  <c r="AH32" i="1"/>
  <c r="AH21" i="1"/>
  <c r="AJ15" i="1"/>
  <c r="E46" i="1" s="1"/>
  <c r="N48" i="1" s="1"/>
  <c r="AH7" i="9"/>
  <c r="AH35" i="9"/>
  <c r="AJ27" i="9"/>
  <c r="E58" i="9" s="1"/>
  <c r="N60" i="9" s="1"/>
  <c r="AJ12" i="9"/>
  <c r="E43" i="9" s="1"/>
  <c r="N45" i="9" s="1"/>
  <c r="AH21" i="9"/>
  <c r="U44" i="10"/>
  <c r="V44" i="10" s="1"/>
  <c r="N46" i="10"/>
  <c r="K51" i="11"/>
  <c r="N49" i="1"/>
  <c r="U47" i="1"/>
  <c r="V47" i="1" s="1"/>
  <c r="K47" i="1"/>
  <c r="N51" i="9"/>
  <c r="U55" i="1"/>
  <c r="V55" i="1" s="1"/>
  <c r="N46" i="9"/>
  <c r="U44" i="9"/>
  <c r="V44" i="9" s="1"/>
  <c r="N45" i="10"/>
  <c r="K43" i="10"/>
  <c r="K49" i="11"/>
  <c r="N51" i="11"/>
  <c r="K45" i="11"/>
  <c r="N47" i="11"/>
  <c r="N53" i="9"/>
  <c r="U51" i="9"/>
  <c r="V51" i="9" s="1"/>
  <c r="K55" i="10"/>
  <c r="U55" i="10"/>
  <c r="V55" i="10" s="1"/>
  <c r="N57" i="10"/>
  <c r="K49" i="10"/>
  <c r="N51" i="10"/>
  <c r="N61" i="10"/>
  <c r="K59" i="10"/>
  <c r="N49" i="10"/>
  <c r="K47" i="11"/>
  <c r="N49" i="11"/>
  <c r="N53" i="10"/>
  <c r="U51" i="11" l="1"/>
  <c r="V51" i="11" s="1"/>
  <c r="N46" i="11"/>
  <c r="U58" i="11"/>
  <c r="V58" i="11" s="1"/>
  <c r="U58" i="10"/>
  <c r="V58" i="10" s="1"/>
  <c r="U51" i="10"/>
  <c r="V51" i="10" s="1"/>
  <c r="K53" i="10"/>
  <c r="N47" i="10"/>
  <c r="K47" i="10"/>
  <c r="N61" i="9"/>
  <c r="N49" i="9"/>
  <c r="K45" i="9"/>
  <c r="U58" i="1"/>
  <c r="V58" i="1" s="1"/>
  <c r="N55" i="11"/>
  <c r="N59" i="9"/>
  <c r="U44" i="1"/>
  <c r="V44" i="1" s="1"/>
  <c r="K57" i="10"/>
  <c r="K51" i="1"/>
  <c r="N55" i="9"/>
  <c r="K43" i="11"/>
  <c r="K59" i="11"/>
  <c r="N51" i="1"/>
  <c r="U55" i="11"/>
  <c r="V55" i="11" s="1"/>
  <c r="N45" i="1"/>
  <c r="N57" i="11"/>
  <c r="K55" i="9"/>
  <c r="N57" i="9"/>
  <c r="K43" i="9"/>
  <c r="U58" i="9"/>
  <c r="V58" i="9" s="1"/>
  <c r="K53" i="1"/>
  <c r="K47" i="9"/>
  <c r="N53" i="1"/>
  <c r="K57" i="1"/>
  <c r="N57" i="1"/>
  <c r="K45" i="1"/>
  <c r="N61" i="1"/>
  <c r="N59" i="11"/>
  <c r="K57" i="11"/>
</calcChain>
</file>

<file path=xl/sharedStrings.xml><?xml version="1.0" encoding="utf-8"?>
<sst xmlns="http://schemas.openxmlformats.org/spreadsheetml/2006/main" count="306" uniqueCount="146">
  <si>
    <t>Curva di linearizzazione da misurazione retini</t>
  </si>
  <si>
    <t>Misurato</t>
  </si>
  <si>
    <t>Richiesto</t>
  </si>
  <si>
    <t>Compensata</t>
  </si>
  <si>
    <t>Yfull</t>
  </si>
  <si>
    <t>Y</t>
  </si>
  <si>
    <t>X</t>
  </si>
  <si>
    <t>X'</t>
  </si>
  <si>
    <t>X'^2</t>
  </si>
  <si>
    <t>X'^3</t>
  </si>
  <si>
    <t>Check</t>
  </si>
  <si>
    <t>Richiesta</t>
  </si>
  <si>
    <t>Regressione:</t>
  </si>
  <si>
    <t>X'^4</t>
  </si>
  <si>
    <t>Tono file</t>
  </si>
  <si>
    <t>TV</t>
  </si>
  <si>
    <t>R2:</t>
  </si>
  <si>
    <t>Std.Err.Y:</t>
  </si>
  <si>
    <t>Measured</t>
  </si>
  <si>
    <t>Target</t>
  </si>
  <si>
    <t>Compensation</t>
  </si>
  <si>
    <t>TVI B</t>
  </si>
  <si>
    <t>Separation LUT</t>
  </si>
  <si>
    <t>Input</t>
  </si>
  <si>
    <t>Output</t>
  </si>
  <si>
    <t>LUT</t>
  </si>
  <si>
    <t>Tone</t>
  </si>
  <si>
    <t>New LUT</t>
  </si>
  <si>
    <t>Slope</t>
  </si>
  <si>
    <t>CGATS.21</t>
  </si>
  <si>
    <t>FILE_DESCRIPTOR</t>
  </si>
  <si>
    <t>TVI precise measurement</t>
  </si>
  <si>
    <t>ORIGINATOR</t>
  </si>
  <si>
    <t>Alessandro Beltrami</t>
  </si>
  <si>
    <t>CREATED</t>
  </si>
  <si>
    <t>NUMBER_OF_FIELDS</t>
  </si>
  <si>
    <t>BEGIN_DATA_FORMAT</t>
  </si>
  <si>
    <t>SAMPLE_ID</t>
  </si>
  <si>
    <t>CMYK_C</t>
  </si>
  <si>
    <t>CMYK_M</t>
  </si>
  <si>
    <t>CMYK_Y</t>
  </si>
  <si>
    <t>CMYK_K</t>
  </si>
  <si>
    <t>END_DATA_FORMAT</t>
  </si>
  <si>
    <t>NUMBER_OF_SETS</t>
  </si>
  <si>
    <t>BEGIN_DATA</t>
  </si>
  <si>
    <t>END_DATA</t>
  </si>
  <si>
    <t>SPECTRAL_NM380</t>
  </si>
  <si>
    <t>SPECTRAL_NM390</t>
  </si>
  <si>
    <t>SPECTRAL_NM400</t>
  </si>
  <si>
    <t>SPECTRAL_NM410</t>
  </si>
  <si>
    <t>SPECTRAL_NM420</t>
  </si>
  <si>
    <t>SPECTRAL_NM430</t>
  </si>
  <si>
    <t>SPECTRAL_NM440</t>
  </si>
  <si>
    <t>SPECTRAL_NM450</t>
  </si>
  <si>
    <t>SPECTRAL_NM460</t>
  </si>
  <si>
    <t>SPECTRAL_NM470</t>
  </si>
  <si>
    <t>SPECTRAL_NM480</t>
  </si>
  <si>
    <t>SPECTRAL_NM490</t>
  </si>
  <si>
    <t>SPECTRAL_NM500</t>
  </si>
  <si>
    <t>SPECTRAL_NM510</t>
  </si>
  <si>
    <t>SPECTRAL_NM520</t>
  </si>
  <si>
    <t>SPECTRAL_NM530</t>
  </si>
  <si>
    <t>SPECTRAL_NM540</t>
  </si>
  <si>
    <t>SPECTRAL_NM550</t>
  </si>
  <si>
    <t>SPECTRAL_NM560</t>
  </si>
  <si>
    <t>SPECTRAL_NM570</t>
  </si>
  <si>
    <t>SPECTRAL_NM580</t>
  </si>
  <si>
    <t>SPECTRAL_NM590</t>
  </si>
  <si>
    <t>SPECTRAL_NM600</t>
  </si>
  <si>
    <t>SPECTRAL_NM610</t>
  </si>
  <si>
    <t>SPECTRAL_NM620</t>
  </si>
  <si>
    <t>SPECTRAL_NM630</t>
  </si>
  <si>
    <t>SPECTRAL_NM640</t>
  </si>
  <si>
    <t>SPECTRAL_NM650</t>
  </si>
  <si>
    <t>SPECTRAL_NM660</t>
  </si>
  <si>
    <t>SPECTRAL_NM670</t>
  </si>
  <si>
    <t>SPECTRAL_NM680</t>
  </si>
  <si>
    <t>SPECTRAL_NM690</t>
  </si>
  <si>
    <t>SPECTRAL_NM700</t>
  </si>
  <si>
    <t>SPECTRAL_NM710</t>
  </si>
  <si>
    <t>SPECTRAL_NM720</t>
  </si>
  <si>
    <t>SPECTRAL_NM730</t>
  </si>
  <si>
    <t>DENS_R</t>
  </si>
  <si>
    <t>DENS_G</t>
  </si>
  <si>
    <t>DENS_B</t>
  </si>
  <si>
    <t>DENS_V</t>
  </si>
  <si>
    <t>BabelColor PatchTool, version 5.5.0 b422</t>
  </si>
  <si>
    <t>LGOROWLENGTH</t>
  </si>
  <si>
    <t>2021-11-23  # Time: 07:18:48</t>
  </si>
  <si>
    <t>INSTRUMENTATION</t>
  </si>
  <si>
    <t>Unknown</t>
  </si>
  <si>
    <t>MEASUREMENT_SOURCE</t>
  </si>
  <si>
    <t>Illumination=D50 ObserverAngle=2 WhiteBase=Abs Filter=Unknown</t>
  </si>
  <si>
    <t>ILLUMINATION_NAME</t>
  </si>
  <si>
    <t>D50</t>
  </si>
  <si>
    <t>OBSERVER_ANGLE</t>
  </si>
  <si>
    <t>FILTER</t>
  </si>
  <si>
    <t>MEASUREMENT_CONDITION</t>
  </si>
  <si>
    <t>WEIGHTING_FUNCTION</t>
  </si>
  <si>
    <t>ILLUMINANT, D50</t>
  </si>
  <si>
    <t>OBSERVER, 2 degree</t>
  </si>
  <si>
    <t>KEYWORD</t>
  </si>
  <si>
    <t>DEVCALSTD</t>
  </si>
  <si>
    <t xml:space="preserve"># </t>
  </si>
  <si>
    <t># Density data: ISO 5-3, Status E</t>
  </si>
  <si>
    <t xml:space="preserve"># CMYK space for the CMYK data in this file: </t>
  </si>
  <si>
    <t xml:space="preserve"># Profile name: </t>
  </si>
  <si>
    <t>CMYK_PROFILE_NAME</t>
  </si>
  <si>
    <t>ISO Coated v2 (ECI)</t>
  </si>
  <si>
    <t xml:space="preserve"># Profile path: </t>
  </si>
  <si>
    <t>CMYK_PROFILE_PATH</t>
  </si>
  <si>
    <t>C:\Program Files (x86)\BabelColor\PatchTool\Profiles\ISOcoated_v2_eci.icc</t>
  </si>
  <si>
    <t xml:space="preserve"># Rendering intent: </t>
  </si>
  <si>
    <t>CMYK_PROFILE_INTENT</t>
  </si>
  <si>
    <t>Absolute Colorimetric</t>
  </si>
  <si>
    <t xml:space="preserve"># Black Point Compensation (BPC) setting: </t>
  </si>
  <si>
    <t>CMYK_PROFILE_BPC</t>
  </si>
  <si>
    <t>NO</t>
  </si>
  <si>
    <t>SAMPLE_NAME</t>
  </si>
  <si>
    <t>D_RED</t>
  </si>
  <si>
    <t>D_GREEN</t>
  </si>
  <si>
    <t>D_BLUE</t>
  </si>
  <si>
    <t>D_VIS</t>
  </si>
  <si>
    <t>XYZ_X</t>
  </si>
  <si>
    <t>XYZ_Y</t>
  </si>
  <si>
    <t>XYZ_Z</t>
  </si>
  <si>
    <t>LAB_L</t>
  </si>
  <si>
    <t>LAB_A</t>
  </si>
  <si>
    <t>LAB_B</t>
  </si>
  <si>
    <t>26_GW</t>
  </si>
  <si>
    <t>46_GW</t>
  </si>
  <si>
    <t>47_GW</t>
  </si>
  <si>
    <t>48_GW</t>
  </si>
  <si>
    <t>VISUAL</t>
  </si>
  <si>
    <t>ISO E - R</t>
  </si>
  <si>
    <t>ISO E - G</t>
  </si>
  <si>
    <t>ISO E - B</t>
  </si>
  <si>
    <t>10^VISUAL</t>
  </si>
  <si>
    <t>10^R</t>
  </si>
  <si>
    <t>10^G</t>
  </si>
  <si>
    <t>10^B</t>
  </si>
  <si>
    <t>DMAX</t>
  </si>
  <si>
    <t>DPAP</t>
  </si>
  <si>
    <t>C</t>
  </si>
  <si>
    <t>M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</si>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</sst>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Helvetica"/>
      <family val="2"/>
    </font>
    <font>
      <sz val="8"/>
      <name val="Arial"/>
      <family val="2"/>
    </font>
    <font>
      <sz val="10"/>
      <color theme="1" tint="0.49998474074526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0A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8"/>
      </top>
      <bottom style="hair">
        <color indexed="8"/>
      </bottom>
      <diagonal/>
    </border>
    <border>
      <left/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hair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rgb="FF000000"/>
      </bottom>
      <diagonal/>
    </border>
    <border>
      <left style="medium">
        <color indexed="64"/>
      </left>
      <right style="medium">
        <color indexed="64"/>
      </right>
      <top/>
      <bottom style="hair">
        <color indexed="8"/>
      </bottom>
      <diagonal/>
    </border>
    <border>
      <left/>
      <right style="medium">
        <color indexed="64"/>
      </right>
      <top/>
      <bottom style="hair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Font="1" applyBorder="1"/>
    <xf numFmtId="0" fontId="0" fillId="0" borderId="4" xfId="0" applyBorder="1"/>
    <xf numFmtId="0" fontId="0" fillId="0" borderId="5" xfId="0" applyBorder="1"/>
    <xf numFmtId="165" fontId="0" fillId="0" borderId="6" xfId="0" applyNumberFormat="1" applyFont="1" applyBorder="1"/>
    <xf numFmtId="165" fontId="0" fillId="0" borderId="0" xfId="0" applyNumberFormat="1" applyFont="1"/>
    <xf numFmtId="165" fontId="0" fillId="0" borderId="7" xfId="0" applyNumberFormat="1" applyFont="1" applyBorder="1"/>
    <xf numFmtId="0" fontId="0" fillId="0" borderId="0" xfId="0" applyFont="1"/>
    <xf numFmtId="165" fontId="0" fillId="0" borderId="8" xfId="0" applyNumberFormat="1" applyFont="1" applyBorder="1"/>
    <xf numFmtId="165" fontId="0" fillId="0" borderId="9" xfId="0" applyNumberFormat="1" applyFont="1" applyBorder="1"/>
    <xf numFmtId="165" fontId="0" fillId="0" borderId="10" xfId="0" applyNumberFormat="1" applyFont="1" applyBorder="1"/>
    <xf numFmtId="0" fontId="1" fillId="0" borderId="0" xfId="0" applyFont="1" applyFill="1" applyAlignment="1">
      <alignment horizontal="right"/>
    </xf>
    <xf numFmtId="0" fontId="4" fillId="0" borderId="0" xfId="0" applyFont="1" applyAlignment="1">
      <alignment horizontal="right" vertical="center" wrapText="1"/>
    </xf>
    <xf numFmtId="9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4" fontId="0" fillId="0" borderId="12" xfId="0" applyNumberFormat="1" applyFont="1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9" fontId="0" fillId="0" borderId="11" xfId="0" applyNumberFormat="1" applyFont="1" applyBorder="1" applyAlignment="1">
      <alignment horizontal="center" vertical="center" wrapText="1"/>
    </xf>
    <xf numFmtId="9" fontId="0" fillId="0" borderId="11" xfId="0" applyNumberFormat="1" applyFont="1" applyBorder="1" applyAlignment="1">
      <alignment horizontal="center"/>
    </xf>
    <xf numFmtId="9" fontId="0" fillId="0" borderId="13" xfId="0" applyNumberFormat="1" applyFont="1" applyBorder="1" applyAlignment="1">
      <alignment horizontal="center"/>
    </xf>
    <xf numFmtId="164" fontId="0" fillId="0" borderId="14" xfId="0" applyNumberFormat="1" applyFont="1" applyFill="1" applyBorder="1" applyAlignment="1">
      <alignment horizontal="center"/>
    </xf>
    <xf numFmtId="1" fontId="6" fillId="0" borderId="0" xfId="0" applyNumberFormat="1" applyFont="1" applyAlignment="1">
      <alignment horizontal="center"/>
    </xf>
    <xf numFmtId="0" fontId="1" fillId="2" borderId="19" xfId="0" applyFont="1" applyFill="1" applyBorder="1" applyAlignment="1">
      <alignment horizontal="right"/>
    </xf>
    <xf numFmtId="0" fontId="1" fillId="2" borderId="20" xfId="0" applyFont="1" applyFill="1" applyBorder="1" applyAlignment="1">
      <alignment horizontal="right"/>
    </xf>
    <xf numFmtId="165" fontId="1" fillId="2" borderId="20" xfId="0" applyNumberFormat="1" applyFont="1" applyFill="1" applyBorder="1" applyAlignment="1">
      <alignment horizontal="left"/>
    </xf>
    <xf numFmtId="2" fontId="1" fillId="2" borderId="21" xfId="0" applyNumberFormat="1" applyFont="1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0" xfId="0" applyProtection="1">
      <protection locked="0"/>
    </xf>
    <xf numFmtId="164" fontId="1" fillId="0" borderId="0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Protection="1">
      <protection locked="0"/>
    </xf>
    <xf numFmtId="1" fontId="0" fillId="0" borderId="17" xfId="0" applyNumberFormat="1" applyBorder="1" applyAlignment="1" applyProtection="1">
      <alignment horizontal="center"/>
      <protection locked="0"/>
    </xf>
    <xf numFmtId="164" fontId="0" fillId="0" borderId="17" xfId="0" applyNumberFormat="1" applyBorder="1" applyAlignment="1" applyProtection="1">
      <alignment horizontal="center"/>
      <protection locked="0"/>
    </xf>
    <xf numFmtId="164" fontId="1" fillId="0" borderId="0" xfId="0" applyNumberFormat="1" applyFont="1" applyBorder="1" applyAlignment="1" applyProtection="1">
      <alignment horizontal="center"/>
      <protection locked="0"/>
    </xf>
    <xf numFmtId="2" fontId="0" fillId="2" borderId="24" xfId="0" applyNumberFormat="1" applyFill="1" applyBorder="1" applyAlignment="1">
      <alignment horizontal="center"/>
    </xf>
    <xf numFmtId="2" fontId="0" fillId="2" borderId="25" xfId="0" applyNumberFormat="1" applyFill="1" applyBorder="1" applyAlignment="1">
      <alignment horizontal="center"/>
    </xf>
    <xf numFmtId="164" fontId="0" fillId="4" borderId="26" xfId="0" applyNumberFormat="1" applyFill="1" applyBorder="1" applyAlignment="1">
      <alignment horizontal="center"/>
    </xf>
    <xf numFmtId="164" fontId="0" fillId="4" borderId="27" xfId="0" applyNumberFormat="1" applyFill="1" applyBorder="1" applyAlignment="1">
      <alignment horizontal="center"/>
    </xf>
    <xf numFmtId="164" fontId="0" fillId="0" borderId="26" xfId="0" applyNumberFormat="1" applyBorder="1" applyAlignment="1" applyProtection="1">
      <alignment horizontal="center"/>
      <protection locked="0"/>
    </xf>
    <xf numFmtId="164" fontId="0" fillId="0" borderId="27" xfId="0" applyNumberFormat="1" applyBorder="1" applyAlignment="1" applyProtection="1">
      <alignment horizontal="center"/>
      <protection locked="0"/>
    </xf>
    <xf numFmtId="164" fontId="0" fillId="0" borderId="28" xfId="0" applyNumberFormat="1" applyBorder="1" applyAlignment="1" applyProtection="1">
      <alignment horizontal="center"/>
      <protection locked="0"/>
    </xf>
    <xf numFmtId="2" fontId="0" fillId="5" borderId="26" xfId="0" applyNumberFormat="1" applyFill="1" applyBorder="1" applyAlignment="1">
      <alignment horizontal="center"/>
    </xf>
    <xf numFmtId="2" fontId="0" fillId="5" borderId="27" xfId="0" applyNumberFormat="1" applyFill="1" applyBorder="1" applyAlignment="1">
      <alignment horizontal="center"/>
    </xf>
    <xf numFmtId="164" fontId="0" fillId="4" borderId="29" xfId="0" applyNumberFormat="1" applyFill="1" applyBorder="1" applyAlignment="1">
      <alignment horizontal="center"/>
    </xf>
    <xf numFmtId="164" fontId="0" fillId="0" borderId="29" xfId="0" applyNumberFormat="1" applyBorder="1" applyAlignment="1" applyProtection="1">
      <alignment horizontal="center"/>
      <protection locked="0"/>
    </xf>
    <xf numFmtId="2" fontId="0" fillId="5" borderId="29" xfId="0" applyNumberFormat="1" applyFill="1" applyBorder="1" applyAlignment="1">
      <alignment horizontal="center"/>
    </xf>
    <xf numFmtId="2" fontId="0" fillId="2" borderId="30" xfId="0" applyNumberFormat="1" applyFill="1" applyBorder="1" applyAlignment="1">
      <alignment horizontal="center"/>
    </xf>
    <xf numFmtId="164" fontId="1" fillId="3" borderId="18" xfId="0" applyNumberFormat="1" applyFont="1" applyFill="1" applyBorder="1" applyAlignment="1">
      <alignment horizontal="center"/>
    </xf>
    <xf numFmtId="164" fontId="1" fillId="3" borderId="21" xfId="0" applyNumberFormat="1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1" fontId="0" fillId="4" borderId="29" xfId="0" applyNumberFormat="1" applyFill="1" applyBorder="1" applyAlignment="1">
      <alignment horizontal="center"/>
    </xf>
    <xf numFmtId="1" fontId="0" fillId="4" borderId="26" xfId="0" applyNumberFormat="1" applyFill="1" applyBorder="1" applyAlignment="1">
      <alignment horizontal="center"/>
    </xf>
    <xf numFmtId="1" fontId="0" fillId="4" borderId="27" xfId="0" applyNumberForma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2" fontId="1" fillId="0" borderId="34" xfId="0" applyNumberFormat="1" applyFont="1" applyBorder="1" applyAlignment="1" applyProtection="1">
      <alignment horizontal="center"/>
      <protection locked="0"/>
    </xf>
    <xf numFmtId="0" fontId="1" fillId="0" borderId="34" xfId="0" applyFont="1" applyBorder="1" applyAlignment="1" applyProtection="1">
      <alignment horizontal="center"/>
      <protection locked="0"/>
    </xf>
    <xf numFmtId="164" fontId="0" fillId="5" borderId="26" xfId="0" applyNumberFormat="1" applyFill="1" applyBorder="1" applyAlignment="1">
      <alignment horizontal="center"/>
    </xf>
    <xf numFmtId="164" fontId="0" fillId="6" borderId="28" xfId="0" applyNumberFormat="1" applyFill="1" applyBorder="1" applyAlignment="1" applyProtection="1">
      <alignment horizontal="center"/>
      <protection locked="0"/>
    </xf>
    <xf numFmtId="9" fontId="0" fillId="0" borderId="11" xfId="0" applyNumberFormat="1" applyFill="1" applyBorder="1" applyAlignment="1">
      <alignment horizontal="center"/>
    </xf>
    <xf numFmtId="17" fontId="0" fillId="0" borderId="0" xfId="0" applyNumberFormat="1"/>
    <xf numFmtId="2" fontId="0" fillId="0" borderId="0" xfId="0" applyNumberFormat="1"/>
    <xf numFmtId="0" fontId="0" fillId="0" borderId="17" xfId="0" applyBorder="1"/>
    <xf numFmtId="0" fontId="0" fillId="0" borderId="17" xfId="0" applyBorder="1" applyAlignment="1">
      <alignment horizontal="center"/>
    </xf>
    <xf numFmtId="0" fontId="1" fillId="0" borderId="17" xfId="0" applyFont="1" applyBorder="1" applyAlignment="1">
      <alignment horizontal="right"/>
    </xf>
    <xf numFmtId="0" fontId="1" fillId="0" borderId="17" xfId="0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5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164" fontId="1" fillId="9" borderId="18" xfId="0" applyNumberFormat="1" applyFon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" fontId="0" fillId="6" borderId="17" xfId="0" applyNumberFormat="1" applyFill="1" applyBorder="1" applyAlignment="1" applyProtection="1">
      <alignment horizontal="center"/>
      <protection locked="0"/>
    </xf>
    <xf numFmtId="164" fontId="0" fillId="6" borderId="17" xfId="0" applyNumberFormat="1" applyFill="1" applyBorder="1" applyAlignment="1" applyProtection="1">
      <alignment horizontal="center"/>
      <protection locked="0"/>
    </xf>
    <xf numFmtId="164" fontId="0" fillId="6" borderId="17" xfId="0" applyNumberFormat="1" applyFill="1" applyBorder="1" applyAlignment="1">
      <alignment horizontal="center"/>
    </xf>
    <xf numFmtId="2" fontId="1" fillId="0" borderId="19" xfId="0" applyNumberFormat="1" applyFont="1" applyBorder="1" applyAlignment="1" applyProtection="1">
      <alignment horizontal="center"/>
      <protection locked="0"/>
    </xf>
    <xf numFmtId="2" fontId="1" fillId="0" borderId="21" xfId="0" applyNumberFormat="1" applyFont="1" applyBorder="1" applyAlignment="1" applyProtection="1">
      <alignment horizontal="center"/>
      <protection locked="0"/>
    </xf>
    <xf numFmtId="0" fontId="0" fillId="6" borderId="0" xfId="0" applyFill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0AF"/>
      <color rgb="FFF4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Cyan</a:t>
            </a:r>
          </a:p>
        </c:rich>
      </c:tx>
      <c:layout>
        <c:manualLayout>
          <c:xMode val="edge"/>
          <c:yMode val="edge"/>
          <c:x val="0.39698376629382309"/>
          <c:y val="2.733026560068588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Lin_C!$C$32</c:f>
              <c:strCache>
                <c:ptCount val="1"/>
                <c:pt idx="0">
                  <c:v>Measured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4586"/>
              </a:solidFill>
              <a:ln w="38100">
                <a:solidFill>
                  <a:srgbClr val="004586"/>
                </a:solidFill>
                <a:prstDash val="solid"/>
              </a:ln>
            </c:spPr>
          </c:marker>
          <c:xVal>
            <c:numRef>
              <c:f>Lin_C!$B$33:$B$69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Lin_C!$C$33:$C$69</c:f>
              <c:numCache>
                <c:formatCode>0.0</c:formatCode>
                <c:ptCount val="37"/>
                <c:pt idx="0">
                  <c:v>0</c:v>
                </c:pt>
                <c:pt idx="11">
                  <c:v>15.255576528186356</c:v>
                </c:pt>
                <c:pt idx="14">
                  <c:v>31.405257532006615</c:v>
                </c:pt>
                <c:pt idx="18">
                  <c:v>51.65944670598379</c:v>
                </c:pt>
                <c:pt idx="22">
                  <c:v>71.018199930514498</c:v>
                </c:pt>
                <c:pt idx="25">
                  <c:v>86.479449189099228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26-C540-AE70-A87E0116A769}"/>
            </c:ext>
          </c:extLst>
        </c:ser>
        <c:ser>
          <c:idx val="1"/>
          <c:order val="1"/>
          <c:tx>
            <c:strRef>
              <c:f>Lin_C!$D$32</c:f>
              <c:strCache>
                <c:ptCount val="1"/>
                <c:pt idx="0">
                  <c:v>Target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FF420E"/>
              </a:solidFill>
              <a:ln w="38100">
                <a:solidFill>
                  <a:srgbClr val="FF420E"/>
                </a:solidFill>
                <a:prstDash val="solid"/>
              </a:ln>
            </c:spPr>
          </c:marker>
          <c:xVal>
            <c:numRef>
              <c:f>Lin_C!$B$33:$B$69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Lin_C!$D$33:$D$69</c:f>
              <c:numCache>
                <c:formatCode>0.00</c:formatCode>
                <c:ptCount val="37"/>
                <c:pt idx="0">
                  <c:v>0</c:v>
                </c:pt>
                <c:pt idx="5" formatCode="0.0">
                  <c:v>9.5646514375000002</c:v>
                </c:pt>
                <c:pt idx="10" formatCode="0.0">
                  <c:v>18.342072999999999</c:v>
                </c:pt>
                <c:pt idx="11" formatCode="0.0">
                  <c:v>26.420853937499999</c:v>
                </c:pt>
                <c:pt idx="12" formatCode="0.0">
                  <c:v>33.880768000000003</c:v>
                </c:pt>
                <c:pt idx="13" formatCode="0.0">
                  <c:v>40.792773437500003</c:v>
                </c:pt>
                <c:pt idx="14" formatCode="0.0">
                  <c:v>47.219013000000004</c:v>
                </c:pt>
                <c:pt idx="15" formatCode="0.0">
                  <c:v>53.212813937500002</c:v>
                </c:pt>
                <c:pt idx="16" formatCode="0.0">
                  <c:v>58.818687999999995</c:v>
                </c:pt>
                <c:pt idx="17" formatCode="0.0">
                  <c:v>64.072331437499997</c:v>
                </c:pt>
                <c:pt idx="18" formatCode="0.0">
                  <c:v>69.000624999999999</c:v>
                </c:pt>
                <c:pt idx="19" formatCode="0.0">
                  <c:v>73.621633937500008</c:v>
                </c:pt>
                <c:pt idx="20" formatCode="0.0">
                  <c:v>77.944608000000002</c:v>
                </c:pt>
                <c:pt idx="21" formatCode="0.0">
                  <c:v>81.969981437499996</c:v>
                </c:pt>
                <c:pt idx="22" formatCode="0.0">
                  <c:v>85.689372999999989</c:v>
                </c:pt>
                <c:pt idx="23" formatCode="0.0">
                  <c:v>89.085585937499985</c:v>
                </c:pt>
                <c:pt idx="24" formatCode="0.0">
                  <c:v>92.132607999999976</c:v>
                </c:pt>
                <c:pt idx="25" formatCode="0.0">
                  <c:v>94.7956114375</c:v>
                </c:pt>
                <c:pt idx="26" formatCode="0.0">
                  <c:v>97.030952999999997</c:v>
                </c:pt>
                <c:pt idx="31" formatCode="0.0">
                  <c:v>98.786173937499996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26-C540-AE70-A87E0116A769}"/>
            </c:ext>
          </c:extLst>
        </c:ser>
        <c:ser>
          <c:idx val="2"/>
          <c:order val="2"/>
          <c:tx>
            <c:strRef>
              <c:f>Lin_C!$E$32</c:f>
              <c:strCache>
                <c:ptCount val="1"/>
                <c:pt idx="0">
                  <c:v>New LUT</c:v>
                </c:pt>
              </c:strCache>
            </c:strRef>
          </c:tx>
          <c:spPr>
            <a:ln w="38100">
              <a:solidFill>
                <a:srgbClr val="FFD320"/>
              </a:solidFill>
              <a:prstDash val="solid"/>
            </a:ln>
          </c:spPr>
          <c:marker>
            <c:symbol val="dash"/>
            <c:size val="4"/>
            <c:spPr>
              <a:noFill/>
              <a:ln w="38100">
                <a:solidFill>
                  <a:srgbClr val="FFD320"/>
                </a:solidFill>
                <a:prstDash val="solid"/>
              </a:ln>
            </c:spPr>
          </c:marker>
          <c:xVal>
            <c:numRef>
              <c:f>Lin_C!$B$33:$B$69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Lin_C!$E$33:$E$69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9.2140438635585458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17.66993445400686</c:v>
                </c:pt>
                <c:pt idx="11">
                  <c:v>25.469323207114513</c:v>
                </c:pt>
                <c:pt idx="12">
                  <c:v>32.698425873273358</c:v>
                </c:pt>
                <c:pt idx="13">
                  <c:v>39.43042503119252</c:v>
                </c:pt>
                <c:pt idx="14">
                  <c:v>45.727109945671309</c:v>
                </c:pt>
                <c:pt idx="15">
                  <c:v>51.639951472595293</c:v>
                </c:pt>
                <c:pt idx="16">
                  <c:v>57.210762899930778</c:v>
                </c:pt>
                <c:pt idx="17">
                  <c:v>62.472060218179983</c:v>
                </c:pt>
                <c:pt idx="18">
                  <c:v>67.447206536188304</c:v>
                </c:pt>
                <c:pt idx="19">
                  <c:v>72.150404210435283</c:v>
                </c:pt>
                <c:pt idx="20">
                  <c:v>76.586583718013799</c:v>
                </c:pt>
                <c:pt idx="21">
                  <c:v>80.75122939855703</c:v>
                </c:pt>
                <c:pt idx="22">
                  <c:v>84.630177999930424</c:v>
                </c:pt>
                <c:pt idx="23">
                  <c:v>88.199425596735438</c:v>
                </c:pt>
                <c:pt idx="24">
                  <c:v>91.424980985314974</c:v>
                </c:pt>
                <c:pt idx="25">
                  <c:v>94.262808048289855</c:v>
                </c:pt>
                <c:pt idx="26">
                  <c:v>96.658904555661707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98.549568823429084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26-C540-AE70-A87E0116A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544032972084495"/>
          <c:y val="0.67969184058508225"/>
          <c:w val="0.133174705112167"/>
          <c:h val="0.20807508357593499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Cyan</a:t>
            </a:r>
          </a:p>
        </c:rich>
      </c:tx>
      <c:layout>
        <c:manualLayout>
          <c:xMode val="edge"/>
          <c:yMode val="edge"/>
          <c:x val="0.40472701484023549"/>
          <c:y val="1.63981593604115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Lin_C!$S$32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circle"/>
            <c:size val="7"/>
          </c:marker>
          <c:xVal>
            <c:numRef>
              <c:f>Lin_C!$R$33:$R$69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Lin_C!$S$33:$S$69</c:f>
              <c:numCache>
                <c:formatCode>0.0</c:formatCode>
                <c:ptCount val="37"/>
                <c:pt idx="0">
                  <c:v>0</c:v>
                </c:pt>
                <c:pt idx="11">
                  <c:v>0.25557652818635646</c:v>
                </c:pt>
                <c:pt idx="14">
                  <c:v>1.4052575320066154</c:v>
                </c:pt>
                <c:pt idx="18">
                  <c:v>1.6594467059837896</c:v>
                </c:pt>
                <c:pt idx="22">
                  <c:v>1.0181999305144984</c:v>
                </c:pt>
                <c:pt idx="25">
                  <c:v>1.4794491890992276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907-9145-ADEC-6E574E0DFC41}"/>
            </c:ext>
          </c:extLst>
        </c:ser>
        <c:ser>
          <c:idx val="1"/>
          <c:order val="1"/>
          <c:tx>
            <c:strRef>
              <c:f>Lin_C!$T$32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circle"/>
            <c:size val="7"/>
          </c:marker>
          <c:xVal>
            <c:numRef>
              <c:f>Lin_C!$R$33:$R$69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Lin_C!$T$33:$T$69</c:f>
              <c:numCache>
                <c:formatCode>0.0</c:formatCode>
                <c:ptCount val="37"/>
                <c:pt idx="0">
                  <c:v>0</c:v>
                </c:pt>
                <c:pt idx="11">
                  <c:v>11.420853937499999</c:v>
                </c:pt>
                <c:pt idx="14">
                  <c:v>17.219013000000004</c:v>
                </c:pt>
                <c:pt idx="18">
                  <c:v>19.000624999999999</c:v>
                </c:pt>
                <c:pt idx="22">
                  <c:v>15.689372999999989</c:v>
                </c:pt>
                <c:pt idx="25">
                  <c:v>9.7956114374999999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907-9145-ADEC-6E574E0DFC41}"/>
            </c:ext>
          </c:extLst>
        </c:ser>
        <c:ser>
          <c:idx val="2"/>
          <c:order val="2"/>
          <c:tx>
            <c:strRef>
              <c:f>Lin_C!$U$32</c:f>
              <c:strCache>
                <c:ptCount val="1"/>
                <c:pt idx="0">
                  <c:v>Compensation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Lin_C!$R$33:$R$69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Lin_C!$U$33:$U$69</c:f>
              <c:numCache>
                <c:formatCode>0.0</c:formatCode>
                <c:ptCount val="37"/>
                <c:pt idx="0">
                  <c:v>0</c:v>
                </c:pt>
                <c:pt idx="11">
                  <c:v>10.469323207114513</c:v>
                </c:pt>
                <c:pt idx="14">
                  <c:v>15.727109945671309</c:v>
                </c:pt>
                <c:pt idx="18">
                  <c:v>17.447206536188304</c:v>
                </c:pt>
                <c:pt idx="22">
                  <c:v>14.630177999930424</c:v>
                </c:pt>
                <c:pt idx="25">
                  <c:v>9.2628080482898554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907-9145-ADEC-6E574E0DF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40"/>
          <c:min val="-4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 Increase</a:t>
                </a:r>
                <a:r>
                  <a:rPr lang="en-US" baseline="0"/>
                  <a:t> (TVI)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978862838157623"/>
          <c:y val="0.75374339346030661"/>
          <c:w val="0.1263764799932868"/>
          <c:h val="0.11448071875261774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Magenta</a:t>
            </a:r>
          </a:p>
        </c:rich>
      </c:tx>
      <c:layout>
        <c:manualLayout>
          <c:xMode val="edge"/>
          <c:yMode val="edge"/>
          <c:x val="0.39698376629382309"/>
          <c:y val="2.733026560068588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Lin_M!$C$32</c:f>
              <c:strCache>
                <c:ptCount val="1"/>
                <c:pt idx="0">
                  <c:v>Measured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4586"/>
              </a:solidFill>
              <a:ln w="38100">
                <a:solidFill>
                  <a:srgbClr val="004586"/>
                </a:solidFill>
                <a:prstDash val="solid"/>
              </a:ln>
            </c:spPr>
          </c:marker>
          <c:xVal>
            <c:numRef>
              <c:f>Lin_M!$B$33:$B$69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Lin_M!$C$33:$C$69</c:f>
              <c:numCache>
                <c:formatCode>0.0</c:formatCode>
                <c:ptCount val="37"/>
                <c:pt idx="0">
                  <c:v>0</c:v>
                </c:pt>
                <c:pt idx="11">
                  <c:v>15.52751694218928</c:v>
                </c:pt>
                <c:pt idx="14">
                  <c:v>31.534876454836368</c:v>
                </c:pt>
                <c:pt idx="18">
                  <c:v>51.092690257534088</c:v>
                </c:pt>
                <c:pt idx="22">
                  <c:v>70.528005412642074</c:v>
                </c:pt>
                <c:pt idx="25">
                  <c:v>85.952210682010346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8-BF47-87BA-77AAFECEE5AD}"/>
            </c:ext>
          </c:extLst>
        </c:ser>
        <c:ser>
          <c:idx val="1"/>
          <c:order val="1"/>
          <c:tx>
            <c:strRef>
              <c:f>Lin_M!$D$32</c:f>
              <c:strCache>
                <c:ptCount val="1"/>
                <c:pt idx="0">
                  <c:v>Target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FF420E"/>
              </a:solidFill>
              <a:ln w="38100">
                <a:solidFill>
                  <a:srgbClr val="FF420E"/>
                </a:solidFill>
                <a:prstDash val="solid"/>
              </a:ln>
            </c:spPr>
          </c:marker>
          <c:xVal>
            <c:numRef>
              <c:f>Lin_M!$B$33:$B$69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Lin_M!$D$33:$D$69</c:f>
              <c:numCache>
                <c:formatCode>0.00</c:formatCode>
                <c:ptCount val="37"/>
                <c:pt idx="0">
                  <c:v>0</c:v>
                </c:pt>
                <c:pt idx="5" formatCode="0.0">
                  <c:v>9.5646514375000002</c:v>
                </c:pt>
                <c:pt idx="10" formatCode="0.0">
                  <c:v>18.342072999999999</c:v>
                </c:pt>
                <c:pt idx="11" formatCode="0.0">
                  <c:v>26.420853937499999</c:v>
                </c:pt>
                <c:pt idx="12" formatCode="0.0">
                  <c:v>33.880768000000003</c:v>
                </c:pt>
                <c:pt idx="13" formatCode="0.0">
                  <c:v>40.792773437500003</c:v>
                </c:pt>
                <c:pt idx="14" formatCode="0.0">
                  <c:v>47.219013000000004</c:v>
                </c:pt>
                <c:pt idx="15" formatCode="0.0">
                  <c:v>53.212813937500002</c:v>
                </c:pt>
                <c:pt idx="16" formatCode="0.0">
                  <c:v>58.818687999999995</c:v>
                </c:pt>
                <c:pt idx="17" formatCode="0.0">
                  <c:v>64.072331437499997</c:v>
                </c:pt>
                <c:pt idx="18" formatCode="0.0">
                  <c:v>69.000624999999999</c:v>
                </c:pt>
                <c:pt idx="19" formatCode="0.0">
                  <c:v>73.621633937500008</c:v>
                </c:pt>
                <c:pt idx="20" formatCode="0.0">
                  <c:v>77.944608000000002</c:v>
                </c:pt>
                <c:pt idx="21" formatCode="0.0">
                  <c:v>81.969981437499996</c:v>
                </c:pt>
                <c:pt idx="22" formatCode="0.0">
                  <c:v>85.689372999999989</c:v>
                </c:pt>
                <c:pt idx="23" formatCode="0.0">
                  <c:v>89.085585937499985</c:v>
                </c:pt>
                <c:pt idx="24" formatCode="0.0">
                  <c:v>92.132607999999976</c:v>
                </c:pt>
                <c:pt idx="25" formatCode="0.0">
                  <c:v>94.7956114375</c:v>
                </c:pt>
                <c:pt idx="26" formatCode="0.0">
                  <c:v>97.030952999999997</c:v>
                </c:pt>
                <c:pt idx="31" formatCode="0.0">
                  <c:v>98.786173937499996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A8-BF47-87BA-77AAFECEE5AD}"/>
            </c:ext>
          </c:extLst>
        </c:ser>
        <c:ser>
          <c:idx val="2"/>
          <c:order val="2"/>
          <c:tx>
            <c:strRef>
              <c:f>Lin_M!$E$32</c:f>
              <c:strCache>
                <c:ptCount val="1"/>
                <c:pt idx="0">
                  <c:v>New LUT</c:v>
                </c:pt>
              </c:strCache>
            </c:strRef>
          </c:tx>
          <c:spPr>
            <a:ln w="38100">
              <a:solidFill>
                <a:srgbClr val="FFD320"/>
              </a:solidFill>
              <a:prstDash val="solid"/>
            </a:ln>
          </c:spPr>
          <c:marker>
            <c:symbol val="dash"/>
            <c:size val="4"/>
            <c:spPr>
              <a:noFill/>
              <a:ln w="38100">
                <a:solidFill>
                  <a:srgbClr val="FFD320"/>
                </a:solidFill>
                <a:prstDash val="solid"/>
              </a:ln>
            </c:spPr>
          </c:marker>
          <c:xVal>
            <c:numRef>
              <c:f>Lin_M!$B$33:$B$69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Lin_M!$E$33:$E$69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8.9468669950731918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17.394385631630225</c:v>
                </c:pt>
                <c:pt idx="11">
                  <c:v>25.313982943200291</c:v>
                </c:pt>
                <c:pt idx="12">
                  <c:v>32.713952033883523</c:v>
                </c:pt>
                <c:pt idx="13">
                  <c:v>39.622401750983791</c:v>
                </c:pt>
                <c:pt idx="14">
                  <c:v>46.076418146844581</c:v>
                </c:pt>
                <c:pt idx="15">
                  <c:v>52.115221906581745</c:v>
                </c:pt>
                <c:pt idx="16">
                  <c:v>57.775871917178002</c:v>
                </c:pt>
                <c:pt idx="17">
                  <c:v>63.090572429260924</c:v>
                </c:pt>
                <c:pt idx="18">
                  <c:v>68.084974807186953</c:v>
                </c:pt>
                <c:pt idx="19">
                  <c:v>72.777083194965329</c:v>
                </c:pt>
                <c:pt idx="20">
                  <c:v>77.176516539286084</c:v>
                </c:pt>
                <c:pt idx="21">
                  <c:v>81.28397443153014</c:v>
                </c:pt>
                <c:pt idx="22">
                  <c:v>85.090819339578502</c:v>
                </c:pt>
                <c:pt idx="23">
                  <c:v>88.578734862943165</c:v>
                </c:pt>
                <c:pt idx="24">
                  <c:v>91.719455875727704</c:v>
                </c:pt>
                <c:pt idx="25">
                  <c:v>94.4745953576208</c:v>
                </c:pt>
                <c:pt idx="26">
                  <c:v>96.795614729267257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98.623997117331427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A8-BF47-87BA-77AAFECEE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544032972084495"/>
          <c:y val="0.67969184058508225"/>
          <c:w val="0.133174705112167"/>
          <c:h val="0.20807508357593499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Magenta</a:t>
            </a:r>
          </a:p>
        </c:rich>
      </c:tx>
      <c:layout>
        <c:manualLayout>
          <c:xMode val="edge"/>
          <c:yMode val="edge"/>
          <c:x val="0.40472701484023549"/>
          <c:y val="1.63981593604115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Lin_M!$S$32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circle"/>
            <c:size val="7"/>
          </c:marker>
          <c:xVal>
            <c:numRef>
              <c:f>Lin_M!$R$33:$R$69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Lin_M!$S$33:$S$69</c:f>
              <c:numCache>
                <c:formatCode>0.0</c:formatCode>
                <c:ptCount val="37"/>
                <c:pt idx="0">
                  <c:v>0</c:v>
                </c:pt>
                <c:pt idx="11">
                  <c:v>0.5275169421892798</c:v>
                </c:pt>
                <c:pt idx="14">
                  <c:v>1.5348764548363683</c:v>
                </c:pt>
                <c:pt idx="18">
                  <c:v>1.0926902575340876</c:v>
                </c:pt>
                <c:pt idx="22">
                  <c:v>0.52800541264207368</c:v>
                </c:pt>
                <c:pt idx="25">
                  <c:v>0.95221068201034598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47-744F-B7CD-1A928862D0E4}"/>
            </c:ext>
          </c:extLst>
        </c:ser>
        <c:ser>
          <c:idx val="1"/>
          <c:order val="1"/>
          <c:tx>
            <c:strRef>
              <c:f>Lin_M!$T$32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circle"/>
            <c:size val="7"/>
          </c:marker>
          <c:xVal>
            <c:numRef>
              <c:f>Lin_M!$R$33:$R$69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Lin_M!$T$33:$T$69</c:f>
              <c:numCache>
                <c:formatCode>0.0</c:formatCode>
                <c:ptCount val="37"/>
                <c:pt idx="0">
                  <c:v>0</c:v>
                </c:pt>
                <c:pt idx="11">
                  <c:v>11.420853937499999</c:v>
                </c:pt>
                <c:pt idx="14">
                  <c:v>17.219013000000004</c:v>
                </c:pt>
                <c:pt idx="18">
                  <c:v>19.000624999999999</c:v>
                </c:pt>
                <c:pt idx="22">
                  <c:v>15.689372999999989</c:v>
                </c:pt>
                <c:pt idx="25">
                  <c:v>9.7956114374999999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47-744F-B7CD-1A928862D0E4}"/>
            </c:ext>
          </c:extLst>
        </c:ser>
        <c:ser>
          <c:idx val="2"/>
          <c:order val="2"/>
          <c:tx>
            <c:strRef>
              <c:f>Lin_M!$U$32</c:f>
              <c:strCache>
                <c:ptCount val="1"/>
                <c:pt idx="0">
                  <c:v>Compensation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Lin_M!$R$33:$R$69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Lin_M!$U$33:$U$69</c:f>
              <c:numCache>
                <c:formatCode>0.0</c:formatCode>
                <c:ptCount val="37"/>
                <c:pt idx="0">
                  <c:v>0</c:v>
                </c:pt>
                <c:pt idx="11">
                  <c:v>10.313982943200291</c:v>
                </c:pt>
                <c:pt idx="14">
                  <c:v>16.076418146844581</c:v>
                </c:pt>
                <c:pt idx="18">
                  <c:v>18.084974807186953</c:v>
                </c:pt>
                <c:pt idx="22">
                  <c:v>15.090819339578502</c:v>
                </c:pt>
                <c:pt idx="25">
                  <c:v>9.4745953576207995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647-744F-B7CD-1A928862D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40"/>
          <c:min val="-4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 Increase</a:t>
                </a:r>
                <a:r>
                  <a:rPr lang="en-US" baseline="0"/>
                  <a:t> (TVI)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978862838157623"/>
          <c:y val="0.75374339346030661"/>
          <c:w val="0.1263764799932868"/>
          <c:h val="0.11448071875261774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Yellow</a:t>
            </a:r>
          </a:p>
        </c:rich>
      </c:tx>
      <c:layout>
        <c:manualLayout>
          <c:xMode val="edge"/>
          <c:yMode val="edge"/>
          <c:x val="0.39698376629382309"/>
          <c:y val="2.733026560068588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Lin_Y!$C$32</c:f>
              <c:strCache>
                <c:ptCount val="1"/>
                <c:pt idx="0">
                  <c:v>Measured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4586"/>
              </a:solidFill>
              <a:ln w="38100">
                <a:solidFill>
                  <a:srgbClr val="004586"/>
                </a:solidFill>
                <a:prstDash val="solid"/>
              </a:ln>
            </c:spPr>
          </c:marker>
          <c:xVal>
            <c:numRef>
              <c:f>Lin_Y!$B$33:$B$69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Lin_Y!$C$33:$C$69</c:f>
              <c:numCache>
                <c:formatCode>0.0</c:formatCode>
                <c:ptCount val="37"/>
                <c:pt idx="0">
                  <c:v>0</c:v>
                </c:pt>
                <c:pt idx="11">
                  <c:v>17.641496031367858</c:v>
                </c:pt>
                <c:pt idx="14">
                  <c:v>31.135714581172095</c:v>
                </c:pt>
                <c:pt idx="18">
                  <c:v>51.303205089195181</c:v>
                </c:pt>
                <c:pt idx="22">
                  <c:v>71.792057111460608</c:v>
                </c:pt>
                <c:pt idx="25">
                  <c:v>86.16986139132365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F2-EC4F-98DF-E23F0A2F337C}"/>
            </c:ext>
          </c:extLst>
        </c:ser>
        <c:ser>
          <c:idx val="1"/>
          <c:order val="1"/>
          <c:tx>
            <c:strRef>
              <c:f>Lin_Y!$D$32</c:f>
              <c:strCache>
                <c:ptCount val="1"/>
                <c:pt idx="0">
                  <c:v>Target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FF420E"/>
              </a:solidFill>
              <a:ln w="38100">
                <a:solidFill>
                  <a:srgbClr val="FF420E"/>
                </a:solidFill>
                <a:prstDash val="solid"/>
              </a:ln>
            </c:spPr>
          </c:marker>
          <c:xVal>
            <c:numRef>
              <c:f>Lin_Y!$B$33:$B$69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Lin_Y!$D$33:$D$69</c:f>
              <c:numCache>
                <c:formatCode>0.00</c:formatCode>
                <c:ptCount val="37"/>
                <c:pt idx="0">
                  <c:v>0</c:v>
                </c:pt>
                <c:pt idx="5" formatCode="0.0">
                  <c:v>9.5646514375000002</c:v>
                </c:pt>
                <c:pt idx="10" formatCode="0.0">
                  <c:v>18.342072999999999</c:v>
                </c:pt>
                <c:pt idx="11" formatCode="0.0">
                  <c:v>26.420853937499999</c:v>
                </c:pt>
                <c:pt idx="12" formatCode="0.0">
                  <c:v>33.880768000000003</c:v>
                </c:pt>
                <c:pt idx="13" formatCode="0.0">
                  <c:v>40.792773437500003</c:v>
                </c:pt>
                <c:pt idx="14" formatCode="0.0">
                  <c:v>47.219013000000004</c:v>
                </c:pt>
                <c:pt idx="15" formatCode="0.0">
                  <c:v>53.212813937500002</c:v>
                </c:pt>
                <c:pt idx="16" formatCode="0.0">
                  <c:v>58.818687999999995</c:v>
                </c:pt>
                <c:pt idx="17" formatCode="0.0">
                  <c:v>64.072331437499997</c:v>
                </c:pt>
                <c:pt idx="18" formatCode="0.0">
                  <c:v>69.000624999999999</c:v>
                </c:pt>
                <c:pt idx="19" formatCode="0.0">
                  <c:v>73.621633937500008</c:v>
                </c:pt>
                <c:pt idx="20" formatCode="0.0">
                  <c:v>77.944608000000002</c:v>
                </c:pt>
                <c:pt idx="21" formatCode="0.0">
                  <c:v>81.969981437499996</c:v>
                </c:pt>
                <c:pt idx="22" formatCode="0.0">
                  <c:v>85.689372999999989</c:v>
                </c:pt>
                <c:pt idx="23" formatCode="0.0">
                  <c:v>89.085585937499985</c:v>
                </c:pt>
                <c:pt idx="24" formatCode="0.0">
                  <c:v>92.132607999999976</c:v>
                </c:pt>
                <c:pt idx="25" formatCode="0.0">
                  <c:v>94.7956114375</c:v>
                </c:pt>
                <c:pt idx="26" formatCode="0.0">
                  <c:v>97.030952999999997</c:v>
                </c:pt>
                <c:pt idx="31" formatCode="0.0">
                  <c:v>98.786173937499996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F2-EC4F-98DF-E23F0A2F337C}"/>
            </c:ext>
          </c:extLst>
        </c:ser>
        <c:ser>
          <c:idx val="2"/>
          <c:order val="2"/>
          <c:tx>
            <c:strRef>
              <c:f>Lin_Y!$E$32</c:f>
              <c:strCache>
                <c:ptCount val="1"/>
                <c:pt idx="0">
                  <c:v>New LUT</c:v>
                </c:pt>
              </c:strCache>
            </c:strRef>
          </c:tx>
          <c:spPr>
            <a:ln w="38100">
              <a:solidFill>
                <a:srgbClr val="FFD320"/>
              </a:solidFill>
              <a:prstDash val="solid"/>
            </a:ln>
          </c:spPr>
          <c:marker>
            <c:symbol val="dash"/>
            <c:size val="4"/>
            <c:spPr>
              <a:noFill/>
              <a:ln w="38100">
                <a:solidFill>
                  <a:srgbClr val="FFD320"/>
                </a:solidFill>
                <a:prstDash val="solid"/>
              </a:ln>
            </c:spPr>
          </c:marker>
          <c:xVal>
            <c:numRef>
              <c:f>Lin_Y!$B$33:$B$69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Lin_Y!$E$33:$E$69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7.8530573835042876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16.213651981299126</c:v>
                </c:pt>
                <c:pt idx="11">
                  <c:v>24.440068181430625</c:v>
                </c:pt>
                <c:pt idx="12">
                  <c:v>32.218317558719804</c:v>
                </c:pt>
                <c:pt idx="13">
                  <c:v>39.424449672678321</c:v>
                </c:pt>
                <c:pt idx="14">
                  <c:v>46.040229226773526</c:v>
                </c:pt>
                <c:pt idx="15">
                  <c:v>52.102330311864094</c:v>
                </c:pt>
                <c:pt idx="16">
                  <c:v>57.672251051242704</c:v>
                </c:pt>
                <c:pt idx="17">
                  <c:v>62.818773105721426</c:v>
                </c:pt>
                <c:pt idx="18">
                  <c:v>67.607792032765857</c:v>
                </c:pt>
                <c:pt idx="19">
                  <c:v>72.096282912741458</c:v>
                </c:pt>
                <c:pt idx="20">
                  <c:v>76.32841931238552</c:v>
                </c:pt>
                <c:pt idx="21">
                  <c:v>80.332687530423641</c:v>
                </c:pt>
                <c:pt idx="22">
                  <c:v>84.119401563638505</c:v>
                </c:pt>
                <c:pt idx="23">
                  <c:v>87.678436236528</c:v>
                </c:pt>
                <c:pt idx="24">
                  <c:v>90.977320473244532</c:v>
                </c:pt>
                <c:pt idx="25">
                  <c:v>93.960097749791672</c:v>
                </c:pt>
                <c:pt idx="26">
                  <c:v>96.54756269668151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98.639588557483123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F2-EC4F-98DF-E23F0A2F3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544032972084495"/>
          <c:y val="0.67969184058508225"/>
          <c:w val="0.133174705112167"/>
          <c:h val="0.20807508357593499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Yellow</a:t>
            </a:r>
          </a:p>
        </c:rich>
      </c:tx>
      <c:layout>
        <c:manualLayout>
          <c:xMode val="edge"/>
          <c:yMode val="edge"/>
          <c:x val="0.40472701484023549"/>
          <c:y val="1.63981593604115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Lin_Y!$S$32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circle"/>
            <c:size val="7"/>
          </c:marker>
          <c:xVal>
            <c:numRef>
              <c:f>Lin_Y!$R$33:$R$69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Lin_Y!$S$33:$S$69</c:f>
              <c:numCache>
                <c:formatCode>0.0</c:formatCode>
                <c:ptCount val="37"/>
                <c:pt idx="0">
                  <c:v>0</c:v>
                </c:pt>
                <c:pt idx="11">
                  <c:v>2.6414960313678577</c:v>
                </c:pt>
                <c:pt idx="14">
                  <c:v>1.1357145811720954</c:v>
                </c:pt>
                <c:pt idx="18">
                  <c:v>1.3032050891951812</c:v>
                </c:pt>
                <c:pt idx="22">
                  <c:v>1.7920571114606076</c:v>
                </c:pt>
                <c:pt idx="25">
                  <c:v>1.16986139132365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E5-B648-A7E6-B37778E21D49}"/>
            </c:ext>
          </c:extLst>
        </c:ser>
        <c:ser>
          <c:idx val="1"/>
          <c:order val="1"/>
          <c:tx>
            <c:strRef>
              <c:f>Lin_Y!$T$32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circle"/>
            <c:size val="7"/>
          </c:marker>
          <c:xVal>
            <c:numRef>
              <c:f>Lin_Y!$R$33:$R$69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Lin_Y!$T$33:$T$69</c:f>
              <c:numCache>
                <c:formatCode>0.0</c:formatCode>
                <c:ptCount val="37"/>
                <c:pt idx="0">
                  <c:v>0</c:v>
                </c:pt>
                <c:pt idx="11">
                  <c:v>11.420853937499999</c:v>
                </c:pt>
                <c:pt idx="14">
                  <c:v>17.219013000000004</c:v>
                </c:pt>
                <c:pt idx="18">
                  <c:v>19.000624999999999</c:v>
                </c:pt>
                <c:pt idx="22">
                  <c:v>15.689372999999989</c:v>
                </c:pt>
                <c:pt idx="25">
                  <c:v>9.7956114374999999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E5-B648-A7E6-B37778E21D49}"/>
            </c:ext>
          </c:extLst>
        </c:ser>
        <c:ser>
          <c:idx val="2"/>
          <c:order val="2"/>
          <c:tx>
            <c:strRef>
              <c:f>Lin_Y!$U$32</c:f>
              <c:strCache>
                <c:ptCount val="1"/>
                <c:pt idx="0">
                  <c:v>Compensation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Lin_Y!$R$33:$R$69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Lin_Y!$U$33:$U$69</c:f>
              <c:numCache>
                <c:formatCode>0.0</c:formatCode>
                <c:ptCount val="37"/>
                <c:pt idx="0">
                  <c:v>0</c:v>
                </c:pt>
                <c:pt idx="11">
                  <c:v>9.4400681814306253</c:v>
                </c:pt>
                <c:pt idx="14">
                  <c:v>16.040229226773526</c:v>
                </c:pt>
                <c:pt idx="18">
                  <c:v>17.607792032765857</c:v>
                </c:pt>
                <c:pt idx="22">
                  <c:v>14.119401563638505</c:v>
                </c:pt>
                <c:pt idx="25">
                  <c:v>8.9600977497916716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E5-B648-A7E6-B37778E21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40"/>
          <c:min val="-4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 Increase</a:t>
                </a:r>
                <a:r>
                  <a:rPr lang="en-US" baseline="0"/>
                  <a:t> (TVI)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978862838157623"/>
          <c:y val="0.75374339346030661"/>
          <c:w val="0.1263764799932868"/>
          <c:h val="0.11448071875261774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Black</a:t>
            </a:r>
          </a:p>
        </c:rich>
      </c:tx>
      <c:layout>
        <c:manualLayout>
          <c:xMode val="edge"/>
          <c:yMode val="edge"/>
          <c:x val="0.39698376629382309"/>
          <c:y val="2.7330265600685882E-3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Lin_K!$C$32</c:f>
              <c:strCache>
                <c:ptCount val="1"/>
                <c:pt idx="0">
                  <c:v>Measured</c:v>
                </c:pt>
              </c:strCache>
            </c:strRef>
          </c:tx>
          <c:spPr>
            <a:ln w="38100">
              <a:solidFill>
                <a:srgbClr val="004586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004586"/>
              </a:solidFill>
              <a:ln w="38100">
                <a:solidFill>
                  <a:srgbClr val="004586"/>
                </a:solidFill>
                <a:prstDash val="solid"/>
              </a:ln>
            </c:spPr>
          </c:marker>
          <c:xVal>
            <c:numRef>
              <c:f>Lin_K!$B$33:$B$69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Lin_K!$C$33:$C$69</c:f>
              <c:numCache>
                <c:formatCode>0.0</c:formatCode>
                <c:ptCount val="37"/>
                <c:pt idx="0">
                  <c:v>0</c:v>
                </c:pt>
                <c:pt idx="11">
                  <c:v>14.336918658272474</c:v>
                </c:pt>
                <c:pt idx="14">
                  <c:v>28.48128174141959</c:v>
                </c:pt>
                <c:pt idx="18">
                  <c:v>50.529354558211281</c:v>
                </c:pt>
                <c:pt idx="22">
                  <c:v>73.01636191208955</c:v>
                </c:pt>
                <c:pt idx="25">
                  <c:v>86.307514883515651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E5-E34E-B432-113AD396C329}"/>
            </c:ext>
          </c:extLst>
        </c:ser>
        <c:ser>
          <c:idx val="1"/>
          <c:order val="1"/>
          <c:tx>
            <c:strRef>
              <c:f>Lin_K!$D$32</c:f>
              <c:strCache>
                <c:ptCount val="1"/>
                <c:pt idx="0">
                  <c:v>Target</c:v>
                </c:pt>
              </c:strCache>
            </c:strRef>
          </c:tx>
          <c:spPr>
            <a:ln w="38100">
              <a:solidFill>
                <a:srgbClr val="FF420E"/>
              </a:solidFill>
              <a:prstDash val="solid"/>
            </a:ln>
          </c:spPr>
          <c:marker>
            <c:symbol val="diamond"/>
            <c:size val="4"/>
            <c:spPr>
              <a:solidFill>
                <a:srgbClr val="FF420E"/>
              </a:solidFill>
              <a:ln w="38100">
                <a:solidFill>
                  <a:srgbClr val="FF420E"/>
                </a:solidFill>
                <a:prstDash val="solid"/>
              </a:ln>
            </c:spPr>
          </c:marker>
          <c:xVal>
            <c:numRef>
              <c:f>Lin_K!$B$33:$B$69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Lin_K!$D$33:$D$69</c:f>
              <c:numCache>
                <c:formatCode>0.00</c:formatCode>
                <c:ptCount val="37"/>
                <c:pt idx="0">
                  <c:v>0</c:v>
                </c:pt>
                <c:pt idx="5" formatCode="0.0">
                  <c:v>9.5646514375000002</c:v>
                </c:pt>
                <c:pt idx="10" formatCode="0.0">
                  <c:v>18.342072999999999</c:v>
                </c:pt>
                <c:pt idx="11" formatCode="0.0">
                  <c:v>26.420853937499999</c:v>
                </c:pt>
                <c:pt idx="12" formatCode="0.0">
                  <c:v>33.880768000000003</c:v>
                </c:pt>
                <c:pt idx="13" formatCode="0.0">
                  <c:v>40.792773437500003</c:v>
                </c:pt>
                <c:pt idx="14" formatCode="0.0">
                  <c:v>47.219013000000004</c:v>
                </c:pt>
                <c:pt idx="15" formatCode="0.0">
                  <c:v>53.212813937500002</c:v>
                </c:pt>
                <c:pt idx="16" formatCode="0.0">
                  <c:v>58.818687999999995</c:v>
                </c:pt>
                <c:pt idx="17" formatCode="0.0">
                  <c:v>64.072331437499997</c:v>
                </c:pt>
                <c:pt idx="18" formatCode="0.0">
                  <c:v>69.000624999999999</c:v>
                </c:pt>
                <c:pt idx="19" formatCode="0.0">
                  <c:v>73.621633937500008</c:v>
                </c:pt>
                <c:pt idx="20" formatCode="0.0">
                  <c:v>77.944608000000002</c:v>
                </c:pt>
                <c:pt idx="21" formatCode="0.0">
                  <c:v>81.969981437499996</c:v>
                </c:pt>
                <c:pt idx="22" formatCode="0.0">
                  <c:v>85.689372999999989</c:v>
                </c:pt>
                <c:pt idx="23" formatCode="0.0">
                  <c:v>89.085585937499985</c:v>
                </c:pt>
                <c:pt idx="24" formatCode="0.0">
                  <c:v>92.132607999999976</c:v>
                </c:pt>
                <c:pt idx="25" formatCode="0.0">
                  <c:v>94.7956114375</c:v>
                </c:pt>
                <c:pt idx="26" formatCode="0.0">
                  <c:v>97.030952999999997</c:v>
                </c:pt>
                <c:pt idx="31" formatCode="0.0">
                  <c:v>98.786173937499996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E5-E34E-B432-113AD396C329}"/>
            </c:ext>
          </c:extLst>
        </c:ser>
        <c:ser>
          <c:idx val="2"/>
          <c:order val="2"/>
          <c:tx>
            <c:strRef>
              <c:f>Lin_K!$E$32</c:f>
              <c:strCache>
                <c:ptCount val="1"/>
                <c:pt idx="0">
                  <c:v>New LUT</c:v>
                </c:pt>
              </c:strCache>
            </c:strRef>
          </c:tx>
          <c:spPr>
            <a:ln w="38100">
              <a:solidFill>
                <a:srgbClr val="FFD320"/>
              </a:solidFill>
              <a:prstDash val="solid"/>
            </a:ln>
          </c:spPr>
          <c:marker>
            <c:symbol val="dash"/>
            <c:size val="4"/>
            <c:spPr>
              <a:noFill/>
              <a:ln w="38100">
                <a:solidFill>
                  <a:srgbClr val="FFD320"/>
                </a:solidFill>
                <a:prstDash val="solid"/>
              </a:ln>
            </c:spPr>
          </c:marker>
          <c:xVal>
            <c:numRef>
              <c:f>Lin_K!$B$33:$B$69</c:f>
              <c:numCache>
                <c:formatCode>0.0</c:formatCode>
                <c:ptCount val="37"/>
                <c:pt idx="0">
                  <c:v>0</c:v>
                </c:pt>
                <c:pt idx="10">
                  <c:v>10</c:v>
                </c:pt>
                <c:pt idx="11">
                  <c:v>15</c:v>
                </c:pt>
                <c:pt idx="12">
                  <c:v>20</c:v>
                </c:pt>
                <c:pt idx="13">
                  <c:v>25</c:v>
                </c:pt>
                <c:pt idx="14">
                  <c:v>30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50</c:v>
                </c:pt>
                <c:pt idx="19">
                  <c:v>55</c:v>
                </c:pt>
                <c:pt idx="20">
                  <c:v>60</c:v>
                </c:pt>
                <c:pt idx="21">
                  <c:v>65</c:v>
                </c:pt>
                <c:pt idx="22">
                  <c:v>70</c:v>
                </c:pt>
                <c:pt idx="23">
                  <c:v>75</c:v>
                </c:pt>
                <c:pt idx="24">
                  <c:v>80</c:v>
                </c:pt>
                <c:pt idx="25">
                  <c:v>85</c:v>
                </c:pt>
                <c:pt idx="26">
                  <c:v>90</c:v>
                </c:pt>
                <c:pt idx="36">
                  <c:v>100</c:v>
                </c:pt>
              </c:numCache>
            </c:numRef>
          </c:xVal>
          <c:yVal>
            <c:numRef>
              <c:f>Lin_K!$E$33:$E$69</c:f>
              <c:numCache>
                <c:formatCode>0.00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10.503100227031592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19.592629339816135</c:v>
                </c:pt>
                <c:pt idx="11">
                  <c:v>27.56139875335829</c:v>
                </c:pt>
                <c:pt idx="12">
                  <c:v>34.6472704851572</c:v>
                </c:pt>
                <c:pt idx="13">
                  <c:v>41.040752007653388</c:v>
                </c:pt>
                <c:pt idx="14">
                  <c:v>46.892780779854576</c:v>
                </c:pt>
                <c:pt idx="15">
                  <c:v>52.3216847572604</c:v>
                </c:pt>
                <c:pt idx="16">
                  <c:v>57.418895132838479</c:v>
                </c:pt>
                <c:pt idx="17">
                  <c:v>62.253312755116042</c:v>
                </c:pt>
                <c:pt idx="18">
                  <c:v>66.874397013243112</c:v>
                </c:pt>
                <c:pt idx="19">
                  <c:v>71.314125291871008</c:v>
                </c:pt>
                <c:pt idx="20">
                  <c:v>75.588007099714673</c:v>
                </c:pt>
                <c:pt idx="21">
                  <c:v>79.69535751549526</c:v>
                </c:pt>
                <c:pt idx="22">
                  <c:v>83.619056048507915</c:v>
                </c:pt>
                <c:pt idx="23">
                  <c:v>87.325047539644501</c:v>
                </c:pt>
                <c:pt idx="24">
                  <c:v>90.761882962682932</c:v>
                </c:pt>
                <c:pt idx="25">
                  <c:v>93.860645571038503</c:v>
                </c:pt>
                <c:pt idx="26">
                  <c:v>96.535651232799353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98.686333720460453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E5-E34E-B432-113AD396C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1544032972084495"/>
          <c:y val="0.67969184058508225"/>
          <c:w val="0.133174705112167"/>
          <c:h val="0.20807508357593499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Black</a:t>
            </a:r>
          </a:p>
        </c:rich>
      </c:tx>
      <c:layout>
        <c:manualLayout>
          <c:xMode val="edge"/>
          <c:yMode val="edge"/>
          <c:x val="0.40472701484023549"/>
          <c:y val="1.639815936041152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592644920430997E-2"/>
          <c:y val="5.7228915662650599E-2"/>
          <c:w val="0.67592630791914599"/>
          <c:h val="0.8554216867469880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Lin_K!$S$32</c:f>
              <c:strCache>
                <c:ptCount val="1"/>
                <c:pt idx="0">
                  <c:v>Measured</c:v>
                </c:pt>
              </c:strCache>
            </c:strRef>
          </c:tx>
          <c:marker>
            <c:symbol val="circle"/>
            <c:size val="7"/>
          </c:marker>
          <c:xVal>
            <c:numRef>
              <c:f>Lin_K!$R$33:$R$69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Lin_K!$S$33:$S$69</c:f>
              <c:numCache>
                <c:formatCode>0.0</c:formatCode>
                <c:ptCount val="37"/>
                <c:pt idx="0">
                  <c:v>0</c:v>
                </c:pt>
                <c:pt idx="11">
                  <c:v>-0.66308134172752631</c:v>
                </c:pt>
                <c:pt idx="14">
                  <c:v>-1.5187182585804102</c:v>
                </c:pt>
                <c:pt idx="18">
                  <c:v>0.5293545582112813</c:v>
                </c:pt>
                <c:pt idx="22">
                  <c:v>3.0163619120895504</c:v>
                </c:pt>
                <c:pt idx="25">
                  <c:v>1.3075148835156511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8C-664A-B8E9-C32B62BFDE22}"/>
            </c:ext>
          </c:extLst>
        </c:ser>
        <c:ser>
          <c:idx val="1"/>
          <c:order val="1"/>
          <c:tx>
            <c:strRef>
              <c:f>Lin_K!$T$32</c:f>
              <c:strCache>
                <c:ptCount val="1"/>
                <c:pt idx="0">
                  <c:v>Target</c:v>
                </c:pt>
              </c:strCache>
            </c:strRef>
          </c:tx>
          <c:marker>
            <c:symbol val="circle"/>
            <c:size val="7"/>
          </c:marker>
          <c:xVal>
            <c:numRef>
              <c:f>Lin_K!$R$33:$R$69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Lin_K!$T$33:$T$69</c:f>
              <c:numCache>
                <c:formatCode>0.0</c:formatCode>
                <c:ptCount val="37"/>
                <c:pt idx="0">
                  <c:v>0</c:v>
                </c:pt>
                <c:pt idx="11">
                  <c:v>11.420853937499999</c:v>
                </c:pt>
                <c:pt idx="14">
                  <c:v>17.219013000000004</c:v>
                </c:pt>
                <c:pt idx="18">
                  <c:v>19.000624999999999</c:v>
                </c:pt>
                <c:pt idx="22">
                  <c:v>15.689372999999989</c:v>
                </c:pt>
                <c:pt idx="25">
                  <c:v>9.7956114374999999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8C-664A-B8E9-C32B62BFDE22}"/>
            </c:ext>
          </c:extLst>
        </c:ser>
        <c:ser>
          <c:idx val="2"/>
          <c:order val="2"/>
          <c:tx>
            <c:strRef>
              <c:f>Lin_K!$U$32</c:f>
              <c:strCache>
                <c:ptCount val="1"/>
                <c:pt idx="0">
                  <c:v>Compensation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xVal>
            <c:numRef>
              <c:f>Lin_K!$R$33:$R$69</c:f>
              <c:numCache>
                <c:formatCode>0.0</c:formatCode>
                <c:ptCount val="37"/>
                <c:pt idx="0">
                  <c:v>0</c:v>
                </c:pt>
                <c:pt idx="11">
                  <c:v>15</c:v>
                </c:pt>
                <c:pt idx="14">
                  <c:v>30</c:v>
                </c:pt>
                <c:pt idx="18">
                  <c:v>50</c:v>
                </c:pt>
                <c:pt idx="22">
                  <c:v>70</c:v>
                </c:pt>
                <c:pt idx="25">
                  <c:v>85</c:v>
                </c:pt>
                <c:pt idx="36">
                  <c:v>100</c:v>
                </c:pt>
              </c:numCache>
            </c:numRef>
          </c:xVal>
          <c:yVal>
            <c:numRef>
              <c:f>Lin_K!$U$33:$U$69</c:f>
              <c:numCache>
                <c:formatCode>0.0</c:formatCode>
                <c:ptCount val="37"/>
                <c:pt idx="0">
                  <c:v>0</c:v>
                </c:pt>
                <c:pt idx="11">
                  <c:v>12.56139875335829</c:v>
                </c:pt>
                <c:pt idx="14">
                  <c:v>16.892780779854576</c:v>
                </c:pt>
                <c:pt idx="18">
                  <c:v>16.874397013243112</c:v>
                </c:pt>
                <c:pt idx="22">
                  <c:v>13.619056048507915</c:v>
                </c:pt>
                <c:pt idx="25">
                  <c:v>8.8606455710385035</c:v>
                </c:pt>
                <c:pt idx="3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88C-664A-B8E9-C32B62BFD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1094608"/>
        <c:axId val="-1878194688"/>
      </c:scatterChart>
      <c:valAx>
        <c:axId val="-2061094608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Input - Tone Value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1878194688"/>
        <c:crossesAt val="0"/>
        <c:crossBetween val="midCat"/>
        <c:majorUnit val="10"/>
        <c:minorUnit val="5"/>
      </c:valAx>
      <c:valAx>
        <c:axId val="-1878194688"/>
        <c:scaling>
          <c:orientation val="minMax"/>
          <c:max val="40"/>
          <c:min val="-40"/>
        </c:scaling>
        <c:delete val="0"/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Output - Tone Value Increase</a:t>
                </a:r>
                <a:r>
                  <a:rPr lang="en-US" baseline="0"/>
                  <a:t> (TVI)</a:t>
                </a:r>
                <a:endParaRPr lang="en-US"/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IT"/>
          </a:p>
        </c:txPr>
        <c:crossAx val="-2061094608"/>
        <c:crossesAt val="0"/>
        <c:crossBetween val="midCat"/>
        <c:majorUnit val="10"/>
        <c:minorUnit val="5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2978862838157623"/>
          <c:y val="0.75374339346030661"/>
          <c:w val="0.1263764799932868"/>
          <c:h val="0.11448071875261774"/>
        </c:manualLayout>
      </c:layout>
      <c:overlay val="0"/>
      <c:spPr>
        <a:solidFill>
          <a:schemeClr val="bg1"/>
        </a:solidFill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IT"/>
        </a:p>
      </c:txPr>
    </c:legend>
    <c:plotVisOnly val="0"/>
    <c:dispBlanksAs val="span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IT"/>
    </a:p>
  </c:txPr>
  <c:printSettings>
    <c:headerFooter/>
    <c:pageMargins b="1" l="0.75" r="0.75" t="1" header="0.51180555555555596" footer="0.51180555555555596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28</xdr:row>
      <xdr:rowOff>101600</xdr:rowOff>
    </xdr:to>
    <xdr:graphicFrame macro="">
      <xdr:nvGraphicFramePr>
        <xdr:cNvPr id="1025" name="Grafico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82178</xdr:colOff>
      <xdr:row>0</xdr:row>
      <xdr:rowOff>37353</xdr:rowOff>
    </xdr:from>
    <xdr:to>
      <xdr:col>20</xdr:col>
      <xdr:colOff>707989</xdr:colOff>
      <xdr:row>28</xdr:row>
      <xdr:rowOff>138953</xdr:rowOff>
    </xdr:to>
    <xdr:graphicFrame macro="">
      <xdr:nvGraphicFramePr>
        <xdr:cNvPr id="4" name="Grafico 1">
          <a:extLst>
            <a:ext uri="{FF2B5EF4-FFF2-40B4-BE49-F238E27FC236}">
              <a16:creationId xmlns:a16="http://schemas.microsoft.com/office/drawing/2014/main" id="{9B864350-33A1-BA4F-9E83-08537A2173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28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674D77A-8B61-9444-98BA-03D9611C6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82178</xdr:colOff>
      <xdr:row>0</xdr:row>
      <xdr:rowOff>37353</xdr:rowOff>
    </xdr:from>
    <xdr:to>
      <xdr:col>20</xdr:col>
      <xdr:colOff>707989</xdr:colOff>
      <xdr:row>28</xdr:row>
      <xdr:rowOff>138953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9282F8C8-AA31-B649-B671-6D63A2D314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28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AA80B5A-D0ED-E44D-91B7-E643F6F81B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82178</xdr:colOff>
      <xdr:row>0</xdr:row>
      <xdr:rowOff>37353</xdr:rowOff>
    </xdr:from>
    <xdr:to>
      <xdr:col>20</xdr:col>
      <xdr:colOff>707989</xdr:colOff>
      <xdr:row>28</xdr:row>
      <xdr:rowOff>138953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9138D2B5-CDEA-E444-BB55-99D953E46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28</xdr:row>
      <xdr:rowOff>101600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C90C2BC-FB0B-9E44-992A-F4D2D3391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82178</xdr:colOff>
      <xdr:row>0</xdr:row>
      <xdr:rowOff>37353</xdr:rowOff>
    </xdr:from>
    <xdr:to>
      <xdr:col>20</xdr:col>
      <xdr:colOff>707989</xdr:colOff>
      <xdr:row>28</xdr:row>
      <xdr:rowOff>138953</xdr:rowOff>
    </xdr:to>
    <xdr:graphicFrame macro="">
      <xdr:nvGraphicFramePr>
        <xdr:cNvPr id="3" name="Grafico 1">
          <a:extLst>
            <a:ext uri="{FF2B5EF4-FFF2-40B4-BE49-F238E27FC236}">
              <a16:creationId xmlns:a16="http://schemas.microsoft.com/office/drawing/2014/main" id="{589639E7-F23B-AC4B-BD6E-564491E27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69"/>
  <sheetViews>
    <sheetView zoomScale="125" zoomScaleNormal="120" zoomScalePageLayoutView="120" workbookViewId="0">
      <selection activeCell="N43" sqref="N43"/>
    </sheetView>
  </sheetViews>
  <sheetFormatPr baseColWidth="10" defaultColWidth="11.5" defaultRowHeight="13" x14ac:dyDescent="0.15"/>
  <cols>
    <col min="9" max="11" width="0" hidden="1" customWidth="1"/>
    <col min="12" max="17" width="11.5" style="39"/>
  </cols>
  <sheetData>
    <row r="1" spans="1:42" x14ac:dyDescent="0.15">
      <c r="A1" s="1" t="s">
        <v>0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13</v>
      </c>
      <c r="AH1" s="3" t="s">
        <v>10</v>
      </c>
      <c r="AI1" s="1" t="s">
        <v>11</v>
      </c>
      <c r="AJ1" s="1" t="s">
        <v>3</v>
      </c>
    </row>
    <row r="2" spans="1:42" x14ac:dyDescent="0.15">
      <c r="AA2" s="6">
        <f t="shared" ref="AA2:AA38" si="0">$B33</f>
        <v>0</v>
      </c>
      <c r="AB2" s="6">
        <f>$B$33</f>
        <v>0</v>
      </c>
      <c r="AC2" s="7">
        <f t="shared" ref="AC2:AC37" si="1">$C33</f>
        <v>0</v>
      </c>
      <c r="AD2" s="32">
        <f t="shared" ref="AD2:AD38" si="2">IF(AC2,AC2,0)</f>
        <v>0</v>
      </c>
      <c r="AE2" s="32">
        <f t="shared" ref="AE2:AE38" si="3">AD2^2</f>
        <v>0</v>
      </c>
      <c r="AF2" s="32">
        <f t="shared" ref="AF2:AF38" si="4">AD2^3</f>
        <v>0</v>
      </c>
      <c r="AG2" s="32">
        <f>AD2^4</f>
        <v>0</v>
      </c>
      <c r="AH2" s="8">
        <f>$AO$4+AD2*$AN$4+AE2*$AM$4+AF2*$AL$4+AG2*$AK$4</f>
        <v>0</v>
      </c>
      <c r="AI2" s="8">
        <f>D33</f>
        <v>0</v>
      </c>
      <c r="AJ2" s="8">
        <v>0</v>
      </c>
    </row>
    <row r="3" spans="1:42" x14ac:dyDescent="0.15">
      <c r="AA3" s="6">
        <f t="shared" si="0"/>
        <v>0</v>
      </c>
      <c r="AB3" s="6">
        <f t="shared" ref="AB3:AB37" si="5">IF(AC3,$B34,0)</f>
        <v>0</v>
      </c>
      <c r="AC3" s="7">
        <f t="shared" si="1"/>
        <v>0</v>
      </c>
      <c r="AD3" s="32">
        <f t="shared" si="2"/>
        <v>0</v>
      </c>
      <c r="AE3" s="32">
        <f t="shared" si="3"/>
        <v>0</v>
      </c>
      <c r="AF3" s="32">
        <f t="shared" si="4"/>
        <v>0</v>
      </c>
      <c r="AG3" s="32">
        <f t="shared" ref="AG3:AG38" si="6">AD3^4</f>
        <v>0</v>
      </c>
      <c r="AH3" s="8">
        <f t="shared" ref="AH3:AH38" si="7">$AO$4+AD3*$AN$4+AE3*$AM$4+AF3*$AL$4+AG3*$AK$4</f>
        <v>0</v>
      </c>
      <c r="AI3" s="8">
        <f t="shared" ref="AI3:AI38" si="8">D34</f>
        <v>0</v>
      </c>
      <c r="AJ3" s="8" t="str">
        <f>IF(AI3,$AO$4+AI3*$AN$4+AI3^2*$AM$4+AI3^3*$AL$4+AI3^4*$AK$4,"")</f>
        <v/>
      </c>
      <c r="AK3" s="9" t="s">
        <v>12</v>
      </c>
      <c r="AL3" s="10"/>
      <c r="AM3" s="10"/>
      <c r="AN3" s="11"/>
    </row>
    <row r="4" spans="1:42" x14ac:dyDescent="0.15">
      <c r="AA4" s="6">
        <f t="shared" si="0"/>
        <v>0</v>
      </c>
      <c r="AB4" s="6">
        <f t="shared" si="5"/>
        <v>0</v>
      </c>
      <c r="AC4" s="7">
        <f t="shared" si="1"/>
        <v>0</v>
      </c>
      <c r="AD4" s="32">
        <f t="shared" si="2"/>
        <v>0</v>
      </c>
      <c r="AE4" s="32">
        <f t="shared" si="3"/>
        <v>0</v>
      </c>
      <c r="AF4" s="32">
        <f t="shared" si="4"/>
        <v>0</v>
      </c>
      <c r="AG4" s="32">
        <f t="shared" si="6"/>
        <v>0</v>
      </c>
      <c r="AH4" s="8">
        <f t="shared" si="7"/>
        <v>0</v>
      </c>
      <c r="AI4" s="8">
        <f t="shared" si="8"/>
        <v>0</v>
      </c>
      <c r="AJ4" s="8" t="str">
        <f t="shared" ref="AJ4:AJ37" si="9">IF(AI4,$AO$4+AI4*$AN$4+AI4^2*$AM$4+AI4^3*$AL$4+AI4^4*$AK$4,"")</f>
        <v/>
      </c>
      <c r="AK4" s="12">
        <f t="array" ref="AK4:AP11">LINEST(AB2:AB38,AD2:AG38,0,1)</f>
        <v>2.8924638456628846E-9</v>
      </c>
      <c r="AL4" s="13">
        <v>4.3901602331469E-6</v>
      </c>
      <c r="AM4" s="13">
        <v>-1.2289718487097013E-4</v>
      </c>
      <c r="AN4" s="14">
        <v>0.96411471767075529</v>
      </c>
      <c r="AO4" s="15">
        <v>0</v>
      </c>
      <c r="AP4" t="e">
        <v>#N/A</v>
      </c>
    </row>
    <row r="5" spans="1:42" x14ac:dyDescent="0.15">
      <c r="AA5" s="6">
        <f t="shared" si="0"/>
        <v>0</v>
      </c>
      <c r="AB5" s="6">
        <f t="shared" si="5"/>
        <v>0</v>
      </c>
      <c r="AC5" s="7">
        <f t="shared" si="1"/>
        <v>0</v>
      </c>
      <c r="AD5" s="32">
        <f t="shared" si="2"/>
        <v>0</v>
      </c>
      <c r="AE5" s="32">
        <f t="shared" si="3"/>
        <v>0</v>
      </c>
      <c r="AF5" s="32">
        <f t="shared" si="4"/>
        <v>0</v>
      </c>
      <c r="AG5" s="32">
        <f t="shared" si="6"/>
        <v>0</v>
      </c>
      <c r="AH5" s="8">
        <f t="shared" si="7"/>
        <v>0</v>
      </c>
      <c r="AI5" s="8">
        <f t="shared" si="8"/>
        <v>0</v>
      </c>
      <c r="AJ5" s="8" t="str">
        <f t="shared" si="9"/>
        <v/>
      </c>
      <c r="AK5" s="12">
        <v>8.2668051876658265E-8</v>
      </c>
      <c r="AL5" s="13">
        <v>1.6407556161538549E-5</v>
      </c>
      <c r="AM5" s="13">
        <v>1.0125042329873755E-3</v>
      </c>
      <c r="AN5" s="14">
        <v>1.9223223487870353E-2</v>
      </c>
      <c r="AO5" s="15" t="e">
        <v>#N/A</v>
      </c>
      <c r="AP5" t="e">
        <v>#N/A</v>
      </c>
    </row>
    <row r="6" spans="1:42" x14ac:dyDescent="0.15">
      <c r="AA6" s="6">
        <f t="shared" si="0"/>
        <v>0</v>
      </c>
      <c r="AB6" s="6">
        <f t="shared" si="5"/>
        <v>0</v>
      </c>
      <c r="AC6" s="7">
        <f t="shared" si="1"/>
        <v>0</v>
      </c>
      <c r="AD6" s="32">
        <f t="shared" si="2"/>
        <v>0</v>
      </c>
      <c r="AE6" s="32">
        <f t="shared" si="3"/>
        <v>0</v>
      </c>
      <c r="AF6" s="32">
        <f t="shared" si="4"/>
        <v>0</v>
      </c>
      <c r="AG6" s="32">
        <f t="shared" si="6"/>
        <v>0</v>
      </c>
      <c r="AH6" s="8">
        <f t="shared" si="7"/>
        <v>0</v>
      </c>
      <c r="AI6" s="8">
        <f t="shared" si="8"/>
        <v>0</v>
      </c>
      <c r="AJ6" s="8" t="str">
        <f t="shared" si="9"/>
        <v/>
      </c>
      <c r="AK6" s="12">
        <v>0.99997381938802243</v>
      </c>
      <c r="AL6" s="13">
        <v>0.1429293911737966</v>
      </c>
      <c r="AM6" s="13" t="e">
        <v>#N/A</v>
      </c>
      <c r="AN6" s="14" t="e">
        <v>#N/A</v>
      </c>
      <c r="AO6" s="15" t="e">
        <v>#N/A</v>
      </c>
      <c r="AP6" t="e">
        <v>#N/A</v>
      </c>
    </row>
    <row r="7" spans="1:42" x14ac:dyDescent="0.15">
      <c r="AA7" s="6">
        <f t="shared" si="0"/>
        <v>0</v>
      </c>
      <c r="AB7" s="6">
        <f t="shared" si="5"/>
        <v>0</v>
      </c>
      <c r="AC7" s="7">
        <f t="shared" si="1"/>
        <v>0</v>
      </c>
      <c r="AD7" s="32">
        <f t="shared" si="2"/>
        <v>0</v>
      </c>
      <c r="AE7" s="32">
        <f t="shared" si="3"/>
        <v>0</v>
      </c>
      <c r="AF7" s="32">
        <f t="shared" si="4"/>
        <v>0</v>
      </c>
      <c r="AG7" s="32">
        <f t="shared" si="6"/>
        <v>0</v>
      </c>
      <c r="AH7" s="8">
        <f t="shared" si="7"/>
        <v>0</v>
      </c>
      <c r="AI7" s="8">
        <f t="shared" si="8"/>
        <v>9.5646514375000002</v>
      </c>
      <c r="AJ7" s="8">
        <f t="shared" si="9"/>
        <v>9.2140438635585458</v>
      </c>
      <c r="AK7" s="12">
        <v>315110.4342789395</v>
      </c>
      <c r="AL7" s="13">
        <v>33</v>
      </c>
      <c r="AM7" s="13" t="e">
        <v>#N/A</v>
      </c>
      <c r="AN7" s="14" t="e">
        <v>#N/A</v>
      </c>
      <c r="AO7" s="15" t="e">
        <v>#N/A</v>
      </c>
      <c r="AP7" t="e">
        <v>#N/A</v>
      </c>
    </row>
    <row r="8" spans="1:42" x14ac:dyDescent="0.15">
      <c r="AA8" s="6">
        <f t="shared" si="0"/>
        <v>0</v>
      </c>
      <c r="AB8" s="6">
        <f t="shared" si="5"/>
        <v>0</v>
      </c>
      <c r="AC8" s="7">
        <f t="shared" si="1"/>
        <v>0</v>
      </c>
      <c r="AD8" s="32">
        <f t="shared" si="2"/>
        <v>0</v>
      </c>
      <c r="AE8" s="32">
        <f t="shared" si="3"/>
        <v>0</v>
      </c>
      <c r="AF8" s="32">
        <f t="shared" si="4"/>
        <v>0</v>
      </c>
      <c r="AG8" s="32">
        <f t="shared" si="6"/>
        <v>0</v>
      </c>
      <c r="AH8" s="8">
        <f t="shared" si="7"/>
        <v>0</v>
      </c>
      <c r="AI8" s="8">
        <f t="shared" si="8"/>
        <v>0</v>
      </c>
      <c r="AJ8" s="8" t="str">
        <f t="shared" si="9"/>
        <v/>
      </c>
      <c r="AK8" s="16">
        <v>25749.325849241577</v>
      </c>
      <c r="AL8" s="17">
        <v>0.67415075842330163</v>
      </c>
      <c r="AM8" s="17" t="e">
        <v>#N/A</v>
      </c>
      <c r="AN8" s="18" t="e">
        <v>#N/A</v>
      </c>
      <c r="AO8" s="15" t="e">
        <v>#N/A</v>
      </c>
      <c r="AP8" t="e">
        <v>#N/A</v>
      </c>
    </row>
    <row r="9" spans="1:42" x14ac:dyDescent="0.15">
      <c r="AA9" s="6">
        <f t="shared" si="0"/>
        <v>0</v>
      </c>
      <c r="AB9" s="6">
        <f t="shared" si="5"/>
        <v>0</v>
      </c>
      <c r="AC9" s="7">
        <f t="shared" si="1"/>
        <v>0</v>
      </c>
      <c r="AD9" s="32">
        <f t="shared" si="2"/>
        <v>0</v>
      </c>
      <c r="AE9" s="32">
        <f t="shared" si="3"/>
        <v>0</v>
      </c>
      <c r="AF9" s="32">
        <f t="shared" si="4"/>
        <v>0</v>
      </c>
      <c r="AG9" s="32">
        <f t="shared" si="6"/>
        <v>0</v>
      </c>
      <c r="AH9" s="8">
        <f t="shared" si="7"/>
        <v>0</v>
      </c>
      <c r="AI9" s="8">
        <f t="shared" si="8"/>
        <v>0</v>
      </c>
      <c r="AJ9" s="8" t="str">
        <f t="shared" si="9"/>
        <v/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t="e">
        <v>#N/A</v>
      </c>
    </row>
    <row r="10" spans="1:42" x14ac:dyDescent="0.15">
      <c r="AA10" s="6">
        <f t="shared" si="0"/>
        <v>0</v>
      </c>
      <c r="AB10" s="6">
        <f t="shared" si="5"/>
        <v>0</v>
      </c>
      <c r="AC10" s="7">
        <f t="shared" si="1"/>
        <v>0</v>
      </c>
      <c r="AD10" s="32">
        <f t="shared" si="2"/>
        <v>0</v>
      </c>
      <c r="AE10" s="32">
        <f t="shared" si="3"/>
        <v>0</v>
      </c>
      <c r="AF10" s="32">
        <f t="shared" si="4"/>
        <v>0</v>
      </c>
      <c r="AG10" s="32">
        <f t="shared" si="6"/>
        <v>0</v>
      </c>
      <c r="AH10" s="8">
        <f t="shared" si="7"/>
        <v>0</v>
      </c>
      <c r="AI10" s="8">
        <f t="shared" si="8"/>
        <v>0</v>
      </c>
      <c r="AJ10" s="8" t="str">
        <f t="shared" si="9"/>
        <v/>
      </c>
      <c r="AK10" s="12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t="e">
        <v>#N/A</v>
      </c>
    </row>
    <row r="11" spans="1:42" x14ac:dyDescent="0.15">
      <c r="AA11" s="6">
        <f t="shared" si="0"/>
        <v>0</v>
      </c>
      <c r="AB11" s="6">
        <f t="shared" si="5"/>
        <v>0</v>
      </c>
      <c r="AC11" s="7">
        <f t="shared" si="1"/>
        <v>0</v>
      </c>
      <c r="AD11" s="32">
        <f t="shared" si="2"/>
        <v>0</v>
      </c>
      <c r="AE11" s="32">
        <f t="shared" si="3"/>
        <v>0</v>
      </c>
      <c r="AF11" s="32">
        <f t="shared" si="4"/>
        <v>0</v>
      </c>
      <c r="AG11" s="32">
        <f t="shared" si="6"/>
        <v>0</v>
      </c>
      <c r="AH11" s="8">
        <f t="shared" si="7"/>
        <v>0</v>
      </c>
      <c r="AI11" s="8">
        <f t="shared" si="8"/>
        <v>0</v>
      </c>
      <c r="AJ11" s="8" t="str">
        <f t="shared" si="9"/>
        <v/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t="e">
        <v>#N/A</v>
      </c>
    </row>
    <row r="12" spans="1:42" x14ac:dyDescent="0.15">
      <c r="AA12" s="6">
        <f t="shared" si="0"/>
        <v>10</v>
      </c>
      <c r="AB12" s="6">
        <f t="shared" si="5"/>
        <v>0</v>
      </c>
      <c r="AC12" s="7">
        <f t="shared" si="1"/>
        <v>0</v>
      </c>
      <c r="AD12" s="32">
        <f t="shared" si="2"/>
        <v>0</v>
      </c>
      <c r="AE12" s="32">
        <f t="shared" si="3"/>
        <v>0</v>
      </c>
      <c r="AF12" s="32">
        <f t="shared" si="4"/>
        <v>0</v>
      </c>
      <c r="AG12" s="32">
        <f t="shared" si="6"/>
        <v>0</v>
      </c>
      <c r="AH12" s="8">
        <f t="shared" si="7"/>
        <v>0</v>
      </c>
      <c r="AI12" s="8">
        <f t="shared" si="8"/>
        <v>18.342072999999999</v>
      </c>
      <c r="AJ12" s="8">
        <f t="shared" si="9"/>
        <v>17.66993445400686</v>
      </c>
      <c r="AK12" s="15"/>
      <c r="AL12" s="15"/>
      <c r="AM12" s="15"/>
      <c r="AN12" s="15"/>
      <c r="AO12" s="15"/>
    </row>
    <row r="13" spans="1:42" x14ac:dyDescent="0.15">
      <c r="AA13" s="6">
        <f t="shared" si="0"/>
        <v>15</v>
      </c>
      <c r="AB13" s="6">
        <f t="shared" si="5"/>
        <v>15</v>
      </c>
      <c r="AC13" s="7">
        <f t="shared" si="1"/>
        <v>15.255576528186356</v>
      </c>
      <c r="AD13" s="32">
        <f t="shared" si="2"/>
        <v>15.255576528186356</v>
      </c>
      <c r="AE13" s="32">
        <f t="shared" si="3"/>
        <v>232.73261520735048</v>
      </c>
      <c r="AF13" s="32">
        <f t="shared" si="4"/>
        <v>3550.4702219006831</v>
      </c>
      <c r="AG13" s="32">
        <f t="shared" si="6"/>
        <v>54164.470181252662</v>
      </c>
      <c r="AH13" s="8">
        <f t="shared" si="7"/>
        <v>14.695267476089226</v>
      </c>
      <c r="AI13" s="8">
        <f t="shared" si="8"/>
        <v>26.420853937499999</v>
      </c>
      <c r="AJ13" s="8">
        <f t="shared" si="9"/>
        <v>25.469323207114513</v>
      </c>
    </row>
    <row r="14" spans="1:42" x14ac:dyDescent="0.15">
      <c r="AA14" s="6">
        <f t="shared" si="0"/>
        <v>20</v>
      </c>
      <c r="AB14" s="6">
        <f t="shared" si="5"/>
        <v>0</v>
      </c>
      <c r="AC14" s="7">
        <f t="shared" si="1"/>
        <v>0</v>
      </c>
      <c r="AD14" s="32">
        <f t="shared" si="2"/>
        <v>0</v>
      </c>
      <c r="AE14" s="32">
        <f t="shared" si="3"/>
        <v>0</v>
      </c>
      <c r="AF14" s="32">
        <f t="shared" si="4"/>
        <v>0</v>
      </c>
      <c r="AG14" s="32">
        <f t="shared" si="6"/>
        <v>0</v>
      </c>
      <c r="AH14" s="8">
        <f t="shared" si="7"/>
        <v>0</v>
      </c>
      <c r="AI14" s="8">
        <f t="shared" si="8"/>
        <v>33.880768000000003</v>
      </c>
      <c r="AJ14" s="8">
        <f t="shared" si="9"/>
        <v>32.698425873273358</v>
      </c>
    </row>
    <row r="15" spans="1:42" x14ac:dyDescent="0.15">
      <c r="AA15" s="6">
        <f t="shared" si="0"/>
        <v>25</v>
      </c>
      <c r="AB15" s="6">
        <f t="shared" si="5"/>
        <v>0</v>
      </c>
      <c r="AC15" s="7">
        <f t="shared" si="1"/>
        <v>0</v>
      </c>
      <c r="AD15" s="32">
        <f t="shared" si="2"/>
        <v>0</v>
      </c>
      <c r="AE15" s="32">
        <f t="shared" si="3"/>
        <v>0</v>
      </c>
      <c r="AF15" s="32">
        <f t="shared" si="4"/>
        <v>0</v>
      </c>
      <c r="AG15" s="32">
        <f t="shared" si="6"/>
        <v>0</v>
      </c>
      <c r="AH15" s="8">
        <f t="shared" si="7"/>
        <v>0</v>
      </c>
      <c r="AI15" s="8">
        <f t="shared" si="8"/>
        <v>40.792773437500003</v>
      </c>
      <c r="AJ15" s="8">
        <f t="shared" si="9"/>
        <v>39.43042503119252</v>
      </c>
    </row>
    <row r="16" spans="1:42" x14ac:dyDescent="0.15">
      <c r="AA16" s="6">
        <f t="shared" si="0"/>
        <v>30</v>
      </c>
      <c r="AB16" s="6">
        <f t="shared" si="5"/>
        <v>30</v>
      </c>
      <c r="AC16" s="7">
        <f t="shared" si="1"/>
        <v>31.405257532006615</v>
      </c>
      <c r="AD16" s="32">
        <f t="shared" si="2"/>
        <v>31.405257532006615</v>
      </c>
      <c r="AE16" s="32">
        <f t="shared" si="3"/>
        <v>986.29020065165821</v>
      </c>
      <c r="AF16" s="32">
        <f t="shared" si="4"/>
        <v>30974.697752759806</v>
      </c>
      <c r="AG16" s="32">
        <f t="shared" si="6"/>
        <v>972768.35990148818</v>
      </c>
      <c r="AH16" s="8">
        <f t="shared" si="7"/>
        <v>30.295856293341135</v>
      </c>
      <c r="AI16" s="8">
        <f t="shared" si="8"/>
        <v>47.219013000000004</v>
      </c>
      <c r="AJ16" s="8">
        <f t="shared" si="9"/>
        <v>45.727109945671309</v>
      </c>
    </row>
    <row r="17" spans="1:36" x14ac:dyDescent="0.15">
      <c r="AA17" s="6">
        <f t="shared" si="0"/>
        <v>35</v>
      </c>
      <c r="AB17" s="6">
        <f t="shared" si="5"/>
        <v>0</v>
      </c>
      <c r="AC17" s="7">
        <f t="shared" si="1"/>
        <v>0</v>
      </c>
      <c r="AD17" s="32">
        <f t="shared" si="2"/>
        <v>0</v>
      </c>
      <c r="AE17" s="32">
        <f t="shared" si="3"/>
        <v>0</v>
      </c>
      <c r="AF17" s="32">
        <f t="shared" si="4"/>
        <v>0</v>
      </c>
      <c r="AG17" s="32">
        <f t="shared" si="6"/>
        <v>0</v>
      </c>
      <c r="AH17" s="8">
        <f t="shared" si="7"/>
        <v>0</v>
      </c>
      <c r="AI17" s="8">
        <f t="shared" si="8"/>
        <v>53.212813937500002</v>
      </c>
      <c r="AJ17" s="8">
        <f t="shared" si="9"/>
        <v>51.639951472595293</v>
      </c>
    </row>
    <row r="18" spans="1:36" x14ac:dyDescent="0.15">
      <c r="AA18" s="6">
        <f t="shared" si="0"/>
        <v>40</v>
      </c>
      <c r="AB18" s="6">
        <f t="shared" si="5"/>
        <v>0</v>
      </c>
      <c r="AC18" s="7">
        <f t="shared" si="1"/>
        <v>0</v>
      </c>
      <c r="AD18" s="32">
        <f t="shared" si="2"/>
        <v>0</v>
      </c>
      <c r="AE18" s="32">
        <f t="shared" si="3"/>
        <v>0</v>
      </c>
      <c r="AF18" s="32">
        <f t="shared" si="4"/>
        <v>0</v>
      </c>
      <c r="AG18" s="32">
        <f t="shared" si="6"/>
        <v>0</v>
      </c>
      <c r="AH18" s="8">
        <f t="shared" si="7"/>
        <v>0</v>
      </c>
      <c r="AI18" s="8">
        <f t="shared" si="8"/>
        <v>58.818687999999995</v>
      </c>
      <c r="AJ18" s="8">
        <f t="shared" si="9"/>
        <v>57.210762899930778</v>
      </c>
    </row>
    <row r="19" spans="1:36" x14ac:dyDescent="0.15">
      <c r="AA19" s="6">
        <f t="shared" si="0"/>
        <v>45</v>
      </c>
      <c r="AB19" s="6">
        <f t="shared" si="5"/>
        <v>0</v>
      </c>
      <c r="AC19" s="7">
        <f t="shared" si="1"/>
        <v>0</v>
      </c>
      <c r="AD19" s="32">
        <f t="shared" si="2"/>
        <v>0</v>
      </c>
      <c r="AE19" s="32">
        <f t="shared" si="3"/>
        <v>0</v>
      </c>
      <c r="AF19" s="32">
        <f t="shared" si="4"/>
        <v>0</v>
      </c>
      <c r="AG19" s="32">
        <f t="shared" si="6"/>
        <v>0</v>
      </c>
      <c r="AH19" s="8">
        <f t="shared" si="7"/>
        <v>0</v>
      </c>
      <c r="AI19" s="8">
        <f t="shared" si="8"/>
        <v>64.072331437499997</v>
      </c>
      <c r="AJ19" s="8">
        <f t="shared" si="9"/>
        <v>62.472060218179983</v>
      </c>
    </row>
    <row r="20" spans="1:36" x14ac:dyDescent="0.15">
      <c r="AA20" s="6">
        <f t="shared" si="0"/>
        <v>50</v>
      </c>
      <c r="AB20" s="6">
        <f t="shared" si="5"/>
        <v>50</v>
      </c>
      <c r="AC20" s="7">
        <f t="shared" si="1"/>
        <v>51.65944670598379</v>
      </c>
      <c r="AD20" s="32">
        <f t="shared" si="2"/>
        <v>51.65944670598379</v>
      </c>
      <c r="AE20" s="32">
        <f t="shared" si="3"/>
        <v>2668.6984339683795</v>
      </c>
      <c r="AF20" s="32">
        <f t="shared" si="4"/>
        <v>137863.4845239319</v>
      </c>
      <c r="AG20" s="32">
        <f t="shared" si="6"/>
        <v>7121951.3314652815</v>
      </c>
      <c r="AH20" s="8">
        <f t="shared" si="7"/>
        <v>50.103500125259572</v>
      </c>
      <c r="AI20" s="8">
        <f t="shared" si="8"/>
        <v>69.000624999999999</v>
      </c>
      <c r="AJ20" s="8">
        <f t="shared" si="9"/>
        <v>67.447206536188304</v>
      </c>
    </row>
    <row r="21" spans="1:36" x14ac:dyDescent="0.15">
      <c r="AA21" s="6">
        <f t="shared" si="0"/>
        <v>55</v>
      </c>
      <c r="AB21" s="6">
        <f t="shared" si="5"/>
        <v>0</v>
      </c>
      <c r="AC21" s="7">
        <f t="shared" si="1"/>
        <v>0</v>
      </c>
      <c r="AD21" s="32">
        <f t="shared" si="2"/>
        <v>0</v>
      </c>
      <c r="AE21" s="32">
        <f t="shared" si="3"/>
        <v>0</v>
      </c>
      <c r="AF21" s="32">
        <f t="shared" si="4"/>
        <v>0</v>
      </c>
      <c r="AG21" s="32">
        <f t="shared" si="6"/>
        <v>0</v>
      </c>
      <c r="AH21" s="8">
        <f t="shared" si="7"/>
        <v>0</v>
      </c>
      <c r="AI21" s="8">
        <f t="shared" si="8"/>
        <v>73.621633937500008</v>
      </c>
      <c r="AJ21" s="8">
        <f t="shared" si="9"/>
        <v>72.150404210435283</v>
      </c>
    </row>
    <row r="22" spans="1:36" x14ac:dyDescent="0.15">
      <c r="AA22" s="6">
        <f t="shared" si="0"/>
        <v>60</v>
      </c>
      <c r="AB22" s="6">
        <f t="shared" si="5"/>
        <v>0</v>
      </c>
      <c r="AC22" s="7">
        <f t="shared" si="1"/>
        <v>0</v>
      </c>
      <c r="AD22" s="32">
        <f t="shared" si="2"/>
        <v>0</v>
      </c>
      <c r="AE22" s="32">
        <f t="shared" si="3"/>
        <v>0</v>
      </c>
      <c r="AF22" s="32">
        <f t="shared" si="4"/>
        <v>0</v>
      </c>
      <c r="AG22" s="32">
        <f t="shared" si="6"/>
        <v>0</v>
      </c>
      <c r="AH22" s="8">
        <f t="shared" si="7"/>
        <v>0</v>
      </c>
      <c r="AI22" s="8">
        <f t="shared" si="8"/>
        <v>77.944608000000002</v>
      </c>
      <c r="AJ22" s="8">
        <f t="shared" si="9"/>
        <v>76.586583718013799</v>
      </c>
    </row>
    <row r="23" spans="1:36" x14ac:dyDescent="0.15">
      <c r="AA23" s="6">
        <f t="shared" si="0"/>
        <v>65</v>
      </c>
      <c r="AB23" s="6">
        <f t="shared" si="5"/>
        <v>0</v>
      </c>
      <c r="AC23" s="7">
        <f t="shared" si="1"/>
        <v>0</v>
      </c>
      <c r="AD23" s="32">
        <f t="shared" si="2"/>
        <v>0</v>
      </c>
      <c r="AE23" s="32">
        <f t="shared" si="3"/>
        <v>0</v>
      </c>
      <c r="AF23" s="32">
        <f t="shared" si="4"/>
        <v>0</v>
      </c>
      <c r="AG23" s="32">
        <f t="shared" si="6"/>
        <v>0</v>
      </c>
      <c r="AH23" s="8">
        <f t="shared" si="7"/>
        <v>0</v>
      </c>
      <c r="AI23" s="8">
        <f t="shared" si="8"/>
        <v>81.969981437499996</v>
      </c>
      <c r="AJ23" s="8">
        <f t="shared" si="9"/>
        <v>80.75122939855703</v>
      </c>
    </row>
    <row r="24" spans="1:36" x14ac:dyDescent="0.15">
      <c r="AA24" s="6">
        <f t="shared" si="0"/>
        <v>70</v>
      </c>
      <c r="AB24" s="6">
        <f t="shared" si="5"/>
        <v>70</v>
      </c>
      <c r="AC24" s="7">
        <f t="shared" si="1"/>
        <v>71.018199930514498</v>
      </c>
      <c r="AD24" s="32">
        <f t="shared" si="2"/>
        <v>71.018199930514498</v>
      </c>
      <c r="AE24" s="32">
        <f t="shared" si="3"/>
        <v>5043.5847213705292</v>
      </c>
      <c r="AF24" s="32">
        <f t="shared" si="4"/>
        <v>358186.30810878053</v>
      </c>
      <c r="AG24" s="32">
        <f t="shared" si="6"/>
        <v>25437746.841642238</v>
      </c>
      <c r="AH24" s="8">
        <f t="shared" si="7"/>
        <v>69.49592246055002</v>
      </c>
      <c r="AI24" s="8">
        <f t="shared" si="8"/>
        <v>85.689372999999989</v>
      </c>
      <c r="AJ24" s="8">
        <f t="shared" si="9"/>
        <v>84.630177999930424</v>
      </c>
    </row>
    <row r="25" spans="1:36" x14ac:dyDescent="0.15">
      <c r="AA25" s="6">
        <f t="shared" si="0"/>
        <v>75</v>
      </c>
      <c r="AB25" s="6">
        <f t="shared" si="5"/>
        <v>0</v>
      </c>
      <c r="AC25" s="7">
        <f t="shared" si="1"/>
        <v>0</v>
      </c>
      <c r="AD25" s="32">
        <f t="shared" si="2"/>
        <v>0</v>
      </c>
      <c r="AE25" s="32">
        <f t="shared" si="3"/>
        <v>0</v>
      </c>
      <c r="AF25" s="32">
        <f t="shared" si="4"/>
        <v>0</v>
      </c>
      <c r="AG25" s="32">
        <f t="shared" si="6"/>
        <v>0</v>
      </c>
      <c r="AH25" s="8">
        <f t="shared" si="7"/>
        <v>0</v>
      </c>
      <c r="AI25" s="8">
        <f t="shared" si="8"/>
        <v>89.085585937499985</v>
      </c>
      <c r="AJ25" s="8">
        <f t="shared" si="9"/>
        <v>88.199425596735438</v>
      </c>
    </row>
    <row r="26" spans="1:36" x14ac:dyDescent="0.15">
      <c r="AA26" s="6">
        <f t="shared" si="0"/>
        <v>80</v>
      </c>
      <c r="AB26" s="6">
        <f t="shared" si="5"/>
        <v>0</v>
      </c>
      <c r="AC26" s="7">
        <f t="shared" si="1"/>
        <v>0</v>
      </c>
      <c r="AD26" s="32">
        <f t="shared" si="2"/>
        <v>0</v>
      </c>
      <c r="AE26" s="32">
        <f t="shared" si="3"/>
        <v>0</v>
      </c>
      <c r="AF26" s="32">
        <f t="shared" si="4"/>
        <v>0</v>
      </c>
      <c r="AG26" s="32">
        <f t="shared" si="6"/>
        <v>0</v>
      </c>
      <c r="AH26" s="8">
        <f t="shared" si="7"/>
        <v>0</v>
      </c>
      <c r="AI26" s="8">
        <f t="shared" si="8"/>
        <v>92.132607999999976</v>
      </c>
      <c r="AJ26" s="8">
        <f t="shared" si="9"/>
        <v>91.424980985314974</v>
      </c>
    </row>
    <row r="27" spans="1:36" x14ac:dyDescent="0.15">
      <c r="AA27" s="6">
        <f t="shared" si="0"/>
        <v>85</v>
      </c>
      <c r="AB27" s="6">
        <f t="shared" si="5"/>
        <v>85</v>
      </c>
      <c r="AC27" s="7">
        <f t="shared" si="1"/>
        <v>86.479449189099228</v>
      </c>
      <c r="AD27" s="32">
        <f t="shared" si="2"/>
        <v>86.479449189099228</v>
      </c>
      <c r="AE27" s="32">
        <f t="shared" si="3"/>
        <v>7478.6951320499948</v>
      </c>
      <c r="AF27" s="32">
        <f t="shared" si="4"/>
        <v>646753.43567288131</v>
      </c>
      <c r="AG27" s="32">
        <f t="shared" si="6"/>
        <v>55930880.878148288</v>
      </c>
      <c r="AH27" s="8">
        <f t="shared" si="7"/>
        <v>85.458128425771989</v>
      </c>
      <c r="AI27" s="8">
        <f t="shared" si="8"/>
        <v>94.7956114375</v>
      </c>
      <c r="AJ27" s="8">
        <f t="shared" si="9"/>
        <v>94.262808048289855</v>
      </c>
    </row>
    <row r="28" spans="1:36" x14ac:dyDescent="0.15">
      <c r="AA28" s="6">
        <f t="shared" si="0"/>
        <v>90</v>
      </c>
      <c r="AB28" s="6">
        <f t="shared" si="5"/>
        <v>0</v>
      </c>
      <c r="AC28" s="7">
        <f t="shared" si="1"/>
        <v>0</v>
      </c>
      <c r="AD28" s="32">
        <f t="shared" si="2"/>
        <v>0</v>
      </c>
      <c r="AE28" s="32">
        <f t="shared" si="3"/>
        <v>0</v>
      </c>
      <c r="AF28" s="32">
        <f t="shared" si="4"/>
        <v>0</v>
      </c>
      <c r="AG28" s="32">
        <f t="shared" si="6"/>
        <v>0</v>
      </c>
      <c r="AH28" s="8">
        <f t="shared" si="7"/>
        <v>0</v>
      </c>
      <c r="AI28" s="8">
        <f t="shared" si="8"/>
        <v>97.030952999999997</v>
      </c>
      <c r="AJ28" s="8">
        <f t="shared" si="9"/>
        <v>96.658904555661707</v>
      </c>
    </row>
    <row r="29" spans="1:36" ht="14" thickBot="1" x14ac:dyDescent="0.2">
      <c r="AA29" s="6">
        <f t="shared" si="0"/>
        <v>0</v>
      </c>
      <c r="AB29" s="6">
        <f t="shared" si="5"/>
        <v>0</v>
      </c>
      <c r="AC29" s="7">
        <f t="shared" si="1"/>
        <v>0</v>
      </c>
      <c r="AD29" s="32">
        <f t="shared" si="2"/>
        <v>0</v>
      </c>
      <c r="AE29" s="32">
        <f t="shared" si="3"/>
        <v>0</v>
      </c>
      <c r="AF29" s="32">
        <f t="shared" si="4"/>
        <v>0</v>
      </c>
      <c r="AG29" s="32">
        <f t="shared" si="6"/>
        <v>0</v>
      </c>
      <c r="AH29" s="8">
        <f t="shared" si="7"/>
        <v>0</v>
      </c>
      <c r="AI29" s="8">
        <f t="shared" si="8"/>
        <v>0</v>
      </c>
      <c r="AJ29" s="8" t="str">
        <f t="shared" si="9"/>
        <v/>
      </c>
    </row>
    <row r="30" spans="1:36" ht="14" thickBot="1" x14ac:dyDescent="0.2">
      <c r="B30" s="33" t="s">
        <v>16</v>
      </c>
      <c r="C30" s="35">
        <f>AK6</f>
        <v>0.99997381938802243</v>
      </c>
      <c r="D30" s="34" t="s">
        <v>17</v>
      </c>
      <c r="E30" s="36">
        <f>AL6</f>
        <v>0.1429293911737966</v>
      </c>
      <c r="F30" s="2"/>
      <c r="G30" s="3"/>
      <c r="H30" s="3"/>
      <c r="I30" s="3"/>
      <c r="J30" s="3"/>
      <c r="AA30" s="6">
        <f t="shared" si="0"/>
        <v>0</v>
      </c>
      <c r="AB30" s="6">
        <f t="shared" si="5"/>
        <v>0</v>
      </c>
      <c r="AC30" s="7">
        <f t="shared" si="1"/>
        <v>0</v>
      </c>
      <c r="AD30" s="32">
        <f t="shared" si="2"/>
        <v>0</v>
      </c>
      <c r="AE30" s="32">
        <f t="shared" si="3"/>
        <v>0</v>
      </c>
      <c r="AF30" s="32">
        <f t="shared" si="4"/>
        <v>0</v>
      </c>
      <c r="AG30" s="32">
        <f t="shared" si="6"/>
        <v>0</v>
      </c>
      <c r="AH30" s="8">
        <f t="shared" si="7"/>
        <v>0</v>
      </c>
      <c r="AI30" s="8">
        <f t="shared" si="8"/>
        <v>0</v>
      </c>
      <c r="AJ30" s="8" t="str">
        <f t="shared" si="9"/>
        <v/>
      </c>
    </row>
    <row r="31" spans="1:36" ht="14" thickBot="1" x14ac:dyDescent="0.2">
      <c r="F31" s="2"/>
      <c r="G31" s="3"/>
      <c r="H31" s="3"/>
      <c r="I31" s="3"/>
      <c r="J31" s="3"/>
      <c r="AA31" s="6">
        <f t="shared" si="0"/>
        <v>0</v>
      </c>
      <c r="AB31" s="6">
        <f t="shared" si="5"/>
        <v>0</v>
      </c>
      <c r="AC31" s="7">
        <f t="shared" si="1"/>
        <v>0</v>
      </c>
      <c r="AD31" s="32">
        <f t="shared" si="2"/>
        <v>0</v>
      </c>
      <c r="AE31" s="32">
        <f t="shared" si="3"/>
        <v>0</v>
      </c>
      <c r="AF31" s="32">
        <f t="shared" si="4"/>
        <v>0</v>
      </c>
      <c r="AG31" s="32">
        <f t="shared" si="6"/>
        <v>0</v>
      </c>
      <c r="AH31" s="8">
        <f t="shared" si="7"/>
        <v>0</v>
      </c>
      <c r="AI31" s="8">
        <f t="shared" si="8"/>
        <v>0</v>
      </c>
      <c r="AJ31" s="8" t="str">
        <f t="shared" si="9"/>
        <v/>
      </c>
    </row>
    <row r="32" spans="1:36" ht="14" thickBot="1" x14ac:dyDescent="0.2">
      <c r="A32" s="61" t="s">
        <v>14</v>
      </c>
      <c r="B32" s="87" t="s">
        <v>25</v>
      </c>
      <c r="C32" s="59" t="s">
        <v>18</v>
      </c>
      <c r="D32" s="59" t="s">
        <v>19</v>
      </c>
      <c r="E32" s="60" t="s">
        <v>27</v>
      </c>
      <c r="F32" s="19"/>
      <c r="G32" s="37" t="s">
        <v>15</v>
      </c>
      <c r="H32" s="38" t="s">
        <v>21</v>
      </c>
      <c r="I32" s="4" t="s">
        <v>1</v>
      </c>
      <c r="J32" s="4" t="s">
        <v>2</v>
      </c>
      <c r="K32" s="4" t="s">
        <v>3</v>
      </c>
      <c r="L32" s="45"/>
      <c r="M32" s="40"/>
      <c r="Q32" s="61" t="s">
        <v>26</v>
      </c>
      <c r="R32" s="59" t="s">
        <v>25</v>
      </c>
      <c r="S32" s="59" t="str">
        <f>C32</f>
        <v>Measured</v>
      </c>
      <c r="T32" s="59" t="str">
        <f>D32</f>
        <v>Target</v>
      </c>
      <c r="U32" s="59" t="s">
        <v>20</v>
      </c>
      <c r="V32" s="59" t="s">
        <v>28</v>
      </c>
      <c r="AA32" s="6">
        <f t="shared" si="0"/>
        <v>0</v>
      </c>
      <c r="AB32" s="6">
        <f t="shared" si="5"/>
        <v>0</v>
      </c>
      <c r="AC32" s="7">
        <f t="shared" si="1"/>
        <v>0</v>
      </c>
      <c r="AD32" s="32">
        <f t="shared" si="2"/>
        <v>0</v>
      </c>
      <c r="AE32" s="32">
        <f t="shared" si="3"/>
        <v>0</v>
      </c>
      <c r="AF32" s="32">
        <f t="shared" si="4"/>
        <v>0</v>
      </c>
      <c r="AG32" s="32">
        <f t="shared" si="6"/>
        <v>0</v>
      </c>
      <c r="AH32" s="8">
        <f t="shared" si="7"/>
        <v>0</v>
      </c>
      <c r="AI32" s="8">
        <f t="shared" si="8"/>
        <v>0</v>
      </c>
      <c r="AJ32" s="8" t="str">
        <f t="shared" si="9"/>
        <v/>
      </c>
    </row>
    <row r="33" spans="1:36" ht="14" thickBot="1" x14ac:dyDescent="0.2">
      <c r="A33" s="55">
        <v>0</v>
      </c>
      <c r="B33" s="56">
        <v>0</v>
      </c>
      <c r="C33" s="56">
        <v>0</v>
      </c>
      <c r="D33" s="57">
        <v>0</v>
      </c>
      <c r="E33" s="58">
        <v>0</v>
      </c>
      <c r="F33" s="20"/>
      <c r="I33" s="5">
        <v>0</v>
      </c>
      <c r="J33" s="5">
        <v>0</v>
      </c>
      <c r="K33" s="5">
        <v>0</v>
      </c>
      <c r="M33" s="41"/>
      <c r="Q33" s="64">
        <v>0</v>
      </c>
      <c r="R33" s="62">
        <f>IF(ISNUMBER(B33),B33,"")</f>
        <v>0</v>
      </c>
      <c r="S33" s="62">
        <f t="shared" ref="S33:S69" si="10">IF(ISNUMBER(C33),C33-$Q33,"")</f>
        <v>0</v>
      </c>
      <c r="T33" s="62">
        <f t="shared" ref="T33:T69" si="11">IF(ISNUMBER(D33),D33-$Q33,"")</f>
        <v>0</v>
      </c>
      <c r="U33" s="62">
        <f t="shared" ref="U33" si="12">IF(ISNUMBER(E33),E33-$Q33,"")</f>
        <v>0</v>
      </c>
      <c r="V33" s="67"/>
      <c r="AA33" s="6">
        <f t="shared" si="0"/>
        <v>0</v>
      </c>
      <c r="AB33" s="6">
        <f t="shared" si="5"/>
        <v>0</v>
      </c>
      <c r="AC33" s="7">
        <f t="shared" si="1"/>
        <v>0</v>
      </c>
      <c r="AD33" s="32">
        <f t="shared" si="2"/>
        <v>0</v>
      </c>
      <c r="AE33" s="32">
        <f t="shared" si="3"/>
        <v>0</v>
      </c>
      <c r="AF33" s="32">
        <f t="shared" si="4"/>
        <v>0</v>
      </c>
      <c r="AG33" s="32">
        <f t="shared" si="6"/>
        <v>0</v>
      </c>
      <c r="AH33" s="8">
        <f t="shared" si="7"/>
        <v>0</v>
      </c>
      <c r="AI33" s="8">
        <f t="shared" si="8"/>
        <v>98.786173937499996</v>
      </c>
      <c r="AJ33" s="8">
        <f t="shared" si="9"/>
        <v>98.549568823429084</v>
      </c>
    </row>
    <row r="34" spans="1:36" x14ac:dyDescent="0.15">
      <c r="A34" s="48">
        <v>1</v>
      </c>
      <c r="B34" s="50"/>
      <c r="C34" s="50"/>
      <c r="D34" s="53"/>
      <c r="E34" s="46" t="str">
        <f>AJ3</f>
        <v/>
      </c>
      <c r="F34" s="20"/>
      <c r="G34" s="26">
        <v>0.01</v>
      </c>
      <c r="H34" s="27">
        <f>100*(-0.5877*G34^4+1.3575*G34^3-1.7678*G34^2+0.998*G34)</f>
        <v>0.98045716230000002</v>
      </c>
      <c r="I34" s="25"/>
      <c r="J34" s="5"/>
      <c r="K34" s="5"/>
      <c r="M34" s="42"/>
      <c r="Q34" s="65">
        <v>1</v>
      </c>
      <c r="R34" s="62"/>
      <c r="S34" s="62"/>
      <c r="T34" s="62"/>
      <c r="U34" s="62"/>
      <c r="V34" s="68"/>
      <c r="AA34" s="6">
        <f t="shared" si="0"/>
        <v>0</v>
      </c>
      <c r="AB34" s="6">
        <f t="shared" si="5"/>
        <v>0</v>
      </c>
      <c r="AC34" s="7">
        <f t="shared" si="1"/>
        <v>0</v>
      </c>
      <c r="AD34" s="32">
        <f t="shared" si="2"/>
        <v>0</v>
      </c>
      <c r="AE34" s="32">
        <f t="shared" si="3"/>
        <v>0</v>
      </c>
      <c r="AF34" s="32">
        <f t="shared" si="4"/>
        <v>0</v>
      </c>
      <c r="AG34" s="32">
        <f t="shared" si="6"/>
        <v>0</v>
      </c>
      <c r="AH34" s="8">
        <f t="shared" si="7"/>
        <v>0</v>
      </c>
      <c r="AI34" s="8">
        <f t="shared" si="8"/>
        <v>0</v>
      </c>
      <c r="AJ34" s="8" t="str">
        <f t="shared" si="9"/>
        <v/>
      </c>
    </row>
    <row r="35" spans="1:36" x14ac:dyDescent="0.15">
      <c r="A35" s="48">
        <v>2</v>
      </c>
      <c r="B35" s="50"/>
      <c r="C35" s="50"/>
      <c r="D35" s="53"/>
      <c r="E35" s="46" t="str">
        <f t="shared" ref="E35:E68" si="13">AJ4</f>
        <v/>
      </c>
      <c r="F35" s="20"/>
      <c r="G35" s="21">
        <v>0.02</v>
      </c>
      <c r="H35" s="22">
        <f t="shared" ref="H35:H68" si="14">100*(-0.5877*G35^4+1.3575*G35^3-1.7678*G35^2+0.998*G35)</f>
        <v>1.9263645968000003</v>
      </c>
      <c r="I35" s="25"/>
      <c r="J35" s="5"/>
      <c r="K35" s="5"/>
      <c r="M35" s="42"/>
      <c r="Q35" s="65">
        <v>2</v>
      </c>
      <c r="R35" s="62"/>
      <c r="S35" s="62"/>
      <c r="T35" s="62"/>
      <c r="U35" s="62"/>
      <c r="V35" s="68"/>
      <c r="AA35" s="6">
        <f t="shared" si="0"/>
        <v>0</v>
      </c>
      <c r="AB35" s="6">
        <f t="shared" si="5"/>
        <v>0</v>
      </c>
      <c r="AC35" s="7">
        <f t="shared" si="1"/>
        <v>0</v>
      </c>
      <c r="AD35" s="32">
        <f t="shared" si="2"/>
        <v>0</v>
      </c>
      <c r="AE35" s="32">
        <f t="shared" si="3"/>
        <v>0</v>
      </c>
      <c r="AF35" s="32">
        <f t="shared" si="4"/>
        <v>0</v>
      </c>
      <c r="AG35" s="32">
        <f t="shared" si="6"/>
        <v>0</v>
      </c>
      <c r="AH35" s="8">
        <f t="shared" si="7"/>
        <v>0</v>
      </c>
      <c r="AI35" s="8">
        <f t="shared" si="8"/>
        <v>0</v>
      </c>
      <c r="AJ35" s="8" t="str">
        <f t="shared" si="9"/>
        <v/>
      </c>
    </row>
    <row r="36" spans="1:36" x14ac:dyDescent="0.15">
      <c r="A36" s="48">
        <v>3</v>
      </c>
      <c r="B36" s="50"/>
      <c r="C36" s="50"/>
      <c r="D36" s="53"/>
      <c r="E36" s="46" t="str">
        <f t="shared" si="13"/>
        <v/>
      </c>
      <c r="F36" s="20"/>
      <c r="G36" s="21">
        <v>0.03</v>
      </c>
      <c r="H36" s="22">
        <f t="shared" si="14"/>
        <v>2.8385156462999999</v>
      </c>
      <c r="I36" s="25"/>
      <c r="J36" s="5"/>
      <c r="K36" s="5"/>
      <c r="M36" s="41"/>
      <c r="Q36" s="65">
        <v>3</v>
      </c>
      <c r="R36" s="62"/>
      <c r="S36" s="62"/>
      <c r="T36" s="62"/>
      <c r="U36" s="62"/>
      <c r="V36" s="68"/>
      <c r="AA36" s="6">
        <f t="shared" si="0"/>
        <v>0</v>
      </c>
      <c r="AB36" s="6">
        <f t="shared" si="5"/>
        <v>0</v>
      </c>
      <c r="AC36" s="7">
        <f t="shared" si="1"/>
        <v>0</v>
      </c>
      <c r="AD36" s="32">
        <f t="shared" si="2"/>
        <v>0</v>
      </c>
      <c r="AE36" s="32">
        <f t="shared" si="3"/>
        <v>0</v>
      </c>
      <c r="AF36" s="32">
        <f t="shared" si="4"/>
        <v>0</v>
      </c>
      <c r="AG36" s="32">
        <f t="shared" si="6"/>
        <v>0</v>
      </c>
      <c r="AH36" s="8">
        <f t="shared" si="7"/>
        <v>0</v>
      </c>
      <c r="AI36" s="8">
        <f t="shared" si="8"/>
        <v>0</v>
      </c>
      <c r="AJ36" s="8" t="str">
        <f t="shared" si="9"/>
        <v/>
      </c>
    </row>
    <row r="37" spans="1:36" x14ac:dyDescent="0.15">
      <c r="A37" s="48">
        <v>4</v>
      </c>
      <c r="B37" s="50"/>
      <c r="C37" s="50"/>
      <c r="D37" s="53"/>
      <c r="E37" s="46" t="str">
        <f t="shared" si="13"/>
        <v/>
      </c>
      <c r="F37" s="20"/>
      <c r="G37" s="21">
        <v>0.04</v>
      </c>
      <c r="H37" s="22">
        <f t="shared" si="14"/>
        <v>3.7176895488000001</v>
      </c>
      <c r="I37" s="25"/>
      <c r="J37" s="5"/>
      <c r="K37" s="5"/>
      <c r="M37" s="42"/>
      <c r="Q37" s="65">
        <v>4</v>
      </c>
      <c r="R37" s="62"/>
      <c r="S37" s="62"/>
      <c r="T37" s="62"/>
      <c r="U37" s="62"/>
      <c r="V37" s="68"/>
      <c r="AA37" s="6">
        <f t="shared" si="0"/>
        <v>0</v>
      </c>
      <c r="AB37" s="6">
        <f t="shared" si="5"/>
        <v>0</v>
      </c>
      <c r="AC37" s="7">
        <f t="shared" si="1"/>
        <v>0</v>
      </c>
      <c r="AD37" s="32">
        <f t="shared" si="2"/>
        <v>0</v>
      </c>
      <c r="AE37" s="32">
        <f t="shared" si="3"/>
        <v>0</v>
      </c>
      <c r="AF37" s="32">
        <f t="shared" si="4"/>
        <v>0</v>
      </c>
      <c r="AG37" s="32">
        <f t="shared" si="6"/>
        <v>0</v>
      </c>
      <c r="AH37" s="8">
        <f t="shared" si="7"/>
        <v>0</v>
      </c>
      <c r="AI37" s="8">
        <f t="shared" si="8"/>
        <v>0</v>
      </c>
      <c r="AJ37" s="8" t="str">
        <f t="shared" si="9"/>
        <v/>
      </c>
    </row>
    <row r="38" spans="1:36" x14ac:dyDescent="0.15">
      <c r="A38" s="48">
        <v>5</v>
      </c>
      <c r="B38" s="50"/>
      <c r="C38" s="74"/>
      <c r="D38" s="73">
        <f t="shared" ref="D38" si="15">G38*100+H38</f>
        <v>9.5646514375000002</v>
      </c>
      <c r="E38" s="46">
        <f t="shared" si="13"/>
        <v>9.2140438635585458</v>
      </c>
      <c r="F38" s="20"/>
      <c r="G38" s="21">
        <v>0.05</v>
      </c>
      <c r="H38" s="22">
        <f t="shared" si="14"/>
        <v>4.5646514375000002</v>
      </c>
      <c r="I38" s="25"/>
      <c r="J38" s="5"/>
      <c r="K38" s="5"/>
      <c r="M38" s="41"/>
      <c r="Q38" s="65">
        <v>5</v>
      </c>
      <c r="R38" s="62"/>
      <c r="S38" s="62"/>
      <c r="T38" s="62"/>
      <c r="U38" s="62"/>
      <c r="V38" s="68"/>
      <c r="AA38" s="6">
        <f t="shared" si="0"/>
        <v>100</v>
      </c>
      <c r="AB38" s="6">
        <f>$B$69</f>
        <v>100</v>
      </c>
      <c r="AC38" s="7">
        <f>$C$69</f>
        <v>100</v>
      </c>
      <c r="AD38" s="32">
        <f t="shared" si="2"/>
        <v>100</v>
      </c>
      <c r="AE38" s="32">
        <f t="shared" si="3"/>
        <v>10000</v>
      </c>
      <c r="AF38" s="32">
        <f t="shared" si="4"/>
        <v>1000000</v>
      </c>
      <c r="AG38" s="32">
        <f t="shared" si="6"/>
        <v>100000000</v>
      </c>
      <c r="AH38" s="8">
        <f t="shared" si="7"/>
        <v>99.861906536079005</v>
      </c>
      <c r="AI38" s="8">
        <f t="shared" si="8"/>
        <v>100</v>
      </c>
      <c r="AJ38" s="8">
        <v>100</v>
      </c>
    </row>
    <row r="39" spans="1:36" x14ac:dyDescent="0.15">
      <c r="A39" s="48">
        <v>6</v>
      </c>
      <c r="B39" s="50"/>
      <c r="C39" s="50"/>
      <c r="D39" s="53"/>
      <c r="E39" s="46" t="str">
        <f t="shared" si="13"/>
        <v/>
      </c>
      <c r="F39" s="20"/>
      <c r="G39" s="21">
        <v>0.06</v>
      </c>
      <c r="H39" s="22">
        <f t="shared" si="14"/>
        <v>5.3801523407999996</v>
      </c>
      <c r="I39" s="25"/>
      <c r="J39" s="5"/>
      <c r="K39" s="5"/>
      <c r="M39" s="42"/>
      <c r="Q39" s="65">
        <v>6</v>
      </c>
      <c r="R39" s="62"/>
      <c r="S39" s="62"/>
      <c r="T39" s="62"/>
      <c r="U39" s="62"/>
      <c r="V39" s="68"/>
    </row>
    <row r="40" spans="1:36" ht="14" thickBot="1" x14ac:dyDescent="0.2">
      <c r="A40" s="48">
        <v>7</v>
      </c>
      <c r="B40" s="50"/>
      <c r="C40" s="50"/>
      <c r="D40" s="53"/>
      <c r="E40" s="46" t="str">
        <f t="shared" si="13"/>
        <v/>
      </c>
      <c r="F40" s="20"/>
      <c r="G40" s="21">
        <v>7.0000000000000007E-2</v>
      </c>
      <c r="H40" s="22">
        <f t="shared" si="14"/>
        <v>6.1649291823000008</v>
      </c>
      <c r="I40" s="25"/>
      <c r="J40" s="5"/>
      <c r="K40" s="5"/>
      <c r="M40" s="41"/>
      <c r="Q40" s="65">
        <v>7</v>
      </c>
      <c r="R40" s="62"/>
      <c r="S40" s="62"/>
      <c r="T40" s="62"/>
      <c r="U40" s="62"/>
      <c r="V40" s="68"/>
    </row>
    <row r="41" spans="1:36" ht="14" thickBot="1" x14ac:dyDescent="0.2">
      <c r="A41" s="48">
        <v>8</v>
      </c>
      <c r="B41" s="50"/>
      <c r="C41" s="50"/>
      <c r="D41" s="53"/>
      <c r="E41" s="46" t="str">
        <f t="shared" si="13"/>
        <v/>
      </c>
      <c r="F41" s="20"/>
      <c r="G41" s="21">
        <v>0.08</v>
      </c>
      <c r="H41" s="22">
        <f t="shared" si="14"/>
        <v>6.919704780800001</v>
      </c>
      <c r="I41" s="25"/>
      <c r="J41" s="5"/>
      <c r="K41" s="5"/>
      <c r="M41" s="92" t="s">
        <v>22</v>
      </c>
      <c r="N41" s="93"/>
      <c r="Q41" s="65">
        <v>8</v>
      </c>
      <c r="R41" s="62"/>
      <c r="S41" s="62"/>
      <c r="T41" s="62"/>
      <c r="U41" s="62"/>
      <c r="V41" s="68"/>
    </row>
    <row r="42" spans="1:36" x14ac:dyDescent="0.15">
      <c r="A42" s="48">
        <v>9</v>
      </c>
      <c r="B42" s="50"/>
      <c r="C42" s="50"/>
      <c r="D42" s="53"/>
      <c r="E42" s="46" t="str">
        <f t="shared" si="13"/>
        <v/>
      </c>
      <c r="F42" s="20"/>
      <c r="G42" s="21">
        <v>0.09</v>
      </c>
      <c r="H42" s="22">
        <f t="shared" si="14"/>
        <v>7.6451878503000001</v>
      </c>
      <c r="I42" s="25"/>
      <c r="J42" s="5"/>
      <c r="K42" s="5"/>
      <c r="M42" s="71" t="s">
        <v>23</v>
      </c>
      <c r="N42" s="72" t="s">
        <v>24</v>
      </c>
      <c r="Q42" s="65">
        <v>9</v>
      </c>
      <c r="R42" s="62"/>
      <c r="S42" s="62"/>
      <c r="T42" s="62"/>
      <c r="U42" s="62"/>
      <c r="V42" s="68"/>
    </row>
    <row r="43" spans="1:36" x14ac:dyDescent="0.15">
      <c r="A43" s="48">
        <v>10</v>
      </c>
      <c r="B43" s="50">
        <f>A43</f>
        <v>10</v>
      </c>
      <c r="C43" s="74"/>
      <c r="D43" s="73">
        <f t="shared" ref="D43:D59" si="16">G43*100+H43</f>
        <v>18.342072999999999</v>
      </c>
      <c r="E43" s="46">
        <f t="shared" si="13"/>
        <v>17.66993445400686</v>
      </c>
      <c r="F43" s="20"/>
      <c r="G43" s="21">
        <v>0.1</v>
      </c>
      <c r="H43" s="22">
        <f t="shared" si="14"/>
        <v>8.3420729999999992</v>
      </c>
      <c r="I43" s="25">
        <f>C43-$A43</f>
        <v>-10</v>
      </c>
      <c r="J43" s="5">
        <f>D43-$A43</f>
        <v>8.3420729999999992</v>
      </c>
      <c r="K43" s="5">
        <f>E43-$A43</f>
        <v>7.6699344540068601</v>
      </c>
      <c r="M43" s="43">
        <v>0</v>
      </c>
      <c r="N43" s="44">
        <v>0</v>
      </c>
      <c r="Q43" s="65">
        <v>10</v>
      </c>
      <c r="R43" s="62"/>
      <c r="S43" s="62"/>
      <c r="T43" s="62"/>
      <c r="U43" s="62"/>
      <c r="V43" s="68"/>
    </row>
    <row r="44" spans="1:36" x14ac:dyDescent="0.15">
      <c r="A44" s="48">
        <v>15</v>
      </c>
      <c r="B44" s="50">
        <f t="shared" ref="B44:B59" si="17">A44</f>
        <v>15</v>
      </c>
      <c r="C44" s="74">
        <f>'Spectral2TVI STATUS E'!L22</f>
        <v>15.255576528186356</v>
      </c>
      <c r="D44" s="73">
        <f t="shared" si="16"/>
        <v>26.420853937499999</v>
      </c>
      <c r="E44" s="46">
        <f t="shared" si="13"/>
        <v>25.469323207114513</v>
      </c>
      <c r="F44" s="20"/>
      <c r="G44" s="75">
        <v>0.15</v>
      </c>
      <c r="H44" s="23">
        <f t="shared" si="14"/>
        <v>11.4208539375</v>
      </c>
      <c r="I44" s="25"/>
      <c r="J44" s="5"/>
      <c r="K44" s="5"/>
      <c r="M44" s="43">
        <v>5</v>
      </c>
      <c r="N44" s="44">
        <f>E38</f>
        <v>9.2140438635585458</v>
      </c>
      <c r="Q44" s="65">
        <v>15</v>
      </c>
      <c r="R44" s="62">
        <f t="shared" ref="R44" si="18">IF(ISNUMBER(B44),B44,"")</f>
        <v>15</v>
      </c>
      <c r="S44" s="62">
        <f t="shared" ref="S44" si="19">IF(ISNUMBER(C44),C44-$Q44,"")</f>
        <v>0.25557652818635646</v>
      </c>
      <c r="T44" s="62">
        <f t="shared" ref="T44" si="20">IF(ISNUMBER(D44),D44-$Q44,"")</f>
        <v>11.420853937499999</v>
      </c>
      <c r="U44" s="62">
        <f t="shared" ref="U44" si="21">IF(ISNUMBER(E44),E44-$Q44,"")</f>
        <v>10.469323207114513</v>
      </c>
      <c r="V44" s="69">
        <f>ABS(U44/Q44)</f>
        <v>0.69795488047430088</v>
      </c>
    </row>
    <row r="45" spans="1:36" x14ac:dyDescent="0.15">
      <c r="A45" s="48">
        <v>20</v>
      </c>
      <c r="B45" s="50">
        <f t="shared" si="17"/>
        <v>20</v>
      </c>
      <c r="C45" s="74"/>
      <c r="D45" s="73">
        <f t="shared" si="16"/>
        <v>33.880768000000003</v>
      </c>
      <c r="E45" s="46">
        <f t="shared" si="13"/>
        <v>32.698425873273358</v>
      </c>
      <c r="F45" s="20"/>
      <c r="G45" s="75">
        <v>0.2</v>
      </c>
      <c r="H45" s="23">
        <f t="shared" si="14"/>
        <v>13.880768</v>
      </c>
      <c r="I45" s="25">
        <f>C45-$A45</f>
        <v>-20</v>
      </c>
      <c r="J45" s="5">
        <f>D45-$A45</f>
        <v>13.880768000000003</v>
      </c>
      <c r="K45" s="5">
        <f>E45-$A45</f>
        <v>12.698425873273358</v>
      </c>
      <c r="M45" s="43">
        <v>10</v>
      </c>
      <c r="N45" s="44">
        <f t="shared" ref="N45:N61" si="22">E43</f>
        <v>17.66993445400686</v>
      </c>
      <c r="Q45" s="65">
        <v>20</v>
      </c>
      <c r="R45" s="62"/>
      <c r="S45" s="62"/>
      <c r="T45" s="62"/>
      <c r="U45" s="62"/>
      <c r="V45" s="68"/>
    </row>
    <row r="46" spans="1:36" x14ac:dyDescent="0.15">
      <c r="A46" s="48">
        <v>25</v>
      </c>
      <c r="B46" s="50">
        <f t="shared" si="17"/>
        <v>25</v>
      </c>
      <c r="C46" s="74"/>
      <c r="D46" s="73">
        <f t="shared" si="16"/>
        <v>40.792773437500003</v>
      </c>
      <c r="E46" s="46">
        <f t="shared" si="13"/>
        <v>39.43042503119252</v>
      </c>
      <c r="F46" s="20"/>
      <c r="G46" s="75">
        <v>0.25</v>
      </c>
      <c r="H46" s="23">
        <f t="shared" si="14"/>
        <v>15.792773437499999</v>
      </c>
      <c r="I46" s="25"/>
      <c r="J46" s="5"/>
      <c r="K46" s="5"/>
      <c r="M46" s="43">
        <v>15</v>
      </c>
      <c r="N46" s="44">
        <f t="shared" si="22"/>
        <v>25.469323207114513</v>
      </c>
      <c r="Q46" s="65">
        <v>25</v>
      </c>
      <c r="R46" s="62"/>
      <c r="S46" s="62"/>
      <c r="T46" s="62"/>
      <c r="U46" s="62"/>
      <c r="V46" s="68"/>
    </row>
    <row r="47" spans="1:36" x14ac:dyDescent="0.15">
      <c r="A47" s="48">
        <v>30</v>
      </c>
      <c r="B47" s="50">
        <f t="shared" si="17"/>
        <v>30</v>
      </c>
      <c r="C47" s="74">
        <f>'Spectral2TVI STATUS E'!L25</f>
        <v>31.405257532006615</v>
      </c>
      <c r="D47" s="73">
        <f t="shared" ref="D47:D58" si="23">G47*100+H47</f>
        <v>47.219013000000004</v>
      </c>
      <c r="E47" s="46">
        <f t="shared" si="13"/>
        <v>45.727109945671309</v>
      </c>
      <c r="F47" s="20"/>
      <c r="G47" s="75">
        <v>0.3</v>
      </c>
      <c r="H47" s="23">
        <f t="shared" si="14"/>
        <v>17.219013</v>
      </c>
      <c r="I47" s="25">
        <f>C47-$A47</f>
        <v>1.4052575320066154</v>
      </c>
      <c r="J47" s="5">
        <f>D47-$A47</f>
        <v>17.219013000000004</v>
      </c>
      <c r="K47" s="5">
        <f>E47-$A47</f>
        <v>15.727109945671309</v>
      </c>
      <c r="M47" s="43">
        <v>20</v>
      </c>
      <c r="N47" s="44">
        <f t="shared" si="22"/>
        <v>32.698425873273358</v>
      </c>
      <c r="Q47" s="65">
        <v>30</v>
      </c>
      <c r="R47" s="62">
        <f t="shared" ref="R47:R69" si="24">IF(ISNUMBER(B47),B47,"")</f>
        <v>30</v>
      </c>
      <c r="S47" s="62">
        <f t="shared" si="10"/>
        <v>1.4052575320066154</v>
      </c>
      <c r="T47" s="62">
        <f t="shared" si="11"/>
        <v>17.219013000000004</v>
      </c>
      <c r="U47" s="62">
        <f t="shared" ref="U47:U69" si="25">IF(ISNUMBER(E47),E47-$Q47,"")</f>
        <v>15.727109945671309</v>
      </c>
      <c r="V47" s="69">
        <f>ABS(U47/Q47)</f>
        <v>0.52423699818904368</v>
      </c>
    </row>
    <row r="48" spans="1:36" x14ac:dyDescent="0.15">
      <c r="A48" s="48">
        <v>35</v>
      </c>
      <c r="B48" s="50">
        <f t="shared" si="17"/>
        <v>35</v>
      </c>
      <c r="C48" s="74"/>
      <c r="D48" s="73">
        <f t="shared" si="16"/>
        <v>53.212813937500002</v>
      </c>
      <c r="E48" s="46">
        <f t="shared" si="13"/>
        <v>51.639951472595293</v>
      </c>
      <c r="F48" s="20"/>
      <c r="G48" s="75">
        <v>0.35</v>
      </c>
      <c r="H48" s="23">
        <f t="shared" si="14"/>
        <v>18.212813937499998</v>
      </c>
      <c r="I48" s="25"/>
      <c r="J48" s="5"/>
      <c r="K48" s="5"/>
      <c r="M48" s="43">
        <v>25</v>
      </c>
      <c r="N48" s="44">
        <f t="shared" si="22"/>
        <v>39.43042503119252</v>
      </c>
      <c r="Q48" s="65">
        <v>35</v>
      </c>
      <c r="R48" s="62"/>
      <c r="S48" s="62"/>
      <c r="T48" s="62"/>
      <c r="U48" s="62"/>
      <c r="V48" s="68"/>
    </row>
    <row r="49" spans="1:22" x14ac:dyDescent="0.15">
      <c r="A49" s="48">
        <v>40</v>
      </c>
      <c r="B49" s="50">
        <f t="shared" si="17"/>
        <v>40</v>
      </c>
      <c r="C49" s="74"/>
      <c r="D49" s="73">
        <f t="shared" si="16"/>
        <v>58.818687999999995</v>
      </c>
      <c r="E49" s="46">
        <f t="shared" si="13"/>
        <v>57.210762899930778</v>
      </c>
      <c r="F49" s="20"/>
      <c r="G49" s="75">
        <v>0.4</v>
      </c>
      <c r="H49" s="23">
        <f t="shared" si="14"/>
        <v>18.818687999999995</v>
      </c>
      <c r="I49" s="25">
        <f>C49-$A49</f>
        <v>-40</v>
      </c>
      <c r="J49" s="5">
        <f>D49-$A49</f>
        <v>18.818687999999995</v>
      </c>
      <c r="K49" s="5">
        <f>E49-$A49</f>
        <v>17.210762899930778</v>
      </c>
      <c r="M49" s="43">
        <v>30</v>
      </c>
      <c r="N49" s="44">
        <f t="shared" si="22"/>
        <v>45.727109945671309</v>
      </c>
      <c r="Q49" s="65">
        <v>40</v>
      </c>
      <c r="R49" s="62"/>
      <c r="S49" s="62"/>
      <c r="T49" s="62"/>
      <c r="U49" s="62"/>
      <c r="V49" s="68"/>
    </row>
    <row r="50" spans="1:22" x14ac:dyDescent="0.15">
      <c r="A50" s="48">
        <v>45</v>
      </c>
      <c r="B50" s="50">
        <f t="shared" si="17"/>
        <v>45</v>
      </c>
      <c r="C50" s="74"/>
      <c r="D50" s="73">
        <f t="shared" si="16"/>
        <v>64.072331437499997</v>
      </c>
      <c r="E50" s="46">
        <f t="shared" si="13"/>
        <v>62.472060218179983</v>
      </c>
      <c r="F50" s="20"/>
      <c r="G50" s="75">
        <v>0.45</v>
      </c>
      <c r="H50" s="23">
        <f t="shared" si="14"/>
        <v>19.072331437500001</v>
      </c>
      <c r="I50" s="25"/>
      <c r="J50" s="5"/>
      <c r="K50" s="5"/>
      <c r="M50" s="43">
        <v>35</v>
      </c>
      <c r="N50" s="44">
        <f t="shared" si="22"/>
        <v>51.639951472595293</v>
      </c>
      <c r="Q50" s="65">
        <v>45</v>
      </c>
      <c r="R50" s="62"/>
      <c r="S50" s="62"/>
      <c r="T50" s="62"/>
      <c r="U50" s="62"/>
      <c r="V50" s="68"/>
    </row>
    <row r="51" spans="1:22" x14ac:dyDescent="0.15">
      <c r="A51" s="48">
        <v>50</v>
      </c>
      <c r="B51" s="50">
        <f t="shared" si="17"/>
        <v>50</v>
      </c>
      <c r="C51" s="74">
        <f>'Spectral2TVI STATUS E'!L29</f>
        <v>51.65944670598379</v>
      </c>
      <c r="D51" s="73">
        <f t="shared" si="23"/>
        <v>69.000624999999999</v>
      </c>
      <c r="E51" s="46">
        <f t="shared" si="13"/>
        <v>67.447206536188304</v>
      </c>
      <c r="F51" s="20"/>
      <c r="G51" s="75">
        <v>0.5</v>
      </c>
      <c r="H51" s="23">
        <f t="shared" si="14"/>
        <v>19.000624999999999</v>
      </c>
      <c r="I51" s="25">
        <f>C51-$A51</f>
        <v>1.6594467059837896</v>
      </c>
      <c r="J51" s="5">
        <f>D51-$A51</f>
        <v>19.000624999999999</v>
      </c>
      <c r="K51" s="5">
        <f>E51-$A51</f>
        <v>17.447206536188304</v>
      </c>
      <c r="M51" s="43">
        <v>40</v>
      </c>
      <c r="N51" s="44">
        <f t="shared" si="22"/>
        <v>57.210762899930778</v>
      </c>
      <c r="Q51" s="65">
        <v>50</v>
      </c>
      <c r="R51" s="62">
        <f t="shared" si="24"/>
        <v>50</v>
      </c>
      <c r="S51" s="62">
        <f t="shared" si="10"/>
        <v>1.6594467059837896</v>
      </c>
      <c r="T51" s="62">
        <f t="shared" si="11"/>
        <v>19.000624999999999</v>
      </c>
      <c r="U51" s="62">
        <f t="shared" si="25"/>
        <v>17.447206536188304</v>
      </c>
      <c r="V51" s="69">
        <f>ABS(U51/Q51)</f>
        <v>0.34894413072376607</v>
      </c>
    </row>
    <row r="52" spans="1:22" x14ac:dyDescent="0.15">
      <c r="A52" s="48">
        <v>55</v>
      </c>
      <c r="B52" s="50">
        <f t="shared" si="17"/>
        <v>55</v>
      </c>
      <c r="C52" s="74"/>
      <c r="D52" s="73">
        <f t="shared" si="16"/>
        <v>73.621633937500008</v>
      </c>
      <c r="E52" s="46">
        <f t="shared" si="13"/>
        <v>72.150404210435283</v>
      </c>
      <c r="F52" s="20"/>
      <c r="G52" s="75">
        <v>0.55000000000000004</v>
      </c>
      <c r="H52" s="23">
        <f t="shared" si="14"/>
        <v>18.621633937500004</v>
      </c>
      <c r="I52" s="25"/>
      <c r="J52" s="5"/>
      <c r="K52" s="5"/>
      <c r="M52" s="43">
        <v>45</v>
      </c>
      <c r="N52" s="44">
        <f t="shared" si="22"/>
        <v>62.472060218179983</v>
      </c>
      <c r="Q52" s="65">
        <v>55</v>
      </c>
      <c r="R52" s="62"/>
      <c r="S52" s="62"/>
      <c r="T52" s="62"/>
      <c r="U52" s="62"/>
      <c r="V52" s="68"/>
    </row>
    <row r="53" spans="1:22" x14ac:dyDescent="0.15">
      <c r="A53" s="48">
        <v>60</v>
      </c>
      <c r="B53" s="50">
        <f t="shared" si="17"/>
        <v>60</v>
      </c>
      <c r="C53" s="74"/>
      <c r="D53" s="73">
        <f t="shared" si="16"/>
        <v>77.944608000000002</v>
      </c>
      <c r="E53" s="46">
        <f t="shared" si="13"/>
        <v>76.586583718013799</v>
      </c>
      <c r="F53" s="20"/>
      <c r="G53" s="75">
        <v>0.6</v>
      </c>
      <c r="H53" s="23">
        <f t="shared" si="14"/>
        <v>17.944608000000002</v>
      </c>
      <c r="I53" s="25">
        <f>C53-$A53</f>
        <v>-60</v>
      </c>
      <c r="J53" s="5">
        <f>D53-$A53</f>
        <v>17.944608000000002</v>
      </c>
      <c r="K53" s="5">
        <f>E53-$A53</f>
        <v>16.586583718013799</v>
      </c>
      <c r="M53" s="43">
        <v>50</v>
      </c>
      <c r="N53" s="44">
        <f t="shared" si="22"/>
        <v>67.447206536188304</v>
      </c>
      <c r="Q53" s="65">
        <v>60</v>
      </c>
      <c r="R53" s="62"/>
      <c r="S53" s="62"/>
      <c r="T53" s="62"/>
      <c r="U53" s="62"/>
      <c r="V53" s="68"/>
    </row>
    <row r="54" spans="1:22" x14ac:dyDescent="0.15">
      <c r="A54" s="48">
        <v>65</v>
      </c>
      <c r="B54" s="50">
        <f t="shared" si="17"/>
        <v>65</v>
      </c>
      <c r="C54" s="74"/>
      <c r="D54" s="73">
        <f t="shared" si="16"/>
        <v>81.969981437499996</v>
      </c>
      <c r="E54" s="46">
        <f t="shared" si="13"/>
        <v>80.75122939855703</v>
      </c>
      <c r="F54" s="20"/>
      <c r="G54" s="75">
        <v>0.65</v>
      </c>
      <c r="H54" s="23">
        <f t="shared" si="14"/>
        <v>16.969981437500003</v>
      </c>
      <c r="I54" s="25"/>
      <c r="J54" s="5"/>
      <c r="K54" s="5"/>
      <c r="M54" s="43">
        <v>55</v>
      </c>
      <c r="N54" s="44">
        <f t="shared" si="22"/>
        <v>72.150404210435283</v>
      </c>
      <c r="Q54" s="65">
        <v>65</v>
      </c>
      <c r="R54" s="62"/>
      <c r="S54" s="62"/>
      <c r="T54" s="62"/>
      <c r="U54" s="62"/>
      <c r="V54" s="68"/>
    </row>
    <row r="55" spans="1:22" x14ac:dyDescent="0.15">
      <c r="A55" s="48">
        <v>70</v>
      </c>
      <c r="B55" s="50">
        <f t="shared" si="17"/>
        <v>70</v>
      </c>
      <c r="C55" s="74">
        <f>'Spectral2TVI STATUS E'!L33</f>
        <v>71.018199930514498</v>
      </c>
      <c r="D55" s="73">
        <f t="shared" ref="D55" si="26">G55*100+H55</f>
        <v>85.689372999999989</v>
      </c>
      <c r="E55" s="46">
        <f t="shared" si="13"/>
        <v>84.630177999930424</v>
      </c>
      <c r="G55" s="75">
        <v>0.7</v>
      </c>
      <c r="H55" s="23">
        <f t="shared" si="14"/>
        <v>15.689372999999996</v>
      </c>
      <c r="I55" s="25">
        <f>C55-$A55</f>
        <v>1.0181999305144984</v>
      </c>
      <c r="J55" s="5">
        <f>D55-$A55</f>
        <v>15.689372999999989</v>
      </c>
      <c r="K55" s="5">
        <f>E55-$A55</f>
        <v>14.630177999930424</v>
      </c>
      <c r="M55" s="43">
        <v>60</v>
      </c>
      <c r="N55" s="44">
        <f t="shared" si="22"/>
        <v>76.586583718013799</v>
      </c>
      <c r="Q55" s="65">
        <v>70</v>
      </c>
      <c r="R55" s="62">
        <f t="shared" si="24"/>
        <v>70</v>
      </c>
      <c r="S55" s="62">
        <f t="shared" si="10"/>
        <v>1.0181999305144984</v>
      </c>
      <c r="T55" s="62">
        <f t="shared" si="11"/>
        <v>15.689372999999989</v>
      </c>
      <c r="U55" s="62">
        <f t="shared" si="25"/>
        <v>14.630177999930424</v>
      </c>
      <c r="V55" s="69">
        <f>ABS(U55/Q55)</f>
        <v>0.20900254285614892</v>
      </c>
    </row>
    <row r="56" spans="1:22" x14ac:dyDescent="0.15">
      <c r="A56" s="48">
        <v>75</v>
      </c>
      <c r="B56" s="50">
        <f t="shared" si="17"/>
        <v>75</v>
      </c>
      <c r="C56" s="74"/>
      <c r="D56" s="73">
        <f t="shared" si="16"/>
        <v>89.085585937499985</v>
      </c>
      <c r="E56" s="46">
        <f t="shared" si="13"/>
        <v>88.199425596735438</v>
      </c>
      <c r="G56" s="75">
        <v>0.75</v>
      </c>
      <c r="H56" s="23">
        <f t="shared" si="14"/>
        <v>14.085585937499989</v>
      </c>
      <c r="I56" s="25"/>
      <c r="J56" s="5"/>
      <c r="K56" s="5"/>
      <c r="M56" s="43">
        <v>65</v>
      </c>
      <c r="N56" s="44">
        <f t="shared" si="22"/>
        <v>80.75122939855703</v>
      </c>
      <c r="Q56" s="65">
        <v>75</v>
      </c>
      <c r="R56" s="62"/>
      <c r="S56" s="62"/>
      <c r="T56" s="62"/>
      <c r="U56" s="62"/>
      <c r="V56" s="68"/>
    </row>
    <row r="57" spans="1:22" x14ac:dyDescent="0.15">
      <c r="A57" s="48">
        <v>80</v>
      </c>
      <c r="B57" s="50">
        <f t="shared" si="17"/>
        <v>80</v>
      </c>
      <c r="C57" s="74"/>
      <c r="D57" s="73">
        <f t="shared" si="16"/>
        <v>92.132607999999976</v>
      </c>
      <c r="E57" s="46">
        <f t="shared" si="13"/>
        <v>91.424980985314974</v>
      </c>
      <c r="G57" s="75">
        <v>0.8</v>
      </c>
      <c r="H57" s="23">
        <f t="shared" si="14"/>
        <v>12.132607999999978</v>
      </c>
      <c r="I57" s="25">
        <f>C57-$A57</f>
        <v>-80</v>
      </c>
      <c r="J57" s="5">
        <f>D57-$A57</f>
        <v>12.132607999999976</v>
      </c>
      <c r="K57" s="5">
        <f>E57-$A57</f>
        <v>11.424980985314974</v>
      </c>
      <c r="M57" s="43">
        <v>70</v>
      </c>
      <c r="N57" s="44">
        <f t="shared" si="22"/>
        <v>84.630177999930424</v>
      </c>
      <c r="Q57" s="65">
        <v>80</v>
      </c>
      <c r="R57" s="62"/>
      <c r="S57" s="62"/>
      <c r="T57" s="62"/>
      <c r="U57" s="62"/>
      <c r="V57" s="68"/>
    </row>
    <row r="58" spans="1:22" x14ac:dyDescent="0.15">
      <c r="A58" s="48">
        <v>85</v>
      </c>
      <c r="B58" s="50">
        <f t="shared" si="17"/>
        <v>85</v>
      </c>
      <c r="C58" s="74">
        <f>'Spectral2TVI STATUS E'!L36</f>
        <v>86.479449189099228</v>
      </c>
      <c r="D58" s="73">
        <f t="shared" si="23"/>
        <v>94.7956114375</v>
      </c>
      <c r="E58" s="46">
        <f t="shared" si="13"/>
        <v>94.262808048289855</v>
      </c>
      <c r="G58" s="75">
        <v>0.85</v>
      </c>
      <c r="H58" s="23">
        <f t="shared" si="14"/>
        <v>9.7956114374999963</v>
      </c>
      <c r="I58" s="5"/>
      <c r="J58" s="5"/>
      <c r="K58" s="5"/>
      <c r="M58" s="43">
        <v>75</v>
      </c>
      <c r="N58" s="44">
        <f t="shared" si="22"/>
        <v>88.199425596735438</v>
      </c>
      <c r="Q58" s="65">
        <v>85</v>
      </c>
      <c r="R58" s="62">
        <f t="shared" ref="R58" si="27">IF(ISNUMBER(B58),B58,"")</f>
        <v>85</v>
      </c>
      <c r="S58" s="62">
        <f t="shared" ref="S58" si="28">IF(ISNUMBER(C58),C58-$Q58,"")</f>
        <v>1.4794491890992276</v>
      </c>
      <c r="T58" s="62">
        <f t="shared" ref="T58" si="29">IF(ISNUMBER(D58),D58-$Q58,"")</f>
        <v>9.7956114374999999</v>
      </c>
      <c r="U58" s="62">
        <f t="shared" ref="U58" si="30">IF(ISNUMBER(E58),E58-$Q58,"")</f>
        <v>9.2628080482898554</v>
      </c>
      <c r="V58" s="69">
        <f>ABS(U58/Q58)</f>
        <v>0.10897421233282183</v>
      </c>
    </row>
    <row r="59" spans="1:22" x14ac:dyDescent="0.15">
      <c r="A59" s="48">
        <v>90</v>
      </c>
      <c r="B59" s="50">
        <f t="shared" si="17"/>
        <v>90</v>
      </c>
      <c r="C59" s="74"/>
      <c r="D59" s="73">
        <f t="shared" si="16"/>
        <v>97.030952999999997</v>
      </c>
      <c r="E59" s="46">
        <f t="shared" si="13"/>
        <v>96.658904555661707</v>
      </c>
      <c r="G59" s="21">
        <v>0.9</v>
      </c>
      <c r="H59" s="22">
        <f t="shared" si="14"/>
        <v>7.0309529999999949</v>
      </c>
      <c r="I59" s="5">
        <f>C59-$A59</f>
        <v>-90</v>
      </c>
      <c r="J59" s="5">
        <f>D59-$A59</f>
        <v>7.0309529999999967</v>
      </c>
      <c r="K59" s="5">
        <f>E59-$A59</f>
        <v>6.6589045556617066</v>
      </c>
      <c r="M59" s="43">
        <v>80</v>
      </c>
      <c r="N59" s="44">
        <f t="shared" si="22"/>
        <v>91.424980985314974</v>
      </c>
      <c r="Q59" s="65">
        <v>90</v>
      </c>
      <c r="R59" s="62"/>
      <c r="S59" s="62"/>
      <c r="T59" s="62"/>
      <c r="U59" s="62"/>
      <c r="V59" s="68"/>
    </row>
    <row r="60" spans="1:22" x14ac:dyDescent="0.15">
      <c r="A60" s="48">
        <v>91</v>
      </c>
      <c r="B60" s="50"/>
      <c r="C60" s="50"/>
      <c r="D60" s="53"/>
      <c r="E60" s="46" t="str">
        <f t="shared" si="13"/>
        <v/>
      </c>
      <c r="G60" s="21">
        <v>0.91</v>
      </c>
      <c r="H60" s="23">
        <f t="shared" si="14"/>
        <v>6.4222406702999946</v>
      </c>
      <c r="I60" s="5"/>
      <c r="J60" s="5"/>
      <c r="K60" s="5"/>
      <c r="M60" s="43">
        <v>85</v>
      </c>
      <c r="N60" s="44">
        <f t="shared" si="22"/>
        <v>94.262808048289855</v>
      </c>
      <c r="Q60" s="65">
        <v>91</v>
      </c>
      <c r="R60" s="62"/>
      <c r="S60" s="62"/>
      <c r="T60" s="62"/>
      <c r="U60" s="62"/>
      <c r="V60" s="68"/>
    </row>
    <row r="61" spans="1:22" x14ac:dyDescent="0.15">
      <c r="A61" s="48">
        <v>92</v>
      </c>
      <c r="B61" s="50"/>
      <c r="C61" s="50"/>
      <c r="D61" s="53"/>
      <c r="E61" s="46" t="str">
        <f t="shared" si="13"/>
        <v/>
      </c>
      <c r="G61" s="21">
        <v>0.92</v>
      </c>
      <c r="H61" s="23">
        <f t="shared" si="14"/>
        <v>5.7938897407999956</v>
      </c>
      <c r="I61" s="5"/>
      <c r="J61" s="5"/>
      <c r="K61" s="5"/>
      <c r="M61" s="43">
        <v>90</v>
      </c>
      <c r="N61" s="44">
        <f t="shared" si="22"/>
        <v>96.658904555661707</v>
      </c>
      <c r="Q61" s="65">
        <v>92</v>
      </c>
      <c r="R61" s="62"/>
      <c r="S61" s="62"/>
      <c r="T61" s="62"/>
      <c r="U61" s="62"/>
      <c r="V61" s="68"/>
    </row>
    <row r="62" spans="1:22" x14ac:dyDescent="0.15">
      <c r="A62" s="48">
        <v>93</v>
      </c>
      <c r="B62" s="50"/>
      <c r="C62" s="50"/>
      <c r="D62" s="53"/>
      <c r="E62" s="46" t="str">
        <f t="shared" si="13"/>
        <v/>
      </c>
      <c r="G62" s="28">
        <v>0.93</v>
      </c>
      <c r="H62" s="24">
        <f t="shared" si="14"/>
        <v>5.1454241222999801</v>
      </c>
      <c r="I62" s="5"/>
      <c r="J62" s="5"/>
      <c r="K62" s="5"/>
      <c r="M62" s="43">
        <v>95</v>
      </c>
      <c r="N62" s="44">
        <f>E64</f>
        <v>98.549568823429084</v>
      </c>
      <c r="Q62" s="65">
        <v>93</v>
      </c>
      <c r="R62" s="62"/>
      <c r="S62" s="62"/>
      <c r="T62" s="62"/>
      <c r="U62" s="62"/>
      <c r="V62" s="68"/>
    </row>
    <row r="63" spans="1:22" x14ac:dyDescent="0.15">
      <c r="A63" s="48">
        <v>94</v>
      </c>
      <c r="B63" s="50"/>
      <c r="C63" s="50"/>
      <c r="D63" s="53"/>
      <c r="E63" s="46" t="str">
        <f t="shared" si="13"/>
        <v/>
      </c>
      <c r="G63" s="21">
        <v>0.94</v>
      </c>
      <c r="H63" s="24">
        <f t="shared" si="14"/>
        <v>4.4763536207999888</v>
      </c>
      <c r="I63" s="5"/>
      <c r="J63" s="5"/>
      <c r="K63" s="5"/>
      <c r="M63" s="43">
        <v>100</v>
      </c>
      <c r="N63" s="44">
        <v>100</v>
      </c>
      <c r="Q63" s="65">
        <v>94</v>
      </c>
      <c r="R63" s="62"/>
      <c r="S63" s="62"/>
      <c r="T63" s="62"/>
      <c r="U63" s="62"/>
      <c r="V63" s="68"/>
    </row>
    <row r="64" spans="1:22" x14ac:dyDescent="0.15">
      <c r="A64" s="48">
        <v>95</v>
      </c>
      <c r="B64" s="50"/>
      <c r="C64" s="74"/>
      <c r="D64" s="73">
        <f t="shared" ref="D64" si="31">G64*100+H64</f>
        <v>98.786173937499996</v>
      </c>
      <c r="E64" s="46">
        <f t="shared" si="13"/>
        <v>98.549568823429084</v>
      </c>
      <c r="G64" s="29">
        <v>0.95</v>
      </c>
      <c r="H64" s="24">
        <f t="shared" si="14"/>
        <v>3.7861739374999925</v>
      </c>
      <c r="I64" s="5"/>
      <c r="J64" s="5"/>
      <c r="K64" s="5"/>
      <c r="M64" s="42"/>
      <c r="Q64" s="65">
        <v>95</v>
      </c>
      <c r="R64" s="62"/>
      <c r="S64" s="62"/>
      <c r="T64" s="62"/>
      <c r="U64" s="62"/>
      <c r="V64" s="68"/>
    </row>
    <row r="65" spans="1:22" x14ac:dyDescent="0.15">
      <c r="A65" s="48">
        <v>96</v>
      </c>
      <c r="B65" s="50"/>
      <c r="C65" s="50"/>
      <c r="D65" s="53"/>
      <c r="E65" s="46" t="str">
        <f t="shared" si="13"/>
        <v/>
      </c>
      <c r="G65" s="21">
        <v>0.96</v>
      </c>
      <c r="H65" s="24">
        <f t="shared" si="14"/>
        <v>3.0743666687999771</v>
      </c>
      <c r="I65" s="5"/>
      <c r="J65" s="5"/>
      <c r="K65" s="5"/>
      <c r="M65" s="41"/>
      <c r="Q65" s="65">
        <v>96</v>
      </c>
      <c r="R65" s="62"/>
      <c r="S65" s="62"/>
      <c r="T65" s="62"/>
      <c r="U65" s="62"/>
      <c r="V65" s="68"/>
    </row>
    <row r="66" spans="1:22" x14ac:dyDescent="0.15">
      <c r="A66" s="48">
        <v>97</v>
      </c>
      <c r="B66" s="50"/>
      <c r="C66" s="50"/>
      <c r="D66" s="53"/>
      <c r="E66" s="46" t="str">
        <f t="shared" si="13"/>
        <v/>
      </c>
      <c r="G66" s="29">
        <v>0.97</v>
      </c>
      <c r="H66" s="24">
        <f t="shared" si="14"/>
        <v>2.3403993062999895</v>
      </c>
      <c r="I66" s="5"/>
      <c r="J66" s="5"/>
      <c r="K66" s="5"/>
      <c r="M66" s="41"/>
      <c r="Q66" s="65">
        <v>97</v>
      </c>
      <c r="R66" s="62"/>
      <c r="S66" s="62"/>
      <c r="T66" s="62"/>
      <c r="U66" s="62"/>
      <c r="V66" s="68"/>
    </row>
    <row r="67" spans="1:22" x14ac:dyDescent="0.15">
      <c r="A67" s="48">
        <v>98</v>
      </c>
      <c r="B67" s="50"/>
      <c r="C67" s="50"/>
      <c r="D67" s="53"/>
      <c r="E67" s="46" t="str">
        <f t="shared" si="13"/>
        <v/>
      </c>
      <c r="G67" s="21">
        <v>0.98</v>
      </c>
      <c r="H67" s="24">
        <f t="shared" si="14"/>
        <v>1.5837252368000043</v>
      </c>
      <c r="I67" s="5"/>
      <c r="J67" s="5"/>
      <c r="K67" s="5"/>
      <c r="Q67" s="65">
        <v>98</v>
      </c>
      <c r="R67" s="62"/>
      <c r="S67" s="62"/>
      <c r="T67" s="62"/>
      <c r="U67" s="62"/>
      <c r="V67" s="68"/>
    </row>
    <row r="68" spans="1:22" ht="14" thickBot="1" x14ac:dyDescent="0.2">
      <c r="A68" s="48">
        <v>99</v>
      </c>
      <c r="B68" s="50"/>
      <c r="C68" s="50"/>
      <c r="D68" s="53"/>
      <c r="E68" s="46" t="str">
        <f t="shared" si="13"/>
        <v/>
      </c>
      <c r="G68" s="30">
        <v>0.99</v>
      </c>
      <c r="H68" s="31">
        <f t="shared" si="14"/>
        <v>0.8037837422999794</v>
      </c>
      <c r="I68" s="5"/>
      <c r="J68" s="5"/>
      <c r="K68" s="5"/>
      <c r="Q68" s="65">
        <v>99</v>
      </c>
      <c r="R68" s="62"/>
      <c r="S68" s="62"/>
      <c r="T68" s="62"/>
      <c r="U68" s="62"/>
      <c r="V68" s="68"/>
    </row>
    <row r="69" spans="1:22" ht="14" thickBot="1" x14ac:dyDescent="0.2">
      <c r="A69" s="49">
        <v>100</v>
      </c>
      <c r="B69" s="51">
        <v>100</v>
      </c>
      <c r="C69" s="51">
        <v>100</v>
      </c>
      <c r="D69" s="54">
        <v>100</v>
      </c>
      <c r="E69" s="47">
        <f>AJ38</f>
        <v>100</v>
      </c>
      <c r="I69" s="5">
        <v>0</v>
      </c>
      <c r="J69" s="5">
        <v>0</v>
      </c>
      <c r="K69" s="5">
        <v>0</v>
      </c>
      <c r="Q69" s="66">
        <v>100</v>
      </c>
      <c r="R69" s="63">
        <f t="shared" si="24"/>
        <v>100</v>
      </c>
      <c r="S69" s="63">
        <f t="shared" si="10"/>
        <v>0</v>
      </c>
      <c r="T69" s="63">
        <f t="shared" si="11"/>
        <v>0</v>
      </c>
      <c r="U69" s="63">
        <f t="shared" si="25"/>
        <v>0</v>
      </c>
      <c r="V69" s="70"/>
    </row>
  </sheetData>
  <sheetProtection selectLockedCells="1" selectUnlockedCells="1"/>
  <mergeCells count="1">
    <mergeCell ref="M41:N41"/>
  </mergeCells>
  <phoneticPr fontId="5" type="noConversion"/>
  <pageMargins left="0.78749999999999998" right="0.78749999999999998" top="1.0249999999999999" bottom="1.0249999999999999" header="0.78749999999999998" footer="0.78749999999999998"/>
  <pageSetup paperSize="9" scale="57" orientation="portrait" useFirstPageNumber="1" horizontalDpi="300" verticalDpi="300"/>
  <headerFooter>
    <oddHeader>&amp;C&amp;A</oddHeader>
    <oddFooter>&amp;CPagina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039F07B-991D-A243-BE07-F52F35C4B39B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V33:V69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CA46-5564-B64C-99B3-0BE8890A9C51}">
  <sheetPr>
    <pageSetUpPr fitToPage="1"/>
  </sheetPr>
  <dimension ref="A1:AP69"/>
  <sheetViews>
    <sheetView topLeftCell="A20" zoomScale="133" zoomScaleNormal="120" zoomScalePageLayoutView="120" workbookViewId="0">
      <selection activeCell="B43" sqref="B43:B59"/>
    </sheetView>
  </sheetViews>
  <sheetFormatPr baseColWidth="10" defaultColWidth="11.5" defaultRowHeight="13" x14ac:dyDescent="0.15"/>
  <cols>
    <col min="9" max="11" width="0" hidden="1" customWidth="1"/>
    <col min="12" max="17" width="11.5" style="39"/>
  </cols>
  <sheetData>
    <row r="1" spans="1:42" x14ac:dyDescent="0.15">
      <c r="A1" s="1" t="s">
        <v>0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13</v>
      </c>
      <c r="AH1" s="3" t="s">
        <v>10</v>
      </c>
      <c r="AI1" s="1" t="s">
        <v>11</v>
      </c>
      <c r="AJ1" s="1" t="s">
        <v>3</v>
      </c>
    </row>
    <row r="2" spans="1:42" x14ac:dyDescent="0.15">
      <c r="AA2" s="6">
        <f t="shared" ref="AA2:AA38" si="0">$B33</f>
        <v>0</v>
      </c>
      <c r="AB2" s="6">
        <f>$B$33</f>
        <v>0</v>
      </c>
      <c r="AC2" s="7">
        <f t="shared" ref="AC2:AC37" si="1">$C33</f>
        <v>0</v>
      </c>
      <c r="AD2" s="32">
        <f t="shared" ref="AD2:AD38" si="2">IF(AC2,AC2,0)</f>
        <v>0</v>
      </c>
      <c r="AE2" s="32">
        <f t="shared" ref="AE2:AE38" si="3">AD2^2</f>
        <v>0</v>
      </c>
      <c r="AF2" s="32">
        <f t="shared" ref="AF2:AF38" si="4">AD2^3</f>
        <v>0</v>
      </c>
      <c r="AG2" s="32">
        <f>AD2^4</f>
        <v>0</v>
      </c>
      <c r="AH2" s="8">
        <f>$AO$4+AD2*$AN$4+AE2*$AM$4+AF2*$AL$4+AG2*$AK$4</f>
        <v>0</v>
      </c>
      <c r="AI2" s="8">
        <f>D33</f>
        <v>0</v>
      </c>
      <c r="AJ2" s="8">
        <v>0</v>
      </c>
    </row>
    <row r="3" spans="1:42" x14ac:dyDescent="0.15">
      <c r="AA3" s="6">
        <f t="shared" si="0"/>
        <v>0</v>
      </c>
      <c r="AB3" s="6">
        <f t="shared" ref="AB3:AB37" si="5">IF(AC3,$B34,0)</f>
        <v>0</v>
      </c>
      <c r="AC3" s="7">
        <f t="shared" si="1"/>
        <v>0</v>
      </c>
      <c r="AD3" s="32">
        <f t="shared" si="2"/>
        <v>0</v>
      </c>
      <c r="AE3" s="32">
        <f t="shared" si="3"/>
        <v>0</v>
      </c>
      <c r="AF3" s="32">
        <f t="shared" si="4"/>
        <v>0</v>
      </c>
      <c r="AG3" s="32">
        <f t="shared" ref="AG3:AG38" si="6">AD3^4</f>
        <v>0</v>
      </c>
      <c r="AH3" s="8">
        <f t="shared" ref="AH3:AH38" si="7">$AO$4+AD3*$AN$4+AE3*$AM$4+AF3*$AL$4+AG3*$AK$4</f>
        <v>0</v>
      </c>
      <c r="AI3" s="8">
        <f t="shared" ref="AI3:AI38" si="8">D34</f>
        <v>0</v>
      </c>
      <c r="AJ3" s="8" t="str">
        <f>IF(AI3,$AO$4+AI3*$AN$4+AI3^2*$AM$4+AI3^3*$AL$4+AI3^4*$AK$4,"")</f>
        <v/>
      </c>
      <c r="AK3" s="9" t="s">
        <v>12</v>
      </c>
      <c r="AL3" s="10"/>
      <c r="AM3" s="10"/>
      <c r="AN3" s="11"/>
    </row>
    <row r="4" spans="1:42" x14ac:dyDescent="0.15">
      <c r="AA4" s="6">
        <f t="shared" si="0"/>
        <v>0</v>
      </c>
      <c r="AB4" s="6">
        <f t="shared" si="5"/>
        <v>0</v>
      </c>
      <c r="AC4" s="7">
        <f t="shared" si="1"/>
        <v>0</v>
      </c>
      <c r="AD4" s="32">
        <f t="shared" si="2"/>
        <v>0</v>
      </c>
      <c r="AE4" s="32">
        <f t="shared" si="3"/>
        <v>0</v>
      </c>
      <c r="AF4" s="32">
        <f t="shared" si="4"/>
        <v>0</v>
      </c>
      <c r="AG4" s="32">
        <f t="shared" si="6"/>
        <v>0</v>
      </c>
      <c r="AH4" s="8">
        <f t="shared" si="7"/>
        <v>0</v>
      </c>
      <c r="AI4" s="8">
        <f t="shared" si="8"/>
        <v>0</v>
      </c>
      <c r="AJ4" s="8" t="str">
        <f t="shared" ref="AJ4:AJ37" si="9">IF(AI4,$AO$4+AI4*$AN$4+AI4^2*$AM$4+AI4^3*$AL$4+AI4^4*$AK$4,"")</f>
        <v/>
      </c>
      <c r="AK4" s="12">
        <f t="array" ref="AK4:AP11">LINEST(AB2:AB38,AD2:AG38,0,1)</f>
        <v>8.3494357846801659E-8</v>
      </c>
      <c r="AL4" s="13">
        <v>-2.010978277161891E-5</v>
      </c>
      <c r="AM4" s="13">
        <v>1.9831185983396715E-3</v>
      </c>
      <c r="AN4" s="14">
        <v>0.91820842171676686</v>
      </c>
      <c r="AO4" s="15">
        <v>0</v>
      </c>
      <c r="AP4" t="e">
        <v>#N/A</v>
      </c>
    </row>
    <row r="5" spans="1:42" x14ac:dyDescent="0.15">
      <c r="AA5" s="6">
        <f t="shared" si="0"/>
        <v>0</v>
      </c>
      <c r="AB5" s="6">
        <f t="shared" si="5"/>
        <v>0</v>
      </c>
      <c r="AC5" s="7">
        <f t="shared" si="1"/>
        <v>0</v>
      </c>
      <c r="AD5" s="32">
        <f t="shared" si="2"/>
        <v>0</v>
      </c>
      <c r="AE5" s="32">
        <f t="shared" si="3"/>
        <v>0</v>
      </c>
      <c r="AF5" s="32">
        <f t="shared" si="4"/>
        <v>0</v>
      </c>
      <c r="AG5" s="32">
        <f t="shared" si="6"/>
        <v>0</v>
      </c>
      <c r="AH5" s="8">
        <f t="shared" si="7"/>
        <v>0</v>
      </c>
      <c r="AI5" s="8">
        <f t="shared" si="8"/>
        <v>0</v>
      </c>
      <c r="AJ5" s="8" t="str">
        <f t="shared" si="9"/>
        <v/>
      </c>
      <c r="AK5" s="12">
        <v>7.359947302388509E-8</v>
      </c>
      <c r="AL5" s="13">
        <v>1.4622657199994664E-5</v>
      </c>
      <c r="AM5" s="13">
        <v>9.0336558493308043E-4</v>
      </c>
      <c r="AN5" s="14">
        <v>1.7164881599731462E-2</v>
      </c>
      <c r="AO5" s="15" t="e">
        <v>#N/A</v>
      </c>
      <c r="AP5" t="e">
        <v>#N/A</v>
      </c>
    </row>
    <row r="6" spans="1:42" x14ac:dyDescent="0.15">
      <c r="AA6" s="6">
        <f t="shared" si="0"/>
        <v>0</v>
      </c>
      <c r="AB6" s="6">
        <f t="shared" si="5"/>
        <v>0</v>
      </c>
      <c r="AC6" s="7">
        <f t="shared" si="1"/>
        <v>0</v>
      </c>
      <c r="AD6" s="32">
        <f t="shared" si="2"/>
        <v>0</v>
      </c>
      <c r="AE6" s="32">
        <f t="shared" si="3"/>
        <v>0</v>
      </c>
      <c r="AF6" s="32">
        <f t="shared" si="4"/>
        <v>0</v>
      </c>
      <c r="AG6" s="32">
        <f t="shared" si="6"/>
        <v>0</v>
      </c>
      <c r="AH6" s="8">
        <f t="shared" si="7"/>
        <v>0</v>
      </c>
      <c r="AI6" s="8">
        <f t="shared" si="8"/>
        <v>0</v>
      </c>
      <c r="AJ6" s="8" t="str">
        <f t="shared" si="9"/>
        <v/>
      </c>
      <c r="AK6" s="12">
        <v>0.99997935286903539</v>
      </c>
      <c r="AL6" s="13">
        <v>0.12692918836420006</v>
      </c>
      <c r="AM6" s="13" t="e">
        <v>#N/A</v>
      </c>
      <c r="AN6" s="14" t="e">
        <v>#N/A</v>
      </c>
      <c r="AO6" s="15" t="e">
        <v>#N/A</v>
      </c>
      <c r="AP6" t="e">
        <v>#N/A</v>
      </c>
    </row>
    <row r="7" spans="1:42" x14ac:dyDescent="0.15">
      <c r="AA7" s="6">
        <f t="shared" si="0"/>
        <v>0</v>
      </c>
      <c r="AB7" s="6">
        <f t="shared" si="5"/>
        <v>0</v>
      </c>
      <c r="AC7" s="7">
        <f t="shared" si="1"/>
        <v>0</v>
      </c>
      <c r="AD7" s="32">
        <f t="shared" si="2"/>
        <v>0</v>
      </c>
      <c r="AE7" s="32">
        <f t="shared" si="3"/>
        <v>0</v>
      </c>
      <c r="AF7" s="32">
        <f t="shared" si="4"/>
        <v>0</v>
      </c>
      <c r="AG7" s="32">
        <f t="shared" si="6"/>
        <v>0</v>
      </c>
      <c r="AH7" s="8">
        <f t="shared" si="7"/>
        <v>0</v>
      </c>
      <c r="AI7" s="8">
        <f t="shared" si="8"/>
        <v>9.5646514375000002</v>
      </c>
      <c r="AJ7" s="8">
        <f t="shared" si="9"/>
        <v>8.9468669950731918</v>
      </c>
      <c r="AK7" s="12">
        <v>399563.00346457766</v>
      </c>
      <c r="AL7" s="13">
        <v>33</v>
      </c>
      <c r="AM7" s="13" t="e">
        <v>#N/A</v>
      </c>
      <c r="AN7" s="14" t="e">
        <v>#N/A</v>
      </c>
      <c r="AO7" s="15" t="e">
        <v>#N/A</v>
      </c>
      <c r="AP7" t="e">
        <v>#N/A</v>
      </c>
    </row>
    <row r="8" spans="1:42" x14ac:dyDescent="0.15">
      <c r="AA8" s="6">
        <f t="shared" si="0"/>
        <v>0</v>
      </c>
      <c r="AB8" s="6">
        <f t="shared" si="5"/>
        <v>0</v>
      </c>
      <c r="AC8" s="7">
        <f t="shared" si="1"/>
        <v>0</v>
      </c>
      <c r="AD8" s="32">
        <f t="shared" si="2"/>
        <v>0</v>
      </c>
      <c r="AE8" s="32">
        <f t="shared" si="3"/>
        <v>0</v>
      </c>
      <c r="AF8" s="32">
        <f t="shared" si="4"/>
        <v>0</v>
      </c>
      <c r="AG8" s="32">
        <f t="shared" si="6"/>
        <v>0</v>
      </c>
      <c r="AH8" s="8">
        <f t="shared" si="7"/>
        <v>0</v>
      </c>
      <c r="AI8" s="8">
        <f t="shared" si="8"/>
        <v>0</v>
      </c>
      <c r="AJ8" s="8" t="str">
        <f t="shared" si="9"/>
        <v/>
      </c>
      <c r="AK8" s="16">
        <v>25749.46833637766</v>
      </c>
      <c r="AL8" s="17">
        <v>0.53166362234022124</v>
      </c>
      <c r="AM8" s="17" t="e">
        <v>#N/A</v>
      </c>
      <c r="AN8" s="18" t="e">
        <v>#N/A</v>
      </c>
      <c r="AO8" s="15" t="e">
        <v>#N/A</v>
      </c>
      <c r="AP8" t="e">
        <v>#N/A</v>
      </c>
    </row>
    <row r="9" spans="1:42" x14ac:dyDescent="0.15">
      <c r="AA9" s="6">
        <f t="shared" si="0"/>
        <v>0</v>
      </c>
      <c r="AB9" s="6">
        <f t="shared" si="5"/>
        <v>0</v>
      </c>
      <c r="AC9" s="7">
        <f t="shared" si="1"/>
        <v>0</v>
      </c>
      <c r="AD9" s="32">
        <f t="shared" si="2"/>
        <v>0</v>
      </c>
      <c r="AE9" s="32">
        <f t="shared" si="3"/>
        <v>0</v>
      </c>
      <c r="AF9" s="32">
        <f t="shared" si="4"/>
        <v>0</v>
      </c>
      <c r="AG9" s="32">
        <f t="shared" si="6"/>
        <v>0</v>
      </c>
      <c r="AH9" s="8">
        <f t="shared" si="7"/>
        <v>0</v>
      </c>
      <c r="AI9" s="8">
        <f t="shared" si="8"/>
        <v>0</v>
      </c>
      <c r="AJ9" s="8" t="str">
        <f t="shared" si="9"/>
        <v/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t="e">
        <v>#N/A</v>
      </c>
    </row>
    <row r="10" spans="1:42" x14ac:dyDescent="0.15">
      <c r="AA10" s="6">
        <f t="shared" si="0"/>
        <v>0</v>
      </c>
      <c r="AB10" s="6">
        <f t="shared" si="5"/>
        <v>0</v>
      </c>
      <c r="AC10" s="7">
        <f t="shared" si="1"/>
        <v>0</v>
      </c>
      <c r="AD10" s="32">
        <f t="shared" si="2"/>
        <v>0</v>
      </c>
      <c r="AE10" s="32">
        <f t="shared" si="3"/>
        <v>0</v>
      </c>
      <c r="AF10" s="32">
        <f t="shared" si="4"/>
        <v>0</v>
      </c>
      <c r="AG10" s="32">
        <f t="shared" si="6"/>
        <v>0</v>
      </c>
      <c r="AH10" s="8">
        <f t="shared" si="7"/>
        <v>0</v>
      </c>
      <c r="AI10" s="8">
        <f t="shared" si="8"/>
        <v>0</v>
      </c>
      <c r="AJ10" s="8" t="str">
        <f t="shared" si="9"/>
        <v/>
      </c>
      <c r="AK10" s="12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t="e">
        <v>#N/A</v>
      </c>
    </row>
    <row r="11" spans="1:42" x14ac:dyDescent="0.15">
      <c r="AA11" s="6">
        <f t="shared" si="0"/>
        <v>0</v>
      </c>
      <c r="AB11" s="6">
        <f t="shared" si="5"/>
        <v>0</v>
      </c>
      <c r="AC11" s="7">
        <f t="shared" si="1"/>
        <v>0</v>
      </c>
      <c r="AD11" s="32">
        <f t="shared" si="2"/>
        <v>0</v>
      </c>
      <c r="AE11" s="32">
        <f t="shared" si="3"/>
        <v>0</v>
      </c>
      <c r="AF11" s="32">
        <f t="shared" si="4"/>
        <v>0</v>
      </c>
      <c r="AG11" s="32">
        <f t="shared" si="6"/>
        <v>0</v>
      </c>
      <c r="AH11" s="8">
        <f t="shared" si="7"/>
        <v>0</v>
      </c>
      <c r="AI11" s="8">
        <f t="shared" si="8"/>
        <v>0</v>
      </c>
      <c r="AJ11" s="8" t="str">
        <f t="shared" si="9"/>
        <v/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t="e">
        <v>#N/A</v>
      </c>
    </row>
    <row r="12" spans="1:42" x14ac:dyDescent="0.15">
      <c r="AA12" s="6">
        <f t="shared" si="0"/>
        <v>10</v>
      </c>
      <c r="AB12" s="6">
        <f t="shared" si="5"/>
        <v>0</v>
      </c>
      <c r="AC12" s="7">
        <f t="shared" si="1"/>
        <v>0</v>
      </c>
      <c r="AD12" s="32">
        <f t="shared" si="2"/>
        <v>0</v>
      </c>
      <c r="AE12" s="32">
        <f t="shared" si="3"/>
        <v>0</v>
      </c>
      <c r="AF12" s="32">
        <f t="shared" si="4"/>
        <v>0</v>
      </c>
      <c r="AG12" s="32">
        <f t="shared" si="6"/>
        <v>0</v>
      </c>
      <c r="AH12" s="8">
        <f t="shared" si="7"/>
        <v>0</v>
      </c>
      <c r="AI12" s="8">
        <f t="shared" si="8"/>
        <v>18.342072999999999</v>
      </c>
      <c r="AJ12" s="8">
        <f t="shared" si="9"/>
        <v>17.394385631630225</v>
      </c>
      <c r="AK12" s="15"/>
      <c r="AL12" s="15"/>
      <c r="AM12" s="15"/>
      <c r="AN12" s="15"/>
      <c r="AO12" s="15"/>
    </row>
    <row r="13" spans="1:42" x14ac:dyDescent="0.15">
      <c r="AA13" s="6">
        <f t="shared" si="0"/>
        <v>15</v>
      </c>
      <c r="AB13" s="6">
        <f t="shared" si="5"/>
        <v>15</v>
      </c>
      <c r="AC13" s="7">
        <f t="shared" si="1"/>
        <v>15.52751694218928</v>
      </c>
      <c r="AD13" s="32">
        <f t="shared" si="2"/>
        <v>15.52751694218928</v>
      </c>
      <c r="AE13" s="32">
        <f t="shared" si="3"/>
        <v>241.10378238997512</v>
      </c>
      <c r="AF13" s="32">
        <f t="shared" si="4"/>
        <v>3743.7430658862559</v>
      </c>
      <c r="AG13" s="32">
        <f t="shared" si="6"/>
        <v>58131.033882752476</v>
      </c>
      <c r="AH13" s="8">
        <f t="shared" si="7"/>
        <v>14.665201973192861</v>
      </c>
      <c r="AI13" s="8">
        <f t="shared" si="8"/>
        <v>26.420853937499999</v>
      </c>
      <c r="AJ13" s="8">
        <f t="shared" si="9"/>
        <v>25.313982943200291</v>
      </c>
    </row>
    <row r="14" spans="1:42" x14ac:dyDescent="0.15">
      <c r="AA14" s="6">
        <f t="shared" si="0"/>
        <v>20</v>
      </c>
      <c r="AB14" s="6">
        <f t="shared" si="5"/>
        <v>0</v>
      </c>
      <c r="AC14" s="7">
        <f t="shared" si="1"/>
        <v>0</v>
      </c>
      <c r="AD14" s="32">
        <f t="shared" si="2"/>
        <v>0</v>
      </c>
      <c r="AE14" s="32">
        <f t="shared" si="3"/>
        <v>0</v>
      </c>
      <c r="AF14" s="32">
        <f t="shared" si="4"/>
        <v>0</v>
      </c>
      <c r="AG14" s="32">
        <f t="shared" si="6"/>
        <v>0</v>
      </c>
      <c r="AH14" s="8">
        <f t="shared" si="7"/>
        <v>0</v>
      </c>
      <c r="AI14" s="8">
        <f t="shared" si="8"/>
        <v>33.880768000000003</v>
      </c>
      <c r="AJ14" s="8">
        <f t="shared" si="9"/>
        <v>32.713952033883523</v>
      </c>
    </row>
    <row r="15" spans="1:42" x14ac:dyDescent="0.15">
      <c r="AA15" s="6">
        <f t="shared" si="0"/>
        <v>25</v>
      </c>
      <c r="AB15" s="6">
        <f t="shared" si="5"/>
        <v>0</v>
      </c>
      <c r="AC15" s="7">
        <f t="shared" si="1"/>
        <v>0</v>
      </c>
      <c r="AD15" s="32">
        <f t="shared" si="2"/>
        <v>0</v>
      </c>
      <c r="AE15" s="32">
        <f t="shared" si="3"/>
        <v>0</v>
      </c>
      <c r="AF15" s="32">
        <f t="shared" si="4"/>
        <v>0</v>
      </c>
      <c r="AG15" s="32">
        <f t="shared" si="6"/>
        <v>0</v>
      </c>
      <c r="AH15" s="8">
        <f t="shared" si="7"/>
        <v>0</v>
      </c>
      <c r="AI15" s="8">
        <f t="shared" si="8"/>
        <v>40.792773437500003</v>
      </c>
      <c r="AJ15" s="8">
        <f t="shared" si="9"/>
        <v>39.622401750983791</v>
      </c>
    </row>
    <row r="16" spans="1:42" x14ac:dyDescent="0.15">
      <c r="AA16" s="6">
        <f t="shared" si="0"/>
        <v>30</v>
      </c>
      <c r="AB16" s="6">
        <f t="shared" si="5"/>
        <v>30</v>
      </c>
      <c r="AC16" s="7">
        <f t="shared" si="1"/>
        <v>31.534876454836368</v>
      </c>
      <c r="AD16" s="32">
        <f t="shared" si="2"/>
        <v>31.534876454836368</v>
      </c>
      <c r="AE16" s="32">
        <f t="shared" si="3"/>
        <v>994.44843302179311</v>
      </c>
      <c r="AF16" s="32">
        <f t="shared" si="4"/>
        <v>31359.808476047863</v>
      </c>
      <c r="AG16" s="32">
        <f t="shared" si="6"/>
        <v>988927.68593949976</v>
      </c>
      <c r="AH16" s="8">
        <f t="shared" si="7"/>
        <v>30.379629267125338</v>
      </c>
      <c r="AI16" s="8">
        <f t="shared" si="8"/>
        <v>47.219013000000004</v>
      </c>
      <c r="AJ16" s="8">
        <f t="shared" si="9"/>
        <v>46.076418146844581</v>
      </c>
    </row>
    <row r="17" spans="1:36" x14ac:dyDescent="0.15">
      <c r="AA17" s="6">
        <f t="shared" si="0"/>
        <v>35</v>
      </c>
      <c r="AB17" s="6">
        <f t="shared" si="5"/>
        <v>0</v>
      </c>
      <c r="AC17" s="7">
        <f t="shared" si="1"/>
        <v>0</v>
      </c>
      <c r="AD17" s="32">
        <f t="shared" si="2"/>
        <v>0</v>
      </c>
      <c r="AE17" s="32">
        <f t="shared" si="3"/>
        <v>0</v>
      </c>
      <c r="AF17" s="32">
        <f t="shared" si="4"/>
        <v>0</v>
      </c>
      <c r="AG17" s="32">
        <f t="shared" si="6"/>
        <v>0</v>
      </c>
      <c r="AH17" s="8">
        <f t="shared" si="7"/>
        <v>0</v>
      </c>
      <c r="AI17" s="8">
        <f t="shared" si="8"/>
        <v>53.212813937500002</v>
      </c>
      <c r="AJ17" s="8">
        <f t="shared" si="9"/>
        <v>52.115221906581745</v>
      </c>
    </row>
    <row r="18" spans="1:36" x14ac:dyDescent="0.15">
      <c r="AA18" s="6">
        <f t="shared" si="0"/>
        <v>40</v>
      </c>
      <c r="AB18" s="6">
        <f t="shared" si="5"/>
        <v>0</v>
      </c>
      <c r="AC18" s="7">
        <f t="shared" si="1"/>
        <v>0</v>
      </c>
      <c r="AD18" s="32">
        <f t="shared" si="2"/>
        <v>0</v>
      </c>
      <c r="AE18" s="32">
        <f t="shared" si="3"/>
        <v>0</v>
      </c>
      <c r="AF18" s="32">
        <f t="shared" si="4"/>
        <v>0</v>
      </c>
      <c r="AG18" s="32">
        <f t="shared" si="6"/>
        <v>0</v>
      </c>
      <c r="AH18" s="8">
        <f t="shared" si="7"/>
        <v>0</v>
      </c>
      <c r="AI18" s="8">
        <f t="shared" si="8"/>
        <v>58.818687999999995</v>
      </c>
      <c r="AJ18" s="8">
        <f t="shared" si="9"/>
        <v>57.775871917178002</v>
      </c>
    </row>
    <row r="19" spans="1:36" x14ac:dyDescent="0.15">
      <c r="AA19" s="6">
        <f t="shared" si="0"/>
        <v>45</v>
      </c>
      <c r="AB19" s="6">
        <f t="shared" si="5"/>
        <v>0</v>
      </c>
      <c r="AC19" s="7">
        <f t="shared" si="1"/>
        <v>0</v>
      </c>
      <c r="AD19" s="32">
        <f t="shared" si="2"/>
        <v>0</v>
      </c>
      <c r="AE19" s="32">
        <f t="shared" si="3"/>
        <v>0</v>
      </c>
      <c r="AF19" s="32">
        <f t="shared" si="4"/>
        <v>0</v>
      </c>
      <c r="AG19" s="32">
        <f t="shared" si="6"/>
        <v>0</v>
      </c>
      <c r="AH19" s="8">
        <f t="shared" si="7"/>
        <v>0</v>
      </c>
      <c r="AI19" s="8">
        <f t="shared" si="8"/>
        <v>64.072331437499997</v>
      </c>
      <c r="AJ19" s="8">
        <f t="shared" si="9"/>
        <v>63.090572429260924</v>
      </c>
    </row>
    <row r="20" spans="1:36" x14ac:dyDescent="0.15">
      <c r="AA20" s="6">
        <f t="shared" si="0"/>
        <v>50</v>
      </c>
      <c r="AB20" s="6">
        <f t="shared" si="5"/>
        <v>50</v>
      </c>
      <c r="AC20" s="7">
        <f t="shared" si="1"/>
        <v>51.092690257534088</v>
      </c>
      <c r="AD20" s="32">
        <f t="shared" si="2"/>
        <v>51.092690257534088</v>
      </c>
      <c r="AE20" s="32">
        <f t="shared" si="3"/>
        <v>2610.4629977523186</v>
      </c>
      <c r="AF20" s="32">
        <f t="shared" si="4"/>
        <v>133375.57737291313</v>
      </c>
      <c r="AG20" s="32">
        <f t="shared" si="6"/>
        <v>6814517.062634022</v>
      </c>
      <c r="AH20" s="8">
        <f t="shared" si="7"/>
        <v>49.977416041926325</v>
      </c>
      <c r="AI20" s="8">
        <f t="shared" si="8"/>
        <v>69.000624999999999</v>
      </c>
      <c r="AJ20" s="8">
        <f t="shared" si="9"/>
        <v>68.084974807186953</v>
      </c>
    </row>
    <row r="21" spans="1:36" x14ac:dyDescent="0.15">
      <c r="AA21" s="6">
        <f t="shared" si="0"/>
        <v>55</v>
      </c>
      <c r="AB21" s="6">
        <f t="shared" si="5"/>
        <v>0</v>
      </c>
      <c r="AC21" s="7">
        <f t="shared" si="1"/>
        <v>0</v>
      </c>
      <c r="AD21" s="32">
        <f t="shared" si="2"/>
        <v>0</v>
      </c>
      <c r="AE21" s="32">
        <f t="shared" si="3"/>
        <v>0</v>
      </c>
      <c r="AF21" s="32">
        <f t="shared" si="4"/>
        <v>0</v>
      </c>
      <c r="AG21" s="32">
        <f t="shared" si="6"/>
        <v>0</v>
      </c>
      <c r="AH21" s="8">
        <f t="shared" si="7"/>
        <v>0</v>
      </c>
      <c r="AI21" s="8">
        <f t="shared" si="8"/>
        <v>73.621633937500008</v>
      </c>
      <c r="AJ21" s="8">
        <f t="shared" si="9"/>
        <v>72.777083194965329</v>
      </c>
    </row>
    <row r="22" spans="1:36" x14ac:dyDescent="0.15">
      <c r="AA22" s="6">
        <f t="shared" si="0"/>
        <v>60</v>
      </c>
      <c r="AB22" s="6">
        <f t="shared" si="5"/>
        <v>0</v>
      </c>
      <c r="AC22" s="7">
        <f t="shared" si="1"/>
        <v>0</v>
      </c>
      <c r="AD22" s="32">
        <f t="shared" si="2"/>
        <v>0</v>
      </c>
      <c r="AE22" s="32">
        <f t="shared" si="3"/>
        <v>0</v>
      </c>
      <c r="AF22" s="32">
        <f t="shared" si="4"/>
        <v>0</v>
      </c>
      <c r="AG22" s="32">
        <f t="shared" si="6"/>
        <v>0</v>
      </c>
      <c r="AH22" s="8">
        <f t="shared" si="7"/>
        <v>0</v>
      </c>
      <c r="AI22" s="8">
        <f t="shared" si="8"/>
        <v>77.944608000000002</v>
      </c>
      <c r="AJ22" s="8">
        <f t="shared" si="9"/>
        <v>77.176516539286084</v>
      </c>
    </row>
    <row r="23" spans="1:36" x14ac:dyDescent="0.15">
      <c r="AA23" s="6">
        <f t="shared" si="0"/>
        <v>65</v>
      </c>
      <c r="AB23" s="6">
        <f t="shared" si="5"/>
        <v>0</v>
      </c>
      <c r="AC23" s="7">
        <f t="shared" si="1"/>
        <v>0</v>
      </c>
      <c r="AD23" s="32">
        <f t="shared" si="2"/>
        <v>0</v>
      </c>
      <c r="AE23" s="32">
        <f t="shared" si="3"/>
        <v>0</v>
      </c>
      <c r="AF23" s="32">
        <f t="shared" si="4"/>
        <v>0</v>
      </c>
      <c r="AG23" s="32">
        <f t="shared" si="6"/>
        <v>0</v>
      </c>
      <c r="AH23" s="8">
        <f t="shared" si="7"/>
        <v>0</v>
      </c>
      <c r="AI23" s="8">
        <f t="shared" si="8"/>
        <v>81.969981437499996</v>
      </c>
      <c r="AJ23" s="8">
        <f t="shared" si="9"/>
        <v>81.28397443153014</v>
      </c>
    </row>
    <row r="24" spans="1:36" x14ac:dyDescent="0.15">
      <c r="AA24" s="6">
        <f t="shared" si="0"/>
        <v>70</v>
      </c>
      <c r="AB24" s="6">
        <f t="shared" si="5"/>
        <v>70</v>
      </c>
      <c r="AC24" s="7">
        <f t="shared" si="1"/>
        <v>70.528005412642074</v>
      </c>
      <c r="AD24" s="32">
        <f t="shared" si="2"/>
        <v>70.528005412642074</v>
      </c>
      <c r="AE24" s="32">
        <f t="shared" si="3"/>
        <v>4974.1995474856694</v>
      </c>
      <c r="AF24" s="32">
        <f t="shared" si="4"/>
        <v>350820.37260863103</v>
      </c>
      <c r="AG24" s="32">
        <f t="shared" si="6"/>
        <v>24742661.138206638</v>
      </c>
      <c r="AH24" s="8">
        <f t="shared" si="7"/>
        <v>69.634787289382885</v>
      </c>
      <c r="AI24" s="8">
        <f t="shared" si="8"/>
        <v>85.689372999999989</v>
      </c>
      <c r="AJ24" s="8">
        <f t="shared" si="9"/>
        <v>85.090819339578502</v>
      </c>
    </row>
    <row r="25" spans="1:36" x14ac:dyDescent="0.15">
      <c r="AA25" s="6">
        <f t="shared" si="0"/>
        <v>75</v>
      </c>
      <c r="AB25" s="6">
        <f t="shared" si="5"/>
        <v>0</v>
      </c>
      <c r="AC25" s="7">
        <f t="shared" si="1"/>
        <v>0</v>
      </c>
      <c r="AD25" s="32">
        <f t="shared" si="2"/>
        <v>0</v>
      </c>
      <c r="AE25" s="32">
        <f t="shared" si="3"/>
        <v>0</v>
      </c>
      <c r="AF25" s="32">
        <f t="shared" si="4"/>
        <v>0</v>
      </c>
      <c r="AG25" s="32">
        <f t="shared" si="6"/>
        <v>0</v>
      </c>
      <c r="AH25" s="8">
        <f t="shared" si="7"/>
        <v>0</v>
      </c>
      <c r="AI25" s="8">
        <f t="shared" si="8"/>
        <v>89.085585937499985</v>
      </c>
      <c r="AJ25" s="8">
        <f t="shared" si="9"/>
        <v>88.578734862943165</v>
      </c>
    </row>
    <row r="26" spans="1:36" x14ac:dyDescent="0.15">
      <c r="AA26" s="6">
        <f t="shared" si="0"/>
        <v>80</v>
      </c>
      <c r="AB26" s="6">
        <f t="shared" si="5"/>
        <v>0</v>
      </c>
      <c r="AC26" s="7">
        <f t="shared" si="1"/>
        <v>0</v>
      </c>
      <c r="AD26" s="32">
        <f t="shared" si="2"/>
        <v>0</v>
      </c>
      <c r="AE26" s="32">
        <f t="shared" si="3"/>
        <v>0</v>
      </c>
      <c r="AF26" s="32">
        <f t="shared" si="4"/>
        <v>0</v>
      </c>
      <c r="AG26" s="32">
        <f t="shared" si="6"/>
        <v>0</v>
      </c>
      <c r="AH26" s="8">
        <f t="shared" si="7"/>
        <v>0</v>
      </c>
      <c r="AI26" s="8">
        <f t="shared" si="8"/>
        <v>92.132607999999976</v>
      </c>
      <c r="AJ26" s="8">
        <f t="shared" si="9"/>
        <v>91.719455875727704</v>
      </c>
    </row>
    <row r="27" spans="1:36" x14ac:dyDescent="0.15">
      <c r="AA27" s="6">
        <f t="shared" si="0"/>
        <v>85</v>
      </c>
      <c r="AB27" s="6">
        <f t="shared" si="5"/>
        <v>85</v>
      </c>
      <c r="AC27" s="7">
        <f t="shared" si="1"/>
        <v>85.952210682010346</v>
      </c>
      <c r="AD27" s="32">
        <f t="shared" si="2"/>
        <v>85.952210682010346</v>
      </c>
      <c r="AE27" s="32">
        <f t="shared" si="3"/>
        <v>7387.7825211246936</v>
      </c>
      <c r="AF27" s="32">
        <f t="shared" si="4"/>
        <v>634996.23972858326</v>
      </c>
      <c r="AG27" s="32">
        <f t="shared" si="6"/>
        <v>54579330.579435535</v>
      </c>
      <c r="AH27" s="8">
        <f t="shared" si="7"/>
        <v>85.360322348228507</v>
      </c>
      <c r="AI27" s="8">
        <f t="shared" si="8"/>
        <v>94.7956114375</v>
      </c>
      <c r="AJ27" s="8">
        <f t="shared" si="9"/>
        <v>94.4745953576208</v>
      </c>
    </row>
    <row r="28" spans="1:36" x14ac:dyDescent="0.15">
      <c r="AA28" s="6">
        <f t="shared" si="0"/>
        <v>90</v>
      </c>
      <c r="AB28" s="6">
        <f t="shared" si="5"/>
        <v>0</v>
      </c>
      <c r="AC28" s="7">
        <f t="shared" si="1"/>
        <v>0</v>
      </c>
      <c r="AD28" s="32">
        <f t="shared" si="2"/>
        <v>0</v>
      </c>
      <c r="AE28" s="32">
        <f t="shared" si="3"/>
        <v>0</v>
      </c>
      <c r="AF28" s="32">
        <f t="shared" si="4"/>
        <v>0</v>
      </c>
      <c r="AG28" s="32">
        <f t="shared" si="6"/>
        <v>0</v>
      </c>
      <c r="AH28" s="8">
        <f t="shared" si="7"/>
        <v>0</v>
      </c>
      <c r="AI28" s="8">
        <f t="shared" si="8"/>
        <v>97.030952999999997</v>
      </c>
      <c r="AJ28" s="8">
        <f t="shared" si="9"/>
        <v>96.795614729267257</v>
      </c>
    </row>
    <row r="29" spans="1:36" ht="14" thickBot="1" x14ac:dyDescent="0.2">
      <c r="AA29" s="6">
        <f t="shared" si="0"/>
        <v>0</v>
      </c>
      <c r="AB29" s="6">
        <f t="shared" si="5"/>
        <v>0</v>
      </c>
      <c r="AC29" s="7">
        <f t="shared" si="1"/>
        <v>0</v>
      </c>
      <c r="AD29" s="32">
        <f t="shared" si="2"/>
        <v>0</v>
      </c>
      <c r="AE29" s="32">
        <f t="shared" si="3"/>
        <v>0</v>
      </c>
      <c r="AF29" s="32">
        <f t="shared" si="4"/>
        <v>0</v>
      </c>
      <c r="AG29" s="32">
        <f t="shared" si="6"/>
        <v>0</v>
      </c>
      <c r="AH29" s="8">
        <f t="shared" si="7"/>
        <v>0</v>
      </c>
      <c r="AI29" s="8">
        <f t="shared" si="8"/>
        <v>0</v>
      </c>
      <c r="AJ29" s="8" t="str">
        <f t="shared" si="9"/>
        <v/>
      </c>
    </row>
    <row r="30" spans="1:36" ht="14" thickBot="1" x14ac:dyDescent="0.2">
      <c r="B30" s="33" t="s">
        <v>16</v>
      </c>
      <c r="C30" s="35">
        <f>AK6</f>
        <v>0.99997935286903539</v>
      </c>
      <c r="D30" s="34" t="s">
        <v>17</v>
      </c>
      <c r="E30" s="36">
        <f>AL6</f>
        <v>0.12692918836420006</v>
      </c>
      <c r="F30" s="2"/>
      <c r="G30" s="3"/>
      <c r="H30" s="3"/>
      <c r="I30" s="3"/>
      <c r="J30" s="3"/>
      <c r="AA30" s="6">
        <f t="shared" si="0"/>
        <v>0</v>
      </c>
      <c r="AB30" s="6">
        <f t="shared" si="5"/>
        <v>0</v>
      </c>
      <c r="AC30" s="7">
        <f t="shared" si="1"/>
        <v>0</v>
      </c>
      <c r="AD30" s="32">
        <f t="shared" si="2"/>
        <v>0</v>
      </c>
      <c r="AE30" s="32">
        <f t="shared" si="3"/>
        <v>0</v>
      </c>
      <c r="AF30" s="32">
        <f t="shared" si="4"/>
        <v>0</v>
      </c>
      <c r="AG30" s="32">
        <f t="shared" si="6"/>
        <v>0</v>
      </c>
      <c r="AH30" s="8">
        <f t="shared" si="7"/>
        <v>0</v>
      </c>
      <c r="AI30" s="8">
        <f t="shared" si="8"/>
        <v>0</v>
      </c>
      <c r="AJ30" s="8" t="str">
        <f t="shared" si="9"/>
        <v/>
      </c>
    </row>
    <row r="31" spans="1:36" ht="14" thickBot="1" x14ac:dyDescent="0.2">
      <c r="F31" s="2"/>
      <c r="G31" s="3"/>
      <c r="H31" s="3"/>
      <c r="I31" s="3"/>
      <c r="J31" s="3"/>
      <c r="AA31" s="6">
        <f t="shared" si="0"/>
        <v>0</v>
      </c>
      <c r="AB31" s="6">
        <f t="shared" si="5"/>
        <v>0</v>
      </c>
      <c r="AC31" s="7">
        <f t="shared" si="1"/>
        <v>0</v>
      </c>
      <c r="AD31" s="32">
        <f t="shared" si="2"/>
        <v>0</v>
      </c>
      <c r="AE31" s="32">
        <f t="shared" si="3"/>
        <v>0</v>
      </c>
      <c r="AF31" s="32">
        <f t="shared" si="4"/>
        <v>0</v>
      </c>
      <c r="AG31" s="32">
        <f t="shared" si="6"/>
        <v>0</v>
      </c>
      <c r="AH31" s="8">
        <f t="shared" si="7"/>
        <v>0</v>
      </c>
      <c r="AI31" s="8">
        <f t="shared" si="8"/>
        <v>0</v>
      </c>
      <c r="AJ31" s="8" t="str">
        <f t="shared" si="9"/>
        <v/>
      </c>
    </row>
    <row r="32" spans="1:36" ht="14" thickBot="1" x14ac:dyDescent="0.2">
      <c r="A32" s="61" t="s">
        <v>14</v>
      </c>
      <c r="B32" s="87" t="s">
        <v>25</v>
      </c>
      <c r="C32" s="59" t="s">
        <v>18</v>
      </c>
      <c r="D32" s="59" t="s">
        <v>19</v>
      </c>
      <c r="E32" s="60" t="s">
        <v>27</v>
      </c>
      <c r="F32" s="19"/>
      <c r="G32" s="37" t="s">
        <v>15</v>
      </c>
      <c r="H32" s="38" t="s">
        <v>21</v>
      </c>
      <c r="I32" s="4" t="s">
        <v>1</v>
      </c>
      <c r="J32" s="4" t="s">
        <v>2</v>
      </c>
      <c r="K32" s="4" t="s">
        <v>3</v>
      </c>
      <c r="L32" s="45"/>
      <c r="M32" s="40"/>
      <c r="Q32" s="61" t="s">
        <v>26</v>
      </c>
      <c r="R32" s="59" t="s">
        <v>25</v>
      </c>
      <c r="S32" s="59" t="str">
        <f>C32</f>
        <v>Measured</v>
      </c>
      <c r="T32" s="59" t="str">
        <f>D32</f>
        <v>Target</v>
      </c>
      <c r="U32" s="59" t="s">
        <v>20</v>
      </c>
      <c r="V32" s="59" t="s">
        <v>28</v>
      </c>
      <c r="AA32" s="6">
        <f t="shared" si="0"/>
        <v>0</v>
      </c>
      <c r="AB32" s="6">
        <f t="shared" si="5"/>
        <v>0</v>
      </c>
      <c r="AC32" s="7">
        <f t="shared" si="1"/>
        <v>0</v>
      </c>
      <c r="AD32" s="32">
        <f t="shared" si="2"/>
        <v>0</v>
      </c>
      <c r="AE32" s="32">
        <f t="shared" si="3"/>
        <v>0</v>
      </c>
      <c r="AF32" s="32">
        <f t="shared" si="4"/>
        <v>0</v>
      </c>
      <c r="AG32" s="32">
        <f t="shared" si="6"/>
        <v>0</v>
      </c>
      <c r="AH32" s="8">
        <f t="shared" si="7"/>
        <v>0</v>
      </c>
      <c r="AI32" s="8">
        <f t="shared" si="8"/>
        <v>0</v>
      </c>
      <c r="AJ32" s="8" t="str">
        <f t="shared" si="9"/>
        <v/>
      </c>
    </row>
    <row r="33" spans="1:36" ht="14" thickBot="1" x14ac:dyDescent="0.2">
      <c r="A33" s="55">
        <v>0</v>
      </c>
      <c r="B33" s="56">
        <v>0</v>
      </c>
      <c r="C33" s="56">
        <v>0</v>
      </c>
      <c r="D33" s="57">
        <v>0</v>
      </c>
      <c r="E33" s="58">
        <v>0</v>
      </c>
      <c r="F33" s="20"/>
      <c r="I33" s="5">
        <v>0</v>
      </c>
      <c r="J33" s="5">
        <v>0</v>
      </c>
      <c r="K33" s="5">
        <v>0</v>
      </c>
      <c r="M33" s="41"/>
      <c r="Q33" s="64">
        <v>0</v>
      </c>
      <c r="R33" s="62">
        <f>IF(ISNUMBER(B33),B33,"")</f>
        <v>0</v>
      </c>
      <c r="S33" s="62">
        <f t="shared" ref="S33:U69" si="10">IF(ISNUMBER(C33),C33-$Q33,"")</f>
        <v>0</v>
      </c>
      <c r="T33" s="62">
        <f t="shared" si="10"/>
        <v>0</v>
      </c>
      <c r="U33" s="62">
        <f t="shared" si="10"/>
        <v>0</v>
      </c>
      <c r="V33" s="67"/>
      <c r="AA33" s="6">
        <f t="shared" si="0"/>
        <v>0</v>
      </c>
      <c r="AB33" s="6">
        <f t="shared" si="5"/>
        <v>0</v>
      </c>
      <c r="AC33" s="7">
        <f t="shared" si="1"/>
        <v>0</v>
      </c>
      <c r="AD33" s="32">
        <f t="shared" si="2"/>
        <v>0</v>
      </c>
      <c r="AE33" s="32">
        <f t="shared" si="3"/>
        <v>0</v>
      </c>
      <c r="AF33" s="32">
        <f t="shared" si="4"/>
        <v>0</v>
      </c>
      <c r="AG33" s="32">
        <f t="shared" si="6"/>
        <v>0</v>
      </c>
      <c r="AH33" s="8">
        <f t="shared" si="7"/>
        <v>0</v>
      </c>
      <c r="AI33" s="8">
        <f t="shared" si="8"/>
        <v>98.786173937499996</v>
      </c>
      <c r="AJ33" s="8">
        <f t="shared" si="9"/>
        <v>98.623997117331427</v>
      </c>
    </row>
    <row r="34" spans="1:36" x14ac:dyDescent="0.15">
      <c r="A34" s="48">
        <v>1</v>
      </c>
      <c r="B34" s="50"/>
      <c r="C34" s="50"/>
      <c r="D34" s="53"/>
      <c r="E34" s="46" t="str">
        <f>AJ3</f>
        <v/>
      </c>
      <c r="F34" s="20"/>
      <c r="G34" s="26">
        <v>0.01</v>
      </c>
      <c r="H34" s="27">
        <f>100*(-0.5877*G34^4+1.3575*G34^3-1.7678*G34^2+0.998*G34)</f>
        <v>0.98045716230000002</v>
      </c>
      <c r="I34" s="25"/>
      <c r="J34" s="5"/>
      <c r="K34" s="5"/>
      <c r="M34" s="42"/>
      <c r="Q34" s="65">
        <v>1</v>
      </c>
      <c r="R34" s="62"/>
      <c r="S34" s="62"/>
      <c r="T34" s="62"/>
      <c r="U34" s="62"/>
      <c r="V34" s="68"/>
      <c r="AA34" s="6">
        <f t="shared" si="0"/>
        <v>0</v>
      </c>
      <c r="AB34" s="6">
        <f t="shared" si="5"/>
        <v>0</v>
      </c>
      <c r="AC34" s="7">
        <f t="shared" si="1"/>
        <v>0</v>
      </c>
      <c r="AD34" s="32">
        <f t="shared" si="2"/>
        <v>0</v>
      </c>
      <c r="AE34" s="32">
        <f t="shared" si="3"/>
        <v>0</v>
      </c>
      <c r="AF34" s="32">
        <f t="shared" si="4"/>
        <v>0</v>
      </c>
      <c r="AG34" s="32">
        <f t="shared" si="6"/>
        <v>0</v>
      </c>
      <c r="AH34" s="8">
        <f t="shared" si="7"/>
        <v>0</v>
      </c>
      <c r="AI34" s="8">
        <f t="shared" si="8"/>
        <v>0</v>
      </c>
      <c r="AJ34" s="8" t="str">
        <f t="shared" si="9"/>
        <v/>
      </c>
    </row>
    <row r="35" spans="1:36" x14ac:dyDescent="0.15">
      <c r="A35" s="48">
        <v>2</v>
      </c>
      <c r="B35" s="50"/>
      <c r="C35" s="50"/>
      <c r="D35" s="53"/>
      <c r="E35" s="46" t="str">
        <f t="shared" ref="E35:E68" si="11">AJ4</f>
        <v/>
      </c>
      <c r="F35" s="20"/>
      <c r="G35" s="21">
        <v>0.02</v>
      </c>
      <c r="H35" s="22">
        <f t="shared" ref="H35:H68" si="12">100*(-0.5877*G35^4+1.3575*G35^3-1.7678*G35^2+0.998*G35)</f>
        <v>1.9263645968000003</v>
      </c>
      <c r="I35" s="25"/>
      <c r="J35" s="5"/>
      <c r="K35" s="5"/>
      <c r="M35" s="42"/>
      <c r="Q35" s="65">
        <v>2</v>
      </c>
      <c r="R35" s="62"/>
      <c r="S35" s="62"/>
      <c r="T35" s="62"/>
      <c r="U35" s="62"/>
      <c r="V35" s="68"/>
      <c r="AA35" s="6">
        <f t="shared" si="0"/>
        <v>0</v>
      </c>
      <c r="AB35" s="6">
        <f t="shared" si="5"/>
        <v>0</v>
      </c>
      <c r="AC35" s="7">
        <f t="shared" si="1"/>
        <v>0</v>
      </c>
      <c r="AD35" s="32">
        <f t="shared" si="2"/>
        <v>0</v>
      </c>
      <c r="AE35" s="32">
        <f t="shared" si="3"/>
        <v>0</v>
      </c>
      <c r="AF35" s="32">
        <f t="shared" si="4"/>
        <v>0</v>
      </c>
      <c r="AG35" s="32">
        <f t="shared" si="6"/>
        <v>0</v>
      </c>
      <c r="AH35" s="8">
        <f t="shared" si="7"/>
        <v>0</v>
      </c>
      <c r="AI35" s="8">
        <f t="shared" si="8"/>
        <v>0</v>
      </c>
      <c r="AJ35" s="8" t="str">
        <f t="shared" si="9"/>
        <v/>
      </c>
    </row>
    <row r="36" spans="1:36" x14ac:dyDescent="0.15">
      <c r="A36" s="48">
        <v>3</v>
      </c>
      <c r="B36" s="50"/>
      <c r="C36" s="50"/>
      <c r="D36" s="53"/>
      <c r="E36" s="46" t="str">
        <f t="shared" si="11"/>
        <v/>
      </c>
      <c r="F36" s="20"/>
      <c r="G36" s="21">
        <v>0.03</v>
      </c>
      <c r="H36" s="22">
        <f t="shared" si="12"/>
        <v>2.8385156462999999</v>
      </c>
      <c r="I36" s="25"/>
      <c r="J36" s="5"/>
      <c r="K36" s="5"/>
      <c r="M36" s="41"/>
      <c r="Q36" s="65">
        <v>3</v>
      </c>
      <c r="R36" s="62"/>
      <c r="S36" s="62"/>
      <c r="T36" s="62"/>
      <c r="U36" s="62"/>
      <c r="V36" s="68"/>
      <c r="AA36" s="6">
        <f t="shared" si="0"/>
        <v>0</v>
      </c>
      <c r="AB36" s="6">
        <f t="shared" si="5"/>
        <v>0</v>
      </c>
      <c r="AC36" s="7">
        <f t="shared" si="1"/>
        <v>0</v>
      </c>
      <c r="AD36" s="32">
        <f t="shared" si="2"/>
        <v>0</v>
      </c>
      <c r="AE36" s="32">
        <f t="shared" si="3"/>
        <v>0</v>
      </c>
      <c r="AF36" s="32">
        <f t="shared" si="4"/>
        <v>0</v>
      </c>
      <c r="AG36" s="32">
        <f t="shared" si="6"/>
        <v>0</v>
      </c>
      <c r="AH36" s="8">
        <f t="shared" si="7"/>
        <v>0</v>
      </c>
      <c r="AI36" s="8">
        <f t="shared" si="8"/>
        <v>0</v>
      </c>
      <c r="AJ36" s="8" t="str">
        <f t="shared" si="9"/>
        <v/>
      </c>
    </row>
    <row r="37" spans="1:36" x14ac:dyDescent="0.15">
      <c r="A37" s="48">
        <v>4</v>
      </c>
      <c r="B37" s="50"/>
      <c r="C37" s="50"/>
      <c r="D37" s="53"/>
      <c r="E37" s="46" t="str">
        <f t="shared" si="11"/>
        <v/>
      </c>
      <c r="F37" s="20"/>
      <c r="G37" s="21">
        <v>0.04</v>
      </c>
      <c r="H37" s="22">
        <f t="shared" si="12"/>
        <v>3.7176895488000001</v>
      </c>
      <c r="I37" s="25"/>
      <c r="J37" s="5"/>
      <c r="K37" s="5"/>
      <c r="M37" s="42"/>
      <c r="Q37" s="65">
        <v>4</v>
      </c>
      <c r="R37" s="62"/>
      <c r="S37" s="62"/>
      <c r="T37" s="62"/>
      <c r="U37" s="62"/>
      <c r="V37" s="68"/>
      <c r="AA37" s="6">
        <f t="shared" si="0"/>
        <v>0</v>
      </c>
      <c r="AB37" s="6">
        <f t="shared" si="5"/>
        <v>0</v>
      </c>
      <c r="AC37" s="7">
        <f t="shared" si="1"/>
        <v>0</v>
      </c>
      <c r="AD37" s="32">
        <f t="shared" si="2"/>
        <v>0</v>
      </c>
      <c r="AE37" s="32">
        <f t="shared" si="3"/>
        <v>0</v>
      </c>
      <c r="AF37" s="32">
        <f t="shared" si="4"/>
        <v>0</v>
      </c>
      <c r="AG37" s="32">
        <f t="shared" si="6"/>
        <v>0</v>
      </c>
      <c r="AH37" s="8">
        <f t="shared" si="7"/>
        <v>0</v>
      </c>
      <c r="AI37" s="8">
        <f t="shared" si="8"/>
        <v>0</v>
      </c>
      <c r="AJ37" s="8" t="str">
        <f t="shared" si="9"/>
        <v/>
      </c>
    </row>
    <row r="38" spans="1:36" x14ac:dyDescent="0.15">
      <c r="A38" s="48">
        <v>5</v>
      </c>
      <c r="B38" s="50"/>
      <c r="C38" s="50"/>
      <c r="D38" s="73">
        <f t="shared" ref="D38" si="13">G38*100+H38</f>
        <v>9.5646514375000002</v>
      </c>
      <c r="E38" s="46">
        <f t="shared" si="11"/>
        <v>8.9468669950731918</v>
      </c>
      <c r="F38" s="20"/>
      <c r="G38" s="21">
        <v>0.05</v>
      </c>
      <c r="H38" s="22">
        <f t="shared" si="12"/>
        <v>4.5646514375000002</v>
      </c>
      <c r="I38" s="25"/>
      <c r="J38" s="5"/>
      <c r="K38" s="5"/>
      <c r="M38" s="41"/>
      <c r="Q38" s="65">
        <v>5</v>
      </c>
      <c r="R38" s="62"/>
      <c r="S38" s="62"/>
      <c r="T38" s="62"/>
      <c r="U38" s="62"/>
      <c r="V38" s="68"/>
      <c r="AA38" s="6">
        <f t="shared" si="0"/>
        <v>100</v>
      </c>
      <c r="AB38" s="6">
        <f>$B$69</f>
        <v>100</v>
      </c>
      <c r="AC38" s="7">
        <f>$C$69</f>
        <v>100</v>
      </c>
      <c r="AD38" s="32">
        <f t="shared" si="2"/>
        <v>100</v>
      </c>
      <c r="AE38" s="32">
        <f t="shared" si="3"/>
        <v>10000</v>
      </c>
      <c r="AF38" s="32">
        <f t="shared" si="4"/>
        <v>1000000</v>
      </c>
      <c r="AG38" s="32">
        <f t="shared" si="6"/>
        <v>100000000</v>
      </c>
      <c r="AH38" s="8">
        <f t="shared" si="7"/>
        <v>99.891681168134653</v>
      </c>
      <c r="AI38" s="8">
        <f t="shared" si="8"/>
        <v>100</v>
      </c>
      <c r="AJ38" s="8">
        <v>100</v>
      </c>
    </row>
    <row r="39" spans="1:36" x14ac:dyDescent="0.15">
      <c r="A39" s="48">
        <v>6</v>
      </c>
      <c r="B39" s="50"/>
      <c r="C39" s="50"/>
      <c r="D39" s="53"/>
      <c r="E39" s="46" t="str">
        <f t="shared" si="11"/>
        <v/>
      </c>
      <c r="F39" s="20"/>
      <c r="G39" s="21">
        <v>0.06</v>
      </c>
      <c r="H39" s="22">
        <f t="shared" si="12"/>
        <v>5.3801523407999996</v>
      </c>
      <c r="I39" s="25"/>
      <c r="J39" s="5"/>
      <c r="K39" s="5"/>
      <c r="M39" s="42"/>
      <c r="Q39" s="65">
        <v>6</v>
      </c>
      <c r="R39" s="62"/>
      <c r="S39" s="62"/>
      <c r="T39" s="62"/>
      <c r="U39" s="62"/>
      <c r="V39" s="68"/>
    </row>
    <row r="40" spans="1:36" ht="14" thickBot="1" x14ac:dyDescent="0.2">
      <c r="A40" s="48">
        <v>7</v>
      </c>
      <c r="B40" s="50"/>
      <c r="C40" s="50"/>
      <c r="D40" s="53"/>
      <c r="E40" s="46" t="str">
        <f t="shared" si="11"/>
        <v/>
      </c>
      <c r="F40" s="20"/>
      <c r="G40" s="21">
        <v>7.0000000000000007E-2</v>
      </c>
      <c r="H40" s="22">
        <f t="shared" si="12"/>
        <v>6.1649291823000008</v>
      </c>
      <c r="I40" s="25"/>
      <c r="J40" s="5"/>
      <c r="K40" s="5"/>
      <c r="M40" s="41"/>
      <c r="Q40" s="65">
        <v>7</v>
      </c>
      <c r="R40" s="62"/>
      <c r="S40" s="62"/>
      <c r="T40" s="62"/>
      <c r="U40" s="62"/>
      <c r="V40" s="68"/>
    </row>
    <row r="41" spans="1:36" ht="14" thickBot="1" x14ac:dyDescent="0.2">
      <c r="A41" s="48">
        <v>8</v>
      </c>
      <c r="B41" s="50"/>
      <c r="C41" s="50"/>
      <c r="D41" s="53"/>
      <c r="E41" s="46" t="str">
        <f t="shared" si="11"/>
        <v/>
      </c>
      <c r="F41" s="20"/>
      <c r="G41" s="21">
        <v>0.08</v>
      </c>
      <c r="H41" s="22">
        <f t="shared" si="12"/>
        <v>6.919704780800001</v>
      </c>
      <c r="I41" s="25"/>
      <c r="J41" s="5"/>
      <c r="K41" s="5"/>
      <c r="M41" s="92" t="s">
        <v>22</v>
      </c>
      <c r="N41" s="93"/>
      <c r="Q41" s="65">
        <v>8</v>
      </c>
      <c r="R41" s="62"/>
      <c r="S41" s="62"/>
      <c r="T41" s="62"/>
      <c r="U41" s="62"/>
      <c r="V41" s="68"/>
    </row>
    <row r="42" spans="1:36" x14ac:dyDescent="0.15">
      <c r="A42" s="48">
        <v>9</v>
      </c>
      <c r="B42" s="50"/>
      <c r="C42" s="50"/>
      <c r="D42" s="53"/>
      <c r="E42" s="46" t="str">
        <f t="shared" si="11"/>
        <v/>
      </c>
      <c r="F42" s="20"/>
      <c r="G42" s="21">
        <v>0.09</v>
      </c>
      <c r="H42" s="22">
        <f t="shared" si="12"/>
        <v>7.6451878503000001</v>
      </c>
      <c r="I42" s="25"/>
      <c r="J42" s="5"/>
      <c r="K42" s="5"/>
      <c r="M42" s="71" t="s">
        <v>23</v>
      </c>
      <c r="N42" s="72" t="s">
        <v>24</v>
      </c>
      <c r="Q42" s="65">
        <v>9</v>
      </c>
      <c r="R42" s="62"/>
      <c r="S42" s="62"/>
      <c r="T42" s="62"/>
      <c r="U42" s="62"/>
      <c r="V42" s="68"/>
    </row>
    <row r="43" spans="1:36" x14ac:dyDescent="0.15">
      <c r="A43" s="48">
        <v>10</v>
      </c>
      <c r="B43" s="50">
        <f>A43</f>
        <v>10</v>
      </c>
      <c r="C43" s="52"/>
      <c r="D43" s="73">
        <f t="shared" ref="D43:D59" si="14">G43*100+H43</f>
        <v>18.342072999999999</v>
      </c>
      <c r="E43" s="46">
        <f t="shared" si="11"/>
        <v>17.394385631630225</v>
      </c>
      <c r="F43" s="20"/>
      <c r="G43" s="21">
        <v>0.1</v>
      </c>
      <c r="H43" s="22">
        <f t="shared" si="12"/>
        <v>8.3420729999999992</v>
      </c>
      <c r="I43" s="25">
        <f>C43-$A43</f>
        <v>-10</v>
      </c>
      <c r="J43" s="5">
        <f>D43-$A43</f>
        <v>8.3420729999999992</v>
      </c>
      <c r="K43" s="5">
        <f>E43-$A43</f>
        <v>7.3943856316302252</v>
      </c>
      <c r="M43" s="43">
        <v>0</v>
      </c>
      <c r="N43" s="44">
        <v>0</v>
      </c>
      <c r="Q43" s="65">
        <v>10</v>
      </c>
      <c r="R43" s="62"/>
      <c r="S43" s="62"/>
      <c r="T43" s="62"/>
      <c r="U43" s="62"/>
      <c r="V43" s="68"/>
    </row>
    <row r="44" spans="1:36" x14ac:dyDescent="0.15">
      <c r="A44" s="48">
        <v>15</v>
      </c>
      <c r="B44" s="50">
        <f t="shared" ref="B44:B59" si="15">A44</f>
        <v>15</v>
      </c>
      <c r="C44" s="74">
        <f>'Spectral2TVI STATUS E'!L46</f>
        <v>15.52751694218928</v>
      </c>
      <c r="D44" s="73">
        <f t="shared" si="14"/>
        <v>26.420853937499999</v>
      </c>
      <c r="E44" s="46">
        <f t="shared" si="11"/>
        <v>25.313982943200291</v>
      </c>
      <c r="F44" s="20"/>
      <c r="G44" s="75">
        <v>0.15</v>
      </c>
      <c r="H44" s="23">
        <f t="shared" si="12"/>
        <v>11.4208539375</v>
      </c>
      <c r="I44" s="25"/>
      <c r="J44" s="5"/>
      <c r="K44" s="5"/>
      <c r="M44" s="43">
        <v>5</v>
      </c>
      <c r="N44" s="44">
        <f>E38</f>
        <v>8.9468669950731918</v>
      </c>
      <c r="Q44" s="65">
        <v>15</v>
      </c>
      <c r="R44" s="62">
        <f t="shared" ref="R44" si="16">IF(ISNUMBER(B44),B44,"")</f>
        <v>15</v>
      </c>
      <c r="S44" s="62">
        <f t="shared" ref="S44:U44" si="17">IF(ISNUMBER(C44),C44-$Q44,"")</f>
        <v>0.5275169421892798</v>
      </c>
      <c r="T44" s="62">
        <f t="shared" si="17"/>
        <v>11.420853937499999</v>
      </c>
      <c r="U44" s="62">
        <f t="shared" si="17"/>
        <v>10.313982943200291</v>
      </c>
      <c r="V44" s="69">
        <f>ABS(U44/Q44)</f>
        <v>0.68759886288001937</v>
      </c>
    </row>
    <row r="45" spans="1:36" x14ac:dyDescent="0.15">
      <c r="A45" s="48">
        <v>20</v>
      </c>
      <c r="B45" s="50">
        <f t="shared" si="15"/>
        <v>20</v>
      </c>
      <c r="C45" s="52"/>
      <c r="D45" s="73">
        <f t="shared" si="14"/>
        <v>33.880768000000003</v>
      </c>
      <c r="E45" s="46">
        <f t="shared" si="11"/>
        <v>32.713952033883523</v>
      </c>
      <c r="F45" s="20"/>
      <c r="G45" s="75">
        <v>0.2</v>
      </c>
      <c r="H45" s="23">
        <f t="shared" si="12"/>
        <v>13.880768</v>
      </c>
      <c r="I45" s="25">
        <f>C45-$A45</f>
        <v>-20</v>
      </c>
      <c r="J45" s="5">
        <f>D45-$A45</f>
        <v>13.880768000000003</v>
      </c>
      <c r="K45" s="5">
        <f>E45-$A45</f>
        <v>12.713952033883523</v>
      </c>
      <c r="M45" s="43">
        <v>10</v>
      </c>
      <c r="N45" s="44">
        <f t="shared" ref="N45:N61" si="18">E43</f>
        <v>17.394385631630225</v>
      </c>
      <c r="Q45" s="65">
        <v>20</v>
      </c>
      <c r="R45" s="62"/>
      <c r="S45" s="62"/>
      <c r="T45" s="62"/>
      <c r="U45" s="62"/>
      <c r="V45" s="68"/>
    </row>
    <row r="46" spans="1:36" x14ac:dyDescent="0.15">
      <c r="A46" s="48">
        <v>25</v>
      </c>
      <c r="B46" s="50">
        <f t="shared" si="15"/>
        <v>25</v>
      </c>
      <c r="C46" s="52"/>
      <c r="D46" s="73">
        <f t="shared" si="14"/>
        <v>40.792773437500003</v>
      </c>
      <c r="E46" s="46">
        <f t="shared" si="11"/>
        <v>39.622401750983791</v>
      </c>
      <c r="F46" s="20"/>
      <c r="G46" s="75">
        <v>0.25</v>
      </c>
      <c r="H46" s="23">
        <f t="shared" si="12"/>
        <v>15.792773437499999</v>
      </c>
      <c r="I46" s="25"/>
      <c r="J46" s="5"/>
      <c r="K46" s="5"/>
      <c r="M46" s="43">
        <v>15</v>
      </c>
      <c r="N46" s="44">
        <f t="shared" si="18"/>
        <v>25.313982943200291</v>
      </c>
      <c r="Q46" s="65">
        <v>25</v>
      </c>
      <c r="R46" s="62"/>
      <c r="S46" s="62"/>
      <c r="T46" s="62"/>
      <c r="U46" s="62"/>
      <c r="V46" s="68"/>
    </row>
    <row r="47" spans="1:36" x14ac:dyDescent="0.15">
      <c r="A47" s="48">
        <v>30</v>
      </c>
      <c r="B47" s="50">
        <f t="shared" si="15"/>
        <v>30</v>
      </c>
      <c r="C47" s="74">
        <f>'Spectral2TVI STATUS E'!L49</f>
        <v>31.534876454836368</v>
      </c>
      <c r="D47" s="73">
        <f t="shared" si="14"/>
        <v>47.219013000000004</v>
      </c>
      <c r="E47" s="46">
        <f t="shared" si="11"/>
        <v>46.076418146844581</v>
      </c>
      <c r="F47" s="20"/>
      <c r="G47" s="75">
        <v>0.3</v>
      </c>
      <c r="H47" s="23">
        <f t="shared" si="12"/>
        <v>17.219013</v>
      </c>
      <c r="I47" s="25">
        <f>C47-$A47</f>
        <v>1.5348764548363683</v>
      </c>
      <c r="J47" s="5">
        <f>D47-$A47</f>
        <v>17.219013000000004</v>
      </c>
      <c r="K47" s="5">
        <f>E47-$A47</f>
        <v>16.076418146844581</v>
      </c>
      <c r="M47" s="43">
        <v>20</v>
      </c>
      <c r="N47" s="44">
        <f t="shared" si="18"/>
        <v>32.713952033883523</v>
      </c>
      <c r="Q47" s="65">
        <v>30</v>
      </c>
      <c r="R47" s="62">
        <f t="shared" ref="R47:R69" si="19">IF(ISNUMBER(B47),B47,"")</f>
        <v>30</v>
      </c>
      <c r="S47" s="62">
        <f t="shared" si="10"/>
        <v>1.5348764548363683</v>
      </c>
      <c r="T47" s="62">
        <f t="shared" si="10"/>
        <v>17.219013000000004</v>
      </c>
      <c r="U47" s="62">
        <f t="shared" si="10"/>
        <v>16.076418146844581</v>
      </c>
      <c r="V47" s="69">
        <f>ABS(U47/Q47)</f>
        <v>0.53588060489481937</v>
      </c>
    </row>
    <row r="48" spans="1:36" x14ac:dyDescent="0.15">
      <c r="A48" s="48">
        <v>35</v>
      </c>
      <c r="B48" s="50">
        <f t="shared" si="15"/>
        <v>35</v>
      </c>
      <c r="C48" s="52"/>
      <c r="D48" s="73">
        <f t="shared" si="14"/>
        <v>53.212813937500002</v>
      </c>
      <c r="E48" s="46">
        <f t="shared" si="11"/>
        <v>52.115221906581745</v>
      </c>
      <c r="F48" s="20"/>
      <c r="G48" s="75">
        <v>0.35</v>
      </c>
      <c r="H48" s="23">
        <f t="shared" si="12"/>
        <v>18.212813937499998</v>
      </c>
      <c r="I48" s="25"/>
      <c r="J48" s="5"/>
      <c r="K48" s="5"/>
      <c r="M48" s="43">
        <v>25</v>
      </c>
      <c r="N48" s="44">
        <f t="shared" si="18"/>
        <v>39.622401750983791</v>
      </c>
      <c r="Q48" s="65">
        <v>35</v>
      </c>
      <c r="R48" s="62"/>
      <c r="S48" s="62"/>
      <c r="T48" s="62"/>
      <c r="U48" s="62"/>
      <c r="V48" s="68"/>
    </row>
    <row r="49" spans="1:22" x14ac:dyDescent="0.15">
      <c r="A49" s="48">
        <v>40</v>
      </c>
      <c r="B49" s="50">
        <f t="shared" si="15"/>
        <v>40</v>
      </c>
      <c r="C49" s="52"/>
      <c r="D49" s="73">
        <f t="shared" si="14"/>
        <v>58.818687999999995</v>
      </c>
      <c r="E49" s="46">
        <f t="shared" si="11"/>
        <v>57.775871917178002</v>
      </c>
      <c r="F49" s="20"/>
      <c r="G49" s="75">
        <v>0.4</v>
      </c>
      <c r="H49" s="23">
        <f t="shared" si="12"/>
        <v>18.818687999999995</v>
      </c>
      <c r="I49" s="25">
        <f>C49-$A49</f>
        <v>-40</v>
      </c>
      <c r="J49" s="5">
        <f>D49-$A49</f>
        <v>18.818687999999995</v>
      </c>
      <c r="K49" s="5">
        <f>E49-$A49</f>
        <v>17.775871917178002</v>
      </c>
      <c r="M49" s="43">
        <v>30</v>
      </c>
      <c r="N49" s="44">
        <f t="shared" si="18"/>
        <v>46.076418146844581</v>
      </c>
      <c r="Q49" s="65">
        <v>40</v>
      </c>
      <c r="R49" s="62"/>
      <c r="S49" s="62"/>
      <c r="T49" s="62"/>
      <c r="U49" s="62"/>
      <c r="V49" s="68"/>
    </row>
    <row r="50" spans="1:22" x14ac:dyDescent="0.15">
      <c r="A50" s="48">
        <v>45</v>
      </c>
      <c r="B50" s="50">
        <f t="shared" si="15"/>
        <v>45</v>
      </c>
      <c r="C50" s="52"/>
      <c r="D50" s="73">
        <f t="shared" si="14"/>
        <v>64.072331437499997</v>
      </c>
      <c r="E50" s="46">
        <f t="shared" si="11"/>
        <v>63.090572429260924</v>
      </c>
      <c r="F50" s="20"/>
      <c r="G50" s="75">
        <v>0.45</v>
      </c>
      <c r="H50" s="23">
        <f t="shared" si="12"/>
        <v>19.072331437500001</v>
      </c>
      <c r="I50" s="25"/>
      <c r="J50" s="5"/>
      <c r="K50" s="5"/>
      <c r="M50" s="43">
        <v>35</v>
      </c>
      <c r="N50" s="44">
        <f t="shared" si="18"/>
        <v>52.115221906581745</v>
      </c>
      <c r="Q50" s="65">
        <v>45</v>
      </c>
      <c r="R50" s="62"/>
      <c r="S50" s="62"/>
      <c r="T50" s="62"/>
      <c r="U50" s="62"/>
      <c r="V50" s="68"/>
    </row>
    <row r="51" spans="1:22" x14ac:dyDescent="0.15">
      <c r="A51" s="48">
        <v>50</v>
      </c>
      <c r="B51" s="50">
        <f t="shared" si="15"/>
        <v>50</v>
      </c>
      <c r="C51" s="74">
        <f>'Spectral2TVI STATUS E'!L53</f>
        <v>51.092690257534088</v>
      </c>
      <c r="D51" s="73">
        <f t="shared" si="14"/>
        <v>69.000624999999999</v>
      </c>
      <c r="E51" s="46">
        <f t="shared" si="11"/>
        <v>68.084974807186953</v>
      </c>
      <c r="F51" s="20"/>
      <c r="G51" s="75">
        <v>0.5</v>
      </c>
      <c r="H51" s="23">
        <f t="shared" si="12"/>
        <v>19.000624999999999</v>
      </c>
      <c r="I51" s="25">
        <f>C51-$A51</f>
        <v>1.0926902575340876</v>
      </c>
      <c r="J51" s="5">
        <f>D51-$A51</f>
        <v>19.000624999999999</v>
      </c>
      <c r="K51" s="5">
        <f>E51-$A51</f>
        <v>18.084974807186953</v>
      </c>
      <c r="M51" s="43">
        <v>40</v>
      </c>
      <c r="N51" s="44">
        <f t="shared" si="18"/>
        <v>57.775871917178002</v>
      </c>
      <c r="Q51" s="65">
        <v>50</v>
      </c>
      <c r="R51" s="62">
        <f t="shared" si="19"/>
        <v>50</v>
      </c>
      <c r="S51" s="62">
        <f t="shared" si="10"/>
        <v>1.0926902575340876</v>
      </c>
      <c r="T51" s="62">
        <f t="shared" si="10"/>
        <v>19.000624999999999</v>
      </c>
      <c r="U51" s="62">
        <f t="shared" si="10"/>
        <v>18.084974807186953</v>
      </c>
      <c r="V51" s="69">
        <f>ABS(U51/Q51)</f>
        <v>0.36169949614373903</v>
      </c>
    </row>
    <row r="52" spans="1:22" x14ac:dyDescent="0.15">
      <c r="A52" s="48">
        <v>55</v>
      </c>
      <c r="B52" s="50">
        <f t="shared" si="15"/>
        <v>55</v>
      </c>
      <c r="C52" s="52"/>
      <c r="D52" s="73">
        <f t="shared" si="14"/>
        <v>73.621633937500008</v>
      </c>
      <c r="E52" s="46">
        <f t="shared" si="11"/>
        <v>72.777083194965329</v>
      </c>
      <c r="F52" s="20"/>
      <c r="G52" s="75">
        <v>0.55000000000000004</v>
      </c>
      <c r="H52" s="23">
        <f t="shared" si="12"/>
        <v>18.621633937500004</v>
      </c>
      <c r="I52" s="25"/>
      <c r="J52" s="5"/>
      <c r="K52" s="5"/>
      <c r="M52" s="43">
        <v>45</v>
      </c>
      <c r="N52" s="44">
        <f t="shared" si="18"/>
        <v>63.090572429260924</v>
      </c>
      <c r="Q52" s="65">
        <v>55</v>
      </c>
      <c r="R52" s="62"/>
      <c r="S52" s="62"/>
      <c r="T52" s="62"/>
      <c r="U52" s="62"/>
      <c r="V52" s="68"/>
    </row>
    <row r="53" spans="1:22" x14ac:dyDescent="0.15">
      <c r="A53" s="48">
        <v>60</v>
      </c>
      <c r="B53" s="50">
        <f t="shared" si="15"/>
        <v>60</v>
      </c>
      <c r="C53" s="52"/>
      <c r="D53" s="73">
        <f t="shared" si="14"/>
        <v>77.944608000000002</v>
      </c>
      <c r="E53" s="46">
        <f t="shared" si="11"/>
        <v>77.176516539286084</v>
      </c>
      <c r="F53" s="20"/>
      <c r="G53" s="75">
        <v>0.6</v>
      </c>
      <c r="H53" s="23">
        <f t="shared" si="12"/>
        <v>17.944608000000002</v>
      </c>
      <c r="I53" s="25">
        <f>C53-$A53</f>
        <v>-60</v>
      </c>
      <c r="J53" s="5">
        <f>D53-$A53</f>
        <v>17.944608000000002</v>
      </c>
      <c r="K53" s="5">
        <f>E53-$A53</f>
        <v>17.176516539286084</v>
      </c>
      <c r="M53" s="43">
        <v>50</v>
      </c>
      <c r="N53" s="44">
        <f t="shared" si="18"/>
        <v>68.084974807186953</v>
      </c>
      <c r="Q53" s="65">
        <v>60</v>
      </c>
      <c r="R53" s="62"/>
      <c r="S53" s="62"/>
      <c r="T53" s="62"/>
      <c r="U53" s="62"/>
      <c r="V53" s="68"/>
    </row>
    <row r="54" spans="1:22" x14ac:dyDescent="0.15">
      <c r="A54" s="48">
        <v>65</v>
      </c>
      <c r="B54" s="50">
        <f t="shared" si="15"/>
        <v>65</v>
      </c>
      <c r="C54" s="52"/>
      <c r="D54" s="73">
        <f t="shared" si="14"/>
        <v>81.969981437499996</v>
      </c>
      <c r="E54" s="46">
        <f t="shared" si="11"/>
        <v>81.28397443153014</v>
      </c>
      <c r="F54" s="20"/>
      <c r="G54" s="75">
        <v>0.65</v>
      </c>
      <c r="H54" s="23">
        <f t="shared" si="12"/>
        <v>16.969981437500003</v>
      </c>
      <c r="I54" s="25"/>
      <c r="J54" s="5"/>
      <c r="K54" s="5"/>
      <c r="M54" s="43">
        <v>55</v>
      </c>
      <c r="N54" s="44">
        <f t="shared" si="18"/>
        <v>72.777083194965329</v>
      </c>
      <c r="Q54" s="65">
        <v>65</v>
      </c>
      <c r="R54" s="62"/>
      <c r="S54" s="62"/>
      <c r="T54" s="62"/>
      <c r="U54" s="62"/>
      <c r="V54" s="68"/>
    </row>
    <row r="55" spans="1:22" x14ac:dyDescent="0.15">
      <c r="A55" s="48">
        <v>70</v>
      </c>
      <c r="B55" s="50">
        <f t="shared" si="15"/>
        <v>70</v>
      </c>
      <c r="C55" s="74">
        <f>'Spectral2TVI STATUS E'!L57</f>
        <v>70.528005412642074</v>
      </c>
      <c r="D55" s="73">
        <f t="shared" si="14"/>
        <v>85.689372999999989</v>
      </c>
      <c r="E55" s="46">
        <f t="shared" si="11"/>
        <v>85.090819339578502</v>
      </c>
      <c r="G55" s="75">
        <v>0.7</v>
      </c>
      <c r="H55" s="23">
        <f t="shared" si="12"/>
        <v>15.689372999999996</v>
      </c>
      <c r="I55" s="25">
        <f>C55-$A55</f>
        <v>0.52800541264207368</v>
      </c>
      <c r="J55" s="5">
        <f>D55-$A55</f>
        <v>15.689372999999989</v>
      </c>
      <c r="K55" s="5">
        <f>E55-$A55</f>
        <v>15.090819339578502</v>
      </c>
      <c r="M55" s="43">
        <v>60</v>
      </c>
      <c r="N55" s="44">
        <f t="shared" si="18"/>
        <v>77.176516539286084</v>
      </c>
      <c r="Q55" s="65">
        <v>70</v>
      </c>
      <c r="R55" s="62">
        <f t="shared" si="19"/>
        <v>70</v>
      </c>
      <c r="S55" s="62">
        <f t="shared" si="10"/>
        <v>0.52800541264207368</v>
      </c>
      <c r="T55" s="62">
        <f t="shared" si="10"/>
        <v>15.689372999999989</v>
      </c>
      <c r="U55" s="62">
        <f t="shared" si="10"/>
        <v>15.090819339578502</v>
      </c>
      <c r="V55" s="69">
        <f>ABS(U55/Q55)</f>
        <v>0.21558313342255003</v>
      </c>
    </row>
    <row r="56" spans="1:22" x14ac:dyDescent="0.15">
      <c r="A56" s="48">
        <v>75</v>
      </c>
      <c r="B56" s="50">
        <f t="shared" si="15"/>
        <v>75</v>
      </c>
      <c r="C56" s="52"/>
      <c r="D56" s="73">
        <f t="shared" si="14"/>
        <v>89.085585937499985</v>
      </c>
      <c r="E56" s="46">
        <f t="shared" si="11"/>
        <v>88.578734862943165</v>
      </c>
      <c r="G56" s="75">
        <v>0.75</v>
      </c>
      <c r="H56" s="23">
        <f t="shared" si="12"/>
        <v>14.085585937499989</v>
      </c>
      <c r="I56" s="25"/>
      <c r="J56" s="5"/>
      <c r="K56" s="5"/>
      <c r="M56" s="43">
        <v>65</v>
      </c>
      <c r="N56" s="44">
        <f t="shared" si="18"/>
        <v>81.28397443153014</v>
      </c>
      <c r="Q56" s="65">
        <v>75</v>
      </c>
      <c r="R56" s="62"/>
      <c r="S56" s="62"/>
      <c r="T56" s="62"/>
      <c r="U56" s="62"/>
      <c r="V56" s="68"/>
    </row>
    <row r="57" spans="1:22" x14ac:dyDescent="0.15">
      <c r="A57" s="48">
        <v>80</v>
      </c>
      <c r="B57" s="50">
        <f t="shared" si="15"/>
        <v>80</v>
      </c>
      <c r="C57" s="52"/>
      <c r="D57" s="73">
        <f t="shared" si="14"/>
        <v>92.132607999999976</v>
      </c>
      <c r="E57" s="46">
        <f t="shared" si="11"/>
        <v>91.719455875727704</v>
      </c>
      <c r="G57" s="75">
        <v>0.8</v>
      </c>
      <c r="H57" s="23">
        <f t="shared" si="12"/>
        <v>12.132607999999978</v>
      </c>
      <c r="I57" s="25">
        <f>C57-$A57</f>
        <v>-80</v>
      </c>
      <c r="J57" s="5">
        <f>D57-$A57</f>
        <v>12.132607999999976</v>
      </c>
      <c r="K57" s="5">
        <f>E57-$A57</f>
        <v>11.719455875727704</v>
      </c>
      <c r="M57" s="43">
        <v>70</v>
      </c>
      <c r="N57" s="44">
        <f t="shared" si="18"/>
        <v>85.090819339578502</v>
      </c>
      <c r="Q57" s="65">
        <v>80</v>
      </c>
      <c r="R57" s="62"/>
      <c r="S57" s="62"/>
      <c r="T57" s="62"/>
      <c r="U57" s="62"/>
      <c r="V57" s="68"/>
    </row>
    <row r="58" spans="1:22" x14ac:dyDescent="0.15">
      <c r="A58" s="48">
        <v>85</v>
      </c>
      <c r="B58" s="50">
        <f t="shared" si="15"/>
        <v>85</v>
      </c>
      <c r="C58" s="74">
        <f>'Spectral2TVI STATUS E'!L60</f>
        <v>85.952210682010346</v>
      </c>
      <c r="D58" s="73">
        <f t="shared" si="14"/>
        <v>94.7956114375</v>
      </c>
      <c r="E58" s="46">
        <f t="shared" si="11"/>
        <v>94.4745953576208</v>
      </c>
      <c r="G58" s="75">
        <v>0.85</v>
      </c>
      <c r="H58" s="23">
        <f t="shared" si="12"/>
        <v>9.7956114374999963</v>
      </c>
      <c r="I58" s="5"/>
      <c r="J58" s="5"/>
      <c r="K58" s="5"/>
      <c r="M58" s="43">
        <v>75</v>
      </c>
      <c r="N58" s="44">
        <f t="shared" si="18"/>
        <v>88.578734862943165</v>
      </c>
      <c r="Q58" s="65">
        <v>85</v>
      </c>
      <c r="R58" s="62">
        <f t="shared" ref="R58" si="20">IF(ISNUMBER(B58),B58,"")</f>
        <v>85</v>
      </c>
      <c r="S58" s="62">
        <f t="shared" ref="S58:U58" si="21">IF(ISNUMBER(C58),C58-$Q58,"")</f>
        <v>0.95221068201034598</v>
      </c>
      <c r="T58" s="62">
        <f t="shared" si="21"/>
        <v>9.7956114374999999</v>
      </c>
      <c r="U58" s="62">
        <f t="shared" si="21"/>
        <v>9.4745953576207995</v>
      </c>
      <c r="V58" s="69">
        <f>ABS(U58/Q58)</f>
        <v>0.11146582773671529</v>
      </c>
    </row>
    <row r="59" spans="1:22" x14ac:dyDescent="0.15">
      <c r="A59" s="48">
        <v>90</v>
      </c>
      <c r="B59" s="50">
        <f t="shared" si="15"/>
        <v>90</v>
      </c>
      <c r="C59" s="52"/>
      <c r="D59" s="73">
        <f t="shared" si="14"/>
        <v>97.030952999999997</v>
      </c>
      <c r="E59" s="46">
        <f t="shared" si="11"/>
        <v>96.795614729267257</v>
      </c>
      <c r="G59" s="21">
        <v>0.9</v>
      </c>
      <c r="H59" s="22">
        <f t="shared" si="12"/>
        <v>7.0309529999999949</v>
      </c>
      <c r="I59" s="5">
        <f>C59-$A59</f>
        <v>-90</v>
      </c>
      <c r="J59" s="5">
        <f>D59-$A59</f>
        <v>7.0309529999999967</v>
      </c>
      <c r="K59" s="5">
        <f>E59-$A59</f>
        <v>6.7956147292672568</v>
      </c>
      <c r="M59" s="43">
        <v>80</v>
      </c>
      <c r="N59" s="44">
        <f t="shared" si="18"/>
        <v>91.719455875727704</v>
      </c>
      <c r="Q59" s="65">
        <v>90</v>
      </c>
      <c r="R59" s="62"/>
      <c r="S59" s="62"/>
      <c r="T59" s="62"/>
      <c r="U59" s="62"/>
      <c r="V59" s="68"/>
    </row>
    <row r="60" spans="1:22" x14ac:dyDescent="0.15">
      <c r="A60" s="48">
        <v>91</v>
      </c>
      <c r="B60" s="50"/>
      <c r="C60" s="50"/>
      <c r="D60" s="53"/>
      <c r="E60" s="46" t="str">
        <f t="shared" si="11"/>
        <v/>
      </c>
      <c r="G60" s="21">
        <v>0.91</v>
      </c>
      <c r="H60" s="23">
        <f t="shared" si="12"/>
        <v>6.4222406702999946</v>
      </c>
      <c r="I60" s="5"/>
      <c r="J60" s="5"/>
      <c r="K60" s="5"/>
      <c r="M60" s="43">
        <v>85</v>
      </c>
      <c r="N60" s="44">
        <f t="shared" si="18"/>
        <v>94.4745953576208</v>
      </c>
      <c r="Q60" s="65">
        <v>91</v>
      </c>
      <c r="R60" s="62"/>
      <c r="S60" s="62"/>
      <c r="T60" s="62"/>
      <c r="U60" s="62"/>
      <c r="V60" s="68"/>
    </row>
    <row r="61" spans="1:22" x14ac:dyDescent="0.15">
      <c r="A61" s="48">
        <v>92</v>
      </c>
      <c r="B61" s="50"/>
      <c r="C61" s="50"/>
      <c r="D61" s="53"/>
      <c r="E61" s="46" t="str">
        <f t="shared" si="11"/>
        <v/>
      </c>
      <c r="G61" s="21">
        <v>0.92</v>
      </c>
      <c r="H61" s="23">
        <f t="shared" si="12"/>
        <v>5.7938897407999956</v>
      </c>
      <c r="I61" s="5"/>
      <c r="J61" s="5"/>
      <c r="K61" s="5"/>
      <c r="M61" s="43">
        <v>90</v>
      </c>
      <c r="N61" s="44">
        <f t="shared" si="18"/>
        <v>96.795614729267257</v>
      </c>
      <c r="Q61" s="65">
        <v>92</v>
      </c>
      <c r="R61" s="62"/>
      <c r="S61" s="62"/>
      <c r="T61" s="62"/>
      <c r="U61" s="62"/>
      <c r="V61" s="68"/>
    </row>
    <row r="62" spans="1:22" x14ac:dyDescent="0.15">
      <c r="A62" s="48">
        <v>93</v>
      </c>
      <c r="B62" s="50"/>
      <c r="C62" s="50"/>
      <c r="D62" s="53"/>
      <c r="E62" s="46" t="str">
        <f t="shared" si="11"/>
        <v/>
      </c>
      <c r="G62" s="28">
        <v>0.93</v>
      </c>
      <c r="H62" s="24">
        <f t="shared" si="12"/>
        <v>5.1454241222999801</v>
      </c>
      <c r="I62" s="5"/>
      <c r="J62" s="5"/>
      <c r="K62" s="5"/>
      <c r="M62" s="43">
        <v>95</v>
      </c>
      <c r="N62" s="44">
        <f>E64</f>
        <v>98.623997117331427</v>
      </c>
      <c r="Q62" s="65">
        <v>93</v>
      </c>
      <c r="R62" s="62"/>
      <c r="S62" s="62"/>
      <c r="T62" s="62"/>
      <c r="U62" s="62"/>
      <c r="V62" s="68"/>
    </row>
    <row r="63" spans="1:22" x14ac:dyDescent="0.15">
      <c r="A63" s="48">
        <v>94</v>
      </c>
      <c r="B63" s="50"/>
      <c r="C63" s="50"/>
      <c r="D63" s="53"/>
      <c r="E63" s="46" t="str">
        <f t="shared" si="11"/>
        <v/>
      </c>
      <c r="G63" s="21">
        <v>0.94</v>
      </c>
      <c r="H63" s="24">
        <f t="shared" si="12"/>
        <v>4.4763536207999888</v>
      </c>
      <c r="I63" s="5"/>
      <c r="J63" s="5"/>
      <c r="K63" s="5"/>
      <c r="M63" s="43">
        <v>100</v>
      </c>
      <c r="N63" s="44">
        <v>100</v>
      </c>
      <c r="Q63" s="65">
        <v>94</v>
      </c>
      <c r="R63" s="62"/>
      <c r="S63" s="62"/>
      <c r="T63" s="62"/>
      <c r="U63" s="62"/>
      <c r="V63" s="68"/>
    </row>
    <row r="64" spans="1:22" x14ac:dyDescent="0.15">
      <c r="A64" s="48">
        <v>95</v>
      </c>
      <c r="B64" s="50"/>
      <c r="C64" s="50"/>
      <c r="D64" s="73">
        <f t="shared" ref="D64" si="22">G64*100+H64</f>
        <v>98.786173937499996</v>
      </c>
      <c r="E64" s="46">
        <f t="shared" si="11"/>
        <v>98.623997117331427</v>
      </c>
      <c r="G64" s="29">
        <v>0.95</v>
      </c>
      <c r="H64" s="24">
        <f t="shared" si="12"/>
        <v>3.7861739374999925</v>
      </c>
      <c r="I64" s="5"/>
      <c r="J64" s="5"/>
      <c r="K64" s="5"/>
      <c r="M64" s="42"/>
      <c r="Q64" s="65">
        <v>95</v>
      </c>
      <c r="R64" s="62"/>
      <c r="S64" s="62"/>
      <c r="T64" s="62"/>
      <c r="U64" s="62"/>
      <c r="V64" s="68"/>
    </row>
    <row r="65" spans="1:22" x14ac:dyDescent="0.15">
      <c r="A65" s="48">
        <v>96</v>
      </c>
      <c r="B65" s="50"/>
      <c r="C65" s="50"/>
      <c r="D65" s="53"/>
      <c r="E65" s="46" t="str">
        <f t="shared" si="11"/>
        <v/>
      </c>
      <c r="G65" s="21">
        <v>0.96</v>
      </c>
      <c r="H65" s="24">
        <f t="shared" si="12"/>
        <v>3.0743666687999771</v>
      </c>
      <c r="I65" s="5"/>
      <c r="J65" s="5"/>
      <c r="K65" s="5"/>
      <c r="M65" s="41"/>
      <c r="Q65" s="65">
        <v>96</v>
      </c>
      <c r="R65" s="62"/>
      <c r="S65" s="62"/>
      <c r="T65" s="62"/>
      <c r="U65" s="62"/>
      <c r="V65" s="68"/>
    </row>
    <row r="66" spans="1:22" x14ac:dyDescent="0.15">
      <c r="A66" s="48">
        <v>97</v>
      </c>
      <c r="B66" s="50"/>
      <c r="C66" s="50"/>
      <c r="D66" s="53"/>
      <c r="E66" s="46" t="str">
        <f t="shared" si="11"/>
        <v/>
      </c>
      <c r="G66" s="29">
        <v>0.97</v>
      </c>
      <c r="H66" s="24">
        <f t="shared" si="12"/>
        <v>2.3403993062999895</v>
      </c>
      <c r="I66" s="5"/>
      <c r="J66" s="5"/>
      <c r="K66" s="5"/>
      <c r="M66" s="41"/>
      <c r="Q66" s="65">
        <v>97</v>
      </c>
      <c r="R66" s="62"/>
      <c r="S66" s="62"/>
      <c r="T66" s="62"/>
      <c r="U66" s="62"/>
      <c r="V66" s="68"/>
    </row>
    <row r="67" spans="1:22" x14ac:dyDescent="0.15">
      <c r="A67" s="48">
        <v>98</v>
      </c>
      <c r="B67" s="50"/>
      <c r="C67" s="50"/>
      <c r="D67" s="53"/>
      <c r="E67" s="46" t="str">
        <f t="shared" si="11"/>
        <v/>
      </c>
      <c r="G67" s="21">
        <v>0.98</v>
      </c>
      <c r="H67" s="24">
        <f t="shared" si="12"/>
        <v>1.5837252368000043</v>
      </c>
      <c r="I67" s="5"/>
      <c r="J67" s="5"/>
      <c r="K67" s="5"/>
      <c r="Q67" s="65">
        <v>98</v>
      </c>
      <c r="R67" s="62"/>
      <c r="S67" s="62"/>
      <c r="T67" s="62"/>
      <c r="U67" s="62"/>
      <c r="V67" s="68"/>
    </row>
    <row r="68" spans="1:22" ht="14" thickBot="1" x14ac:dyDescent="0.2">
      <c r="A68" s="48">
        <v>99</v>
      </c>
      <c r="B68" s="50"/>
      <c r="C68" s="50"/>
      <c r="D68" s="53"/>
      <c r="E68" s="46" t="str">
        <f t="shared" si="11"/>
        <v/>
      </c>
      <c r="G68" s="30">
        <v>0.99</v>
      </c>
      <c r="H68" s="31">
        <f t="shared" si="12"/>
        <v>0.8037837422999794</v>
      </c>
      <c r="I68" s="5"/>
      <c r="J68" s="5"/>
      <c r="K68" s="5"/>
      <c r="Q68" s="65">
        <v>99</v>
      </c>
      <c r="R68" s="62"/>
      <c r="S68" s="62"/>
      <c r="T68" s="62"/>
      <c r="U68" s="62"/>
      <c r="V68" s="68"/>
    </row>
    <row r="69" spans="1:22" ht="14" thickBot="1" x14ac:dyDescent="0.2">
      <c r="A69" s="49">
        <v>100</v>
      </c>
      <c r="B69" s="51">
        <v>100</v>
      </c>
      <c r="C69" s="51">
        <v>100</v>
      </c>
      <c r="D69" s="54">
        <v>100</v>
      </c>
      <c r="E69" s="47">
        <f>AJ38</f>
        <v>100</v>
      </c>
      <c r="I69" s="5">
        <v>0</v>
      </c>
      <c r="J69" s="5">
        <v>0</v>
      </c>
      <c r="K69" s="5">
        <v>0</v>
      </c>
      <c r="Q69" s="66">
        <v>100</v>
      </c>
      <c r="R69" s="63">
        <f t="shared" si="19"/>
        <v>100</v>
      </c>
      <c r="S69" s="63">
        <f t="shared" si="10"/>
        <v>0</v>
      </c>
      <c r="T69" s="63">
        <f t="shared" si="10"/>
        <v>0</v>
      </c>
      <c r="U69" s="63">
        <f t="shared" si="10"/>
        <v>0</v>
      </c>
      <c r="V69" s="70"/>
    </row>
  </sheetData>
  <sheetProtection selectLockedCells="1" selectUnlockedCells="1"/>
  <mergeCells count="1">
    <mergeCell ref="M41:N41"/>
  </mergeCells>
  <pageMargins left="0.78749999999999998" right="0.78749999999999998" top="1.0249999999999999" bottom="1.0249999999999999" header="0.78749999999999998" footer="0.78749999999999998"/>
  <pageSetup paperSize="9" scale="57" orientation="portrait" useFirstPageNumber="1" horizontalDpi="300" verticalDpi="300"/>
  <headerFooter>
    <oddHeader>&amp;C&amp;A</oddHeader>
    <oddFooter>&amp;CPagina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9E3700E-F6A0-9648-AE6E-7864EE32365C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V33:V69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CF1F9-4B93-6D4C-A3C6-FFFB60C7DDB6}">
  <sheetPr>
    <pageSetUpPr fitToPage="1"/>
  </sheetPr>
  <dimension ref="A1:AP69"/>
  <sheetViews>
    <sheetView topLeftCell="A16" zoomScale="133" zoomScaleNormal="120" zoomScalePageLayoutView="120" workbookViewId="0">
      <selection activeCell="B43" sqref="B43:B59"/>
    </sheetView>
  </sheetViews>
  <sheetFormatPr baseColWidth="10" defaultColWidth="11.5" defaultRowHeight="13" x14ac:dyDescent="0.15"/>
  <cols>
    <col min="9" max="11" width="0" hidden="1" customWidth="1"/>
    <col min="12" max="17" width="11.5" style="39"/>
  </cols>
  <sheetData>
    <row r="1" spans="1:42" x14ac:dyDescent="0.15">
      <c r="A1" s="1" t="s">
        <v>0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13</v>
      </c>
      <c r="AH1" s="3" t="s">
        <v>10</v>
      </c>
      <c r="AI1" s="1" t="s">
        <v>11</v>
      </c>
      <c r="AJ1" s="1" t="s">
        <v>3</v>
      </c>
    </row>
    <row r="2" spans="1:42" x14ac:dyDescent="0.15">
      <c r="AA2" s="6">
        <f t="shared" ref="AA2:AA38" si="0">$B33</f>
        <v>0</v>
      </c>
      <c r="AB2" s="6">
        <f>$B$33</f>
        <v>0</v>
      </c>
      <c r="AC2" s="7">
        <f t="shared" ref="AC2:AC37" si="1">$C33</f>
        <v>0</v>
      </c>
      <c r="AD2" s="32">
        <f t="shared" ref="AD2:AD38" si="2">IF(AC2,AC2,0)</f>
        <v>0</v>
      </c>
      <c r="AE2" s="32">
        <f t="shared" ref="AE2:AE38" si="3">AD2^2</f>
        <v>0</v>
      </c>
      <c r="AF2" s="32">
        <f t="shared" ref="AF2:AF38" si="4">AD2^3</f>
        <v>0</v>
      </c>
      <c r="AG2" s="32">
        <f>AD2^4</f>
        <v>0</v>
      </c>
      <c r="AH2" s="8">
        <f>$AO$4+AD2*$AN$4+AE2*$AM$4+AF2*$AL$4+AG2*$AK$4</f>
        <v>0</v>
      </c>
      <c r="AI2" s="8">
        <f>D33</f>
        <v>0</v>
      </c>
      <c r="AJ2" s="8">
        <v>0</v>
      </c>
    </row>
    <row r="3" spans="1:42" x14ac:dyDescent="0.15">
      <c r="AA3" s="6">
        <f t="shared" si="0"/>
        <v>0</v>
      </c>
      <c r="AB3" s="6">
        <f t="shared" ref="AB3:AB37" si="5">IF(AC3,$B34,0)</f>
        <v>0</v>
      </c>
      <c r="AC3" s="7">
        <f t="shared" si="1"/>
        <v>0</v>
      </c>
      <c r="AD3" s="32">
        <f t="shared" si="2"/>
        <v>0</v>
      </c>
      <c r="AE3" s="32">
        <f t="shared" si="3"/>
        <v>0</v>
      </c>
      <c r="AF3" s="32">
        <f t="shared" si="4"/>
        <v>0</v>
      </c>
      <c r="AG3" s="32">
        <f t="shared" ref="AG3:AG38" si="6">AD3^4</f>
        <v>0</v>
      </c>
      <c r="AH3" s="8">
        <f t="shared" ref="AH3:AH38" si="7">$AO$4+AD3*$AN$4+AE3*$AM$4+AF3*$AL$4+AG3*$AK$4</f>
        <v>0</v>
      </c>
      <c r="AI3" s="8">
        <f t="shared" ref="AI3:AI38" si="8">D34</f>
        <v>0</v>
      </c>
      <c r="AJ3" s="8" t="str">
        <f>IF(AI3,$AO$4+AI3*$AN$4+AI3^2*$AM$4+AI3^3*$AL$4+AI3^4*$AK$4,"")</f>
        <v/>
      </c>
      <c r="AK3" s="9" t="s">
        <v>12</v>
      </c>
      <c r="AL3" s="10"/>
      <c r="AM3" s="10"/>
      <c r="AN3" s="11"/>
    </row>
    <row r="4" spans="1:42" x14ac:dyDescent="0.15">
      <c r="AA4" s="6">
        <f t="shared" si="0"/>
        <v>0</v>
      </c>
      <c r="AB4" s="6">
        <f t="shared" si="5"/>
        <v>0</v>
      </c>
      <c r="AC4" s="7">
        <f t="shared" si="1"/>
        <v>0</v>
      </c>
      <c r="AD4" s="32">
        <f t="shared" si="2"/>
        <v>0</v>
      </c>
      <c r="AE4" s="32">
        <f t="shared" si="3"/>
        <v>0</v>
      </c>
      <c r="AF4" s="32">
        <f t="shared" si="4"/>
        <v>0</v>
      </c>
      <c r="AG4" s="32">
        <f t="shared" si="6"/>
        <v>0</v>
      </c>
      <c r="AH4" s="8">
        <f t="shared" si="7"/>
        <v>0</v>
      </c>
      <c r="AI4" s="8">
        <f t="shared" si="8"/>
        <v>0</v>
      </c>
      <c r="AJ4" s="8" t="str">
        <f t="shared" ref="AJ4:AJ37" si="9">IF(AI4,$AO$4+AI4*$AN$4+AI4^2*$AM$4+AI4^3*$AL$4+AI4^4*$AK$4,"")</f>
        <v/>
      </c>
      <c r="AK4" s="12">
        <f t="array" ref="AK4:AP11">LINEST(AB2:AB38,AD2:AG38,0,1)</f>
        <v>8.1858373879876623E-7</v>
      </c>
      <c r="AL4" s="13">
        <v>-1.6807836443702513E-4</v>
      </c>
      <c r="AM4" s="13">
        <v>1.1363830723746905E-2</v>
      </c>
      <c r="AN4" s="14">
        <v>0.72701893247661087</v>
      </c>
      <c r="AO4" s="15">
        <v>0</v>
      </c>
      <c r="AP4" t="e">
        <v>#N/A</v>
      </c>
    </row>
    <row r="5" spans="1:42" x14ac:dyDescent="0.15">
      <c r="AA5" s="6">
        <f t="shared" si="0"/>
        <v>0</v>
      </c>
      <c r="AB5" s="6">
        <f t="shared" si="5"/>
        <v>0</v>
      </c>
      <c r="AC5" s="7">
        <f t="shared" si="1"/>
        <v>0</v>
      </c>
      <c r="AD5" s="32">
        <f t="shared" si="2"/>
        <v>0</v>
      </c>
      <c r="AE5" s="32">
        <f t="shared" si="3"/>
        <v>0</v>
      </c>
      <c r="AF5" s="32">
        <f t="shared" si="4"/>
        <v>0</v>
      </c>
      <c r="AG5" s="32">
        <f t="shared" si="6"/>
        <v>0</v>
      </c>
      <c r="AH5" s="8">
        <f t="shared" si="7"/>
        <v>0</v>
      </c>
      <c r="AI5" s="8">
        <f t="shared" si="8"/>
        <v>0</v>
      </c>
      <c r="AJ5" s="8" t="str">
        <f t="shared" si="9"/>
        <v/>
      </c>
      <c r="AK5" s="12">
        <v>1.0331686253042471E-7</v>
      </c>
      <c r="AL5" s="13">
        <v>2.0591884631233145E-5</v>
      </c>
      <c r="AM5" s="13">
        <v>1.2733415187128803E-3</v>
      </c>
      <c r="AN5" s="14">
        <v>2.4000606609681112E-2</v>
      </c>
      <c r="AO5" s="15" t="e">
        <v>#N/A</v>
      </c>
      <c r="AP5" t="e">
        <v>#N/A</v>
      </c>
    </row>
    <row r="6" spans="1:42" x14ac:dyDescent="0.15">
      <c r="AA6" s="6">
        <f t="shared" si="0"/>
        <v>0</v>
      </c>
      <c r="AB6" s="6">
        <f t="shared" si="5"/>
        <v>0</v>
      </c>
      <c r="AC6" s="7">
        <f t="shared" si="1"/>
        <v>0</v>
      </c>
      <c r="AD6" s="32">
        <f t="shared" si="2"/>
        <v>0</v>
      </c>
      <c r="AE6" s="32">
        <f t="shared" si="3"/>
        <v>0</v>
      </c>
      <c r="AF6" s="32">
        <f t="shared" si="4"/>
        <v>0</v>
      </c>
      <c r="AG6" s="32">
        <f t="shared" si="6"/>
        <v>0</v>
      </c>
      <c r="AH6" s="8">
        <f t="shared" si="7"/>
        <v>0</v>
      </c>
      <c r="AI6" s="8">
        <f t="shared" si="8"/>
        <v>0</v>
      </c>
      <c r="AJ6" s="8" t="str">
        <f t="shared" si="9"/>
        <v/>
      </c>
      <c r="AK6" s="12">
        <v>0.99996159226168002</v>
      </c>
      <c r="AL6" s="13">
        <v>0.17311751672832781</v>
      </c>
      <c r="AM6" s="13" t="e">
        <v>#N/A</v>
      </c>
      <c r="AN6" s="14" t="e">
        <v>#N/A</v>
      </c>
      <c r="AO6" s="15" t="e">
        <v>#N/A</v>
      </c>
      <c r="AP6" t="e">
        <v>#N/A</v>
      </c>
    </row>
    <row r="7" spans="1:42" x14ac:dyDescent="0.15">
      <c r="AA7" s="6">
        <f t="shared" si="0"/>
        <v>0</v>
      </c>
      <c r="AB7" s="6">
        <f t="shared" si="5"/>
        <v>0</v>
      </c>
      <c r="AC7" s="7">
        <f t="shared" si="1"/>
        <v>0</v>
      </c>
      <c r="AD7" s="32">
        <f t="shared" si="2"/>
        <v>0</v>
      </c>
      <c r="AE7" s="32">
        <f t="shared" si="3"/>
        <v>0</v>
      </c>
      <c r="AF7" s="32">
        <f t="shared" si="4"/>
        <v>0</v>
      </c>
      <c r="AG7" s="32">
        <f t="shared" si="6"/>
        <v>0</v>
      </c>
      <c r="AH7" s="8">
        <f t="shared" si="7"/>
        <v>0</v>
      </c>
      <c r="AI7" s="8">
        <f t="shared" si="8"/>
        <v>9.5646514375000002</v>
      </c>
      <c r="AJ7" s="8">
        <f t="shared" si="9"/>
        <v>7.8530573835042876</v>
      </c>
      <c r="AK7" s="12">
        <v>214792.21367905254</v>
      </c>
      <c r="AL7" s="13">
        <v>33</v>
      </c>
      <c r="AM7" s="13" t="e">
        <v>#N/A</v>
      </c>
      <c r="AN7" s="14" t="e">
        <v>#N/A</v>
      </c>
      <c r="AO7" s="15" t="e">
        <v>#N/A</v>
      </c>
      <c r="AP7" t="e">
        <v>#N/A</v>
      </c>
    </row>
    <row r="8" spans="1:42" x14ac:dyDescent="0.15">
      <c r="AA8" s="6">
        <f t="shared" si="0"/>
        <v>0</v>
      </c>
      <c r="AB8" s="6">
        <f t="shared" si="5"/>
        <v>0</v>
      </c>
      <c r="AC8" s="7">
        <f t="shared" si="1"/>
        <v>0</v>
      </c>
      <c r="AD8" s="32">
        <f t="shared" si="2"/>
        <v>0</v>
      </c>
      <c r="AE8" s="32">
        <f t="shared" si="3"/>
        <v>0</v>
      </c>
      <c r="AF8" s="32">
        <f t="shared" si="4"/>
        <v>0</v>
      </c>
      <c r="AG8" s="32">
        <f t="shared" si="6"/>
        <v>0</v>
      </c>
      <c r="AH8" s="8">
        <f t="shared" si="7"/>
        <v>0</v>
      </c>
      <c r="AI8" s="8">
        <f t="shared" si="8"/>
        <v>0</v>
      </c>
      <c r="AJ8" s="8" t="str">
        <f t="shared" si="9"/>
        <v/>
      </c>
      <c r="AK8" s="16">
        <v>25749.011000738261</v>
      </c>
      <c r="AL8" s="17">
        <v>0.98899926174003427</v>
      </c>
      <c r="AM8" s="17" t="e">
        <v>#N/A</v>
      </c>
      <c r="AN8" s="18" t="e">
        <v>#N/A</v>
      </c>
      <c r="AO8" s="15" t="e">
        <v>#N/A</v>
      </c>
      <c r="AP8" t="e">
        <v>#N/A</v>
      </c>
    </row>
    <row r="9" spans="1:42" x14ac:dyDescent="0.15">
      <c r="AA9" s="6">
        <f t="shared" si="0"/>
        <v>0</v>
      </c>
      <c r="AB9" s="6">
        <f t="shared" si="5"/>
        <v>0</v>
      </c>
      <c r="AC9" s="7">
        <f t="shared" si="1"/>
        <v>0</v>
      </c>
      <c r="AD9" s="32">
        <f t="shared" si="2"/>
        <v>0</v>
      </c>
      <c r="AE9" s="32">
        <f t="shared" si="3"/>
        <v>0</v>
      </c>
      <c r="AF9" s="32">
        <f t="shared" si="4"/>
        <v>0</v>
      </c>
      <c r="AG9" s="32">
        <f t="shared" si="6"/>
        <v>0</v>
      </c>
      <c r="AH9" s="8">
        <f t="shared" si="7"/>
        <v>0</v>
      </c>
      <c r="AI9" s="8">
        <f t="shared" si="8"/>
        <v>0</v>
      </c>
      <c r="AJ9" s="8" t="str">
        <f t="shared" si="9"/>
        <v/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t="e">
        <v>#N/A</v>
      </c>
    </row>
    <row r="10" spans="1:42" x14ac:dyDescent="0.15">
      <c r="AA10" s="6">
        <f t="shared" si="0"/>
        <v>0</v>
      </c>
      <c r="AB10" s="6">
        <f t="shared" si="5"/>
        <v>0</v>
      </c>
      <c r="AC10" s="7">
        <f t="shared" si="1"/>
        <v>0</v>
      </c>
      <c r="AD10" s="32">
        <f t="shared" si="2"/>
        <v>0</v>
      </c>
      <c r="AE10" s="32">
        <f t="shared" si="3"/>
        <v>0</v>
      </c>
      <c r="AF10" s="32">
        <f t="shared" si="4"/>
        <v>0</v>
      </c>
      <c r="AG10" s="32">
        <f t="shared" si="6"/>
        <v>0</v>
      </c>
      <c r="AH10" s="8">
        <f t="shared" si="7"/>
        <v>0</v>
      </c>
      <c r="AI10" s="8">
        <f t="shared" si="8"/>
        <v>0</v>
      </c>
      <c r="AJ10" s="8" t="str">
        <f t="shared" si="9"/>
        <v/>
      </c>
      <c r="AK10" s="12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t="e">
        <v>#N/A</v>
      </c>
    </row>
    <row r="11" spans="1:42" x14ac:dyDescent="0.15">
      <c r="AA11" s="6">
        <f t="shared" si="0"/>
        <v>0</v>
      </c>
      <c r="AB11" s="6">
        <f t="shared" si="5"/>
        <v>0</v>
      </c>
      <c r="AC11" s="7">
        <f t="shared" si="1"/>
        <v>0</v>
      </c>
      <c r="AD11" s="32">
        <f t="shared" si="2"/>
        <v>0</v>
      </c>
      <c r="AE11" s="32">
        <f t="shared" si="3"/>
        <v>0</v>
      </c>
      <c r="AF11" s="32">
        <f t="shared" si="4"/>
        <v>0</v>
      </c>
      <c r="AG11" s="32">
        <f t="shared" si="6"/>
        <v>0</v>
      </c>
      <c r="AH11" s="8">
        <f t="shared" si="7"/>
        <v>0</v>
      </c>
      <c r="AI11" s="8">
        <f t="shared" si="8"/>
        <v>0</v>
      </c>
      <c r="AJ11" s="8" t="str">
        <f t="shared" si="9"/>
        <v/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t="e">
        <v>#N/A</v>
      </c>
    </row>
    <row r="12" spans="1:42" x14ac:dyDescent="0.15">
      <c r="AA12" s="6">
        <f t="shared" si="0"/>
        <v>10</v>
      </c>
      <c r="AB12" s="6">
        <f t="shared" si="5"/>
        <v>0</v>
      </c>
      <c r="AC12" s="7">
        <f t="shared" si="1"/>
        <v>0</v>
      </c>
      <c r="AD12" s="32">
        <f t="shared" si="2"/>
        <v>0</v>
      </c>
      <c r="AE12" s="32">
        <f t="shared" si="3"/>
        <v>0</v>
      </c>
      <c r="AF12" s="32">
        <f t="shared" si="4"/>
        <v>0</v>
      </c>
      <c r="AG12" s="32">
        <f t="shared" si="6"/>
        <v>0</v>
      </c>
      <c r="AH12" s="8">
        <f t="shared" si="7"/>
        <v>0</v>
      </c>
      <c r="AI12" s="8">
        <f t="shared" si="8"/>
        <v>18.342072999999999</v>
      </c>
      <c r="AJ12" s="8">
        <f t="shared" si="9"/>
        <v>16.213651981299126</v>
      </c>
      <c r="AK12" s="15"/>
      <c r="AL12" s="15"/>
      <c r="AM12" s="15"/>
      <c r="AN12" s="15"/>
      <c r="AO12" s="15"/>
    </row>
    <row r="13" spans="1:42" x14ac:dyDescent="0.15">
      <c r="AA13" s="6">
        <f t="shared" si="0"/>
        <v>15</v>
      </c>
      <c r="AB13" s="6">
        <f t="shared" si="5"/>
        <v>15</v>
      </c>
      <c r="AC13" s="7">
        <f t="shared" si="1"/>
        <v>17.641496031367858</v>
      </c>
      <c r="AD13" s="32">
        <f t="shared" si="2"/>
        <v>17.641496031367858</v>
      </c>
      <c r="AE13" s="32">
        <f t="shared" si="3"/>
        <v>311.2223822247679</v>
      </c>
      <c r="AF13" s="32">
        <f t="shared" si="4"/>
        <v>5490.4284208910931</v>
      </c>
      <c r="AG13" s="32">
        <f t="shared" si="6"/>
        <v>96859.371197659522</v>
      </c>
      <c r="AH13" s="8">
        <f t="shared" si="7"/>
        <v>15.518845358229692</v>
      </c>
      <c r="AI13" s="8">
        <f t="shared" si="8"/>
        <v>26.420853937499999</v>
      </c>
      <c r="AJ13" s="8">
        <f t="shared" si="9"/>
        <v>24.440068181430625</v>
      </c>
    </row>
    <row r="14" spans="1:42" x14ac:dyDescent="0.15">
      <c r="AA14" s="6">
        <f t="shared" si="0"/>
        <v>20</v>
      </c>
      <c r="AB14" s="6">
        <f t="shared" si="5"/>
        <v>0</v>
      </c>
      <c r="AC14" s="7">
        <f t="shared" si="1"/>
        <v>0</v>
      </c>
      <c r="AD14" s="32">
        <f t="shared" si="2"/>
        <v>0</v>
      </c>
      <c r="AE14" s="32">
        <f t="shared" si="3"/>
        <v>0</v>
      </c>
      <c r="AF14" s="32">
        <f t="shared" si="4"/>
        <v>0</v>
      </c>
      <c r="AG14" s="32">
        <f t="shared" si="6"/>
        <v>0</v>
      </c>
      <c r="AH14" s="8">
        <f t="shared" si="7"/>
        <v>0</v>
      </c>
      <c r="AI14" s="8">
        <f t="shared" si="8"/>
        <v>33.880768000000003</v>
      </c>
      <c r="AJ14" s="8">
        <f t="shared" si="9"/>
        <v>32.218317558719804</v>
      </c>
    </row>
    <row r="15" spans="1:42" x14ac:dyDescent="0.15">
      <c r="AA15" s="6">
        <f t="shared" si="0"/>
        <v>25</v>
      </c>
      <c r="AB15" s="6">
        <f t="shared" si="5"/>
        <v>0</v>
      </c>
      <c r="AC15" s="7">
        <f t="shared" si="1"/>
        <v>0</v>
      </c>
      <c r="AD15" s="32">
        <f t="shared" si="2"/>
        <v>0</v>
      </c>
      <c r="AE15" s="32">
        <f t="shared" si="3"/>
        <v>0</v>
      </c>
      <c r="AF15" s="32">
        <f t="shared" si="4"/>
        <v>0</v>
      </c>
      <c r="AG15" s="32">
        <f t="shared" si="6"/>
        <v>0</v>
      </c>
      <c r="AH15" s="8">
        <f t="shared" si="7"/>
        <v>0</v>
      </c>
      <c r="AI15" s="8">
        <f t="shared" si="8"/>
        <v>40.792773437500003</v>
      </c>
      <c r="AJ15" s="8">
        <f t="shared" si="9"/>
        <v>39.424449672678321</v>
      </c>
    </row>
    <row r="16" spans="1:42" x14ac:dyDescent="0.15">
      <c r="AA16" s="6">
        <f t="shared" si="0"/>
        <v>30</v>
      </c>
      <c r="AB16" s="6">
        <f t="shared" si="5"/>
        <v>30</v>
      </c>
      <c r="AC16" s="7">
        <f t="shared" si="1"/>
        <v>31.135714581172095</v>
      </c>
      <c r="AD16" s="32">
        <f t="shared" si="2"/>
        <v>31.135714581172095</v>
      </c>
      <c r="AE16" s="32">
        <f t="shared" si="3"/>
        <v>969.43272248021265</v>
      </c>
      <c r="AF16" s="32">
        <f t="shared" si="4"/>
        <v>30183.98055279252</v>
      </c>
      <c r="AG16" s="32">
        <f t="shared" si="6"/>
        <v>939799.80341539695</v>
      </c>
      <c r="AH16" s="8">
        <f t="shared" si="7"/>
        <v>29.348754086316209</v>
      </c>
      <c r="AI16" s="8">
        <f t="shared" si="8"/>
        <v>47.219013000000004</v>
      </c>
      <c r="AJ16" s="8">
        <f t="shared" si="9"/>
        <v>46.040229226773526</v>
      </c>
    </row>
    <row r="17" spans="1:36" x14ac:dyDescent="0.15">
      <c r="AA17" s="6">
        <f t="shared" si="0"/>
        <v>35</v>
      </c>
      <c r="AB17" s="6">
        <f t="shared" si="5"/>
        <v>0</v>
      </c>
      <c r="AC17" s="7">
        <f t="shared" si="1"/>
        <v>0</v>
      </c>
      <c r="AD17" s="32">
        <f t="shared" si="2"/>
        <v>0</v>
      </c>
      <c r="AE17" s="32">
        <f t="shared" si="3"/>
        <v>0</v>
      </c>
      <c r="AF17" s="32">
        <f t="shared" si="4"/>
        <v>0</v>
      </c>
      <c r="AG17" s="32">
        <f t="shared" si="6"/>
        <v>0</v>
      </c>
      <c r="AH17" s="8">
        <f t="shared" si="7"/>
        <v>0</v>
      </c>
      <c r="AI17" s="8">
        <f t="shared" si="8"/>
        <v>53.212813937500002</v>
      </c>
      <c r="AJ17" s="8">
        <f t="shared" si="9"/>
        <v>52.102330311864094</v>
      </c>
    </row>
    <row r="18" spans="1:36" x14ac:dyDescent="0.15">
      <c r="AA18" s="6">
        <f t="shared" si="0"/>
        <v>40</v>
      </c>
      <c r="AB18" s="6">
        <f t="shared" si="5"/>
        <v>0</v>
      </c>
      <c r="AC18" s="7">
        <f t="shared" si="1"/>
        <v>0</v>
      </c>
      <c r="AD18" s="32">
        <f t="shared" si="2"/>
        <v>0</v>
      </c>
      <c r="AE18" s="32">
        <f t="shared" si="3"/>
        <v>0</v>
      </c>
      <c r="AF18" s="32">
        <f t="shared" si="4"/>
        <v>0</v>
      </c>
      <c r="AG18" s="32">
        <f t="shared" si="6"/>
        <v>0</v>
      </c>
      <c r="AH18" s="8">
        <f t="shared" si="7"/>
        <v>0</v>
      </c>
      <c r="AI18" s="8">
        <f t="shared" si="8"/>
        <v>58.818687999999995</v>
      </c>
      <c r="AJ18" s="8">
        <f t="shared" si="9"/>
        <v>57.672251051242704</v>
      </c>
    </row>
    <row r="19" spans="1:36" x14ac:dyDescent="0.15">
      <c r="AA19" s="6">
        <f t="shared" si="0"/>
        <v>45</v>
      </c>
      <c r="AB19" s="6">
        <f t="shared" si="5"/>
        <v>0</v>
      </c>
      <c r="AC19" s="7">
        <f t="shared" si="1"/>
        <v>0</v>
      </c>
      <c r="AD19" s="32">
        <f t="shared" si="2"/>
        <v>0</v>
      </c>
      <c r="AE19" s="32">
        <f t="shared" si="3"/>
        <v>0</v>
      </c>
      <c r="AF19" s="32">
        <f t="shared" si="4"/>
        <v>0</v>
      </c>
      <c r="AG19" s="32">
        <f t="shared" si="6"/>
        <v>0</v>
      </c>
      <c r="AH19" s="8">
        <f t="shared" si="7"/>
        <v>0</v>
      </c>
      <c r="AI19" s="8">
        <f t="shared" si="8"/>
        <v>64.072331437499997</v>
      </c>
      <c r="AJ19" s="8">
        <f t="shared" si="9"/>
        <v>62.818773105721426</v>
      </c>
    </row>
    <row r="20" spans="1:36" x14ac:dyDescent="0.15">
      <c r="AA20" s="6">
        <f t="shared" si="0"/>
        <v>50</v>
      </c>
      <c r="AB20" s="6">
        <f t="shared" si="5"/>
        <v>50</v>
      </c>
      <c r="AC20" s="7">
        <f t="shared" si="1"/>
        <v>51.303205089195181</v>
      </c>
      <c r="AD20" s="32">
        <f t="shared" si="2"/>
        <v>51.303205089195181</v>
      </c>
      <c r="AE20" s="32">
        <f t="shared" si="3"/>
        <v>2632.0188524240225</v>
      </c>
      <c r="AF20" s="32">
        <f t="shared" si="4"/>
        <v>135031.00298453777</v>
      </c>
      <c r="AG20" s="32">
        <f t="shared" si="6"/>
        <v>6927523.2395154685</v>
      </c>
      <c r="AH20" s="8">
        <f t="shared" si="7"/>
        <v>50.183185841318242</v>
      </c>
      <c r="AI20" s="8">
        <f t="shared" si="8"/>
        <v>69.000624999999999</v>
      </c>
      <c r="AJ20" s="8">
        <f t="shared" si="9"/>
        <v>67.607792032765857</v>
      </c>
    </row>
    <row r="21" spans="1:36" x14ac:dyDescent="0.15">
      <c r="AA21" s="6">
        <f t="shared" si="0"/>
        <v>55</v>
      </c>
      <c r="AB21" s="6">
        <f t="shared" si="5"/>
        <v>0</v>
      </c>
      <c r="AC21" s="7">
        <f t="shared" si="1"/>
        <v>0</v>
      </c>
      <c r="AD21" s="32">
        <f t="shared" si="2"/>
        <v>0</v>
      </c>
      <c r="AE21" s="32">
        <f t="shared" si="3"/>
        <v>0</v>
      </c>
      <c r="AF21" s="32">
        <f t="shared" si="4"/>
        <v>0</v>
      </c>
      <c r="AG21" s="32">
        <f t="shared" si="6"/>
        <v>0</v>
      </c>
      <c r="AH21" s="8">
        <f t="shared" si="7"/>
        <v>0</v>
      </c>
      <c r="AI21" s="8">
        <f t="shared" si="8"/>
        <v>73.621633937500008</v>
      </c>
      <c r="AJ21" s="8">
        <f t="shared" si="9"/>
        <v>72.096282912741458</v>
      </c>
    </row>
    <row r="22" spans="1:36" x14ac:dyDescent="0.15">
      <c r="AA22" s="6">
        <f t="shared" si="0"/>
        <v>60</v>
      </c>
      <c r="AB22" s="6">
        <f t="shared" si="5"/>
        <v>0</v>
      </c>
      <c r="AC22" s="7">
        <f t="shared" si="1"/>
        <v>0</v>
      </c>
      <c r="AD22" s="32">
        <f t="shared" si="2"/>
        <v>0</v>
      </c>
      <c r="AE22" s="32">
        <f t="shared" si="3"/>
        <v>0</v>
      </c>
      <c r="AF22" s="32">
        <f t="shared" si="4"/>
        <v>0</v>
      </c>
      <c r="AG22" s="32">
        <f t="shared" si="6"/>
        <v>0</v>
      </c>
      <c r="AH22" s="8">
        <f t="shared" si="7"/>
        <v>0</v>
      </c>
      <c r="AI22" s="8">
        <f t="shared" si="8"/>
        <v>77.944608000000002</v>
      </c>
      <c r="AJ22" s="8">
        <f t="shared" si="9"/>
        <v>76.32841931238552</v>
      </c>
    </row>
    <row r="23" spans="1:36" x14ac:dyDescent="0.15">
      <c r="AA23" s="6">
        <f t="shared" si="0"/>
        <v>65</v>
      </c>
      <c r="AB23" s="6">
        <f t="shared" si="5"/>
        <v>0</v>
      </c>
      <c r="AC23" s="7">
        <f t="shared" si="1"/>
        <v>0</v>
      </c>
      <c r="AD23" s="32">
        <f t="shared" si="2"/>
        <v>0</v>
      </c>
      <c r="AE23" s="32">
        <f t="shared" si="3"/>
        <v>0</v>
      </c>
      <c r="AF23" s="32">
        <f t="shared" si="4"/>
        <v>0</v>
      </c>
      <c r="AG23" s="32">
        <f t="shared" si="6"/>
        <v>0</v>
      </c>
      <c r="AH23" s="8">
        <f t="shared" si="7"/>
        <v>0</v>
      </c>
      <c r="AI23" s="8">
        <f t="shared" si="8"/>
        <v>81.969981437499996</v>
      </c>
      <c r="AJ23" s="8">
        <f t="shared" si="9"/>
        <v>80.332687530423641</v>
      </c>
    </row>
    <row r="24" spans="1:36" x14ac:dyDescent="0.15">
      <c r="AA24" s="6">
        <f t="shared" si="0"/>
        <v>70</v>
      </c>
      <c r="AB24" s="6">
        <f t="shared" si="5"/>
        <v>70</v>
      </c>
      <c r="AC24" s="7">
        <f t="shared" si="1"/>
        <v>71.792057111460608</v>
      </c>
      <c r="AD24" s="32">
        <f t="shared" si="2"/>
        <v>71.792057111460608</v>
      </c>
      <c r="AE24" s="32">
        <f t="shared" si="3"/>
        <v>5154.0994642952219</v>
      </c>
      <c r="AF24" s="32">
        <f t="shared" si="4"/>
        <v>370023.40309883107</v>
      </c>
      <c r="AG24" s="32">
        <f t="shared" si="6"/>
        <v>26564741.287848294</v>
      </c>
      <c r="AH24" s="8">
        <f t="shared" si="7"/>
        <v>70.317035414434699</v>
      </c>
      <c r="AI24" s="8">
        <f t="shared" si="8"/>
        <v>85.689372999999989</v>
      </c>
      <c r="AJ24" s="8">
        <f t="shared" si="9"/>
        <v>84.119401563638505</v>
      </c>
    </row>
    <row r="25" spans="1:36" x14ac:dyDescent="0.15">
      <c r="AA25" s="6">
        <f t="shared" si="0"/>
        <v>75</v>
      </c>
      <c r="AB25" s="6">
        <f t="shared" si="5"/>
        <v>0</v>
      </c>
      <c r="AC25" s="7">
        <f t="shared" si="1"/>
        <v>0</v>
      </c>
      <c r="AD25" s="32">
        <f t="shared" si="2"/>
        <v>0</v>
      </c>
      <c r="AE25" s="32">
        <f t="shared" si="3"/>
        <v>0</v>
      </c>
      <c r="AF25" s="32">
        <f t="shared" si="4"/>
        <v>0</v>
      </c>
      <c r="AG25" s="32">
        <f t="shared" si="6"/>
        <v>0</v>
      </c>
      <c r="AH25" s="8">
        <f t="shared" si="7"/>
        <v>0</v>
      </c>
      <c r="AI25" s="8">
        <f t="shared" si="8"/>
        <v>89.085585937499985</v>
      </c>
      <c r="AJ25" s="8">
        <f t="shared" si="9"/>
        <v>87.678436236528</v>
      </c>
    </row>
    <row r="26" spans="1:36" x14ac:dyDescent="0.15">
      <c r="AA26" s="6">
        <f t="shared" si="0"/>
        <v>80</v>
      </c>
      <c r="AB26" s="6">
        <f t="shared" si="5"/>
        <v>0</v>
      </c>
      <c r="AC26" s="7">
        <f t="shared" si="1"/>
        <v>0</v>
      </c>
      <c r="AD26" s="32">
        <f t="shared" si="2"/>
        <v>0</v>
      </c>
      <c r="AE26" s="32">
        <f t="shared" si="3"/>
        <v>0</v>
      </c>
      <c r="AF26" s="32">
        <f t="shared" si="4"/>
        <v>0</v>
      </c>
      <c r="AG26" s="32">
        <f t="shared" si="6"/>
        <v>0</v>
      </c>
      <c r="AH26" s="8">
        <f t="shared" si="7"/>
        <v>0</v>
      </c>
      <c r="AI26" s="8">
        <f t="shared" si="8"/>
        <v>92.132607999999976</v>
      </c>
      <c r="AJ26" s="8">
        <f t="shared" si="9"/>
        <v>90.977320473244532</v>
      </c>
    </row>
    <row r="27" spans="1:36" x14ac:dyDescent="0.15">
      <c r="AA27" s="6">
        <f t="shared" si="0"/>
        <v>85</v>
      </c>
      <c r="AB27" s="6">
        <f t="shared" si="5"/>
        <v>85</v>
      </c>
      <c r="AC27" s="7">
        <f t="shared" si="1"/>
        <v>86.16986139132365</v>
      </c>
      <c r="AD27" s="32">
        <f t="shared" si="2"/>
        <v>86.16986139132365</v>
      </c>
      <c r="AE27" s="32">
        <f t="shared" si="3"/>
        <v>7425.24501219993</v>
      </c>
      <c r="AF27" s="32">
        <f t="shared" si="4"/>
        <v>639832.33349788527</v>
      </c>
      <c r="AG27" s="32">
        <f t="shared" si="6"/>
        <v>55134263.49119994</v>
      </c>
      <c r="AH27" s="8">
        <f t="shared" si="7"/>
        <v>84.616387457656671</v>
      </c>
      <c r="AI27" s="8">
        <f t="shared" si="8"/>
        <v>94.7956114375</v>
      </c>
      <c r="AJ27" s="8">
        <f t="shared" si="9"/>
        <v>93.960097749791672</v>
      </c>
    </row>
    <row r="28" spans="1:36" x14ac:dyDescent="0.15">
      <c r="AA28" s="6">
        <f t="shared" si="0"/>
        <v>90</v>
      </c>
      <c r="AB28" s="6">
        <f t="shared" si="5"/>
        <v>0</v>
      </c>
      <c r="AC28" s="7">
        <f t="shared" si="1"/>
        <v>0</v>
      </c>
      <c r="AD28" s="32">
        <f t="shared" si="2"/>
        <v>0</v>
      </c>
      <c r="AE28" s="32">
        <f t="shared" si="3"/>
        <v>0</v>
      </c>
      <c r="AF28" s="32">
        <f t="shared" si="4"/>
        <v>0</v>
      </c>
      <c r="AG28" s="32">
        <f t="shared" si="6"/>
        <v>0</v>
      </c>
      <c r="AH28" s="8">
        <f t="shared" si="7"/>
        <v>0</v>
      </c>
      <c r="AI28" s="8">
        <f t="shared" si="8"/>
        <v>97.030952999999997</v>
      </c>
      <c r="AJ28" s="8">
        <f t="shared" si="9"/>
        <v>96.54756269668151</v>
      </c>
    </row>
    <row r="29" spans="1:36" ht="14" thickBot="1" x14ac:dyDescent="0.2">
      <c r="AA29" s="6">
        <f t="shared" si="0"/>
        <v>0</v>
      </c>
      <c r="AB29" s="6">
        <f t="shared" si="5"/>
        <v>0</v>
      </c>
      <c r="AC29" s="7">
        <f t="shared" si="1"/>
        <v>0</v>
      </c>
      <c r="AD29" s="32">
        <f t="shared" si="2"/>
        <v>0</v>
      </c>
      <c r="AE29" s="32">
        <f t="shared" si="3"/>
        <v>0</v>
      </c>
      <c r="AF29" s="32">
        <f t="shared" si="4"/>
        <v>0</v>
      </c>
      <c r="AG29" s="32">
        <f t="shared" si="6"/>
        <v>0</v>
      </c>
      <c r="AH29" s="8">
        <f t="shared" si="7"/>
        <v>0</v>
      </c>
      <c r="AI29" s="8">
        <f t="shared" si="8"/>
        <v>0</v>
      </c>
      <c r="AJ29" s="8" t="str">
        <f t="shared" si="9"/>
        <v/>
      </c>
    </row>
    <row r="30" spans="1:36" ht="14" thickBot="1" x14ac:dyDescent="0.2">
      <c r="B30" s="33" t="s">
        <v>16</v>
      </c>
      <c r="C30" s="35">
        <f>AK6</f>
        <v>0.99996159226168002</v>
      </c>
      <c r="D30" s="34" t="s">
        <v>17</v>
      </c>
      <c r="E30" s="36">
        <f>AL6</f>
        <v>0.17311751672832781</v>
      </c>
      <c r="F30" s="2"/>
      <c r="G30" s="3"/>
      <c r="H30" s="3"/>
      <c r="I30" s="3"/>
      <c r="J30" s="3"/>
      <c r="AA30" s="6">
        <f t="shared" si="0"/>
        <v>0</v>
      </c>
      <c r="AB30" s="6">
        <f t="shared" si="5"/>
        <v>0</v>
      </c>
      <c r="AC30" s="7">
        <f t="shared" si="1"/>
        <v>0</v>
      </c>
      <c r="AD30" s="32">
        <f t="shared" si="2"/>
        <v>0</v>
      </c>
      <c r="AE30" s="32">
        <f t="shared" si="3"/>
        <v>0</v>
      </c>
      <c r="AF30" s="32">
        <f t="shared" si="4"/>
        <v>0</v>
      </c>
      <c r="AG30" s="32">
        <f t="shared" si="6"/>
        <v>0</v>
      </c>
      <c r="AH30" s="8">
        <f t="shared" si="7"/>
        <v>0</v>
      </c>
      <c r="AI30" s="8">
        <f t="shared" si="8"/>
        <v>0</v>
      </c>
      <c r="AJ30" s="8" t="str">
        <f t="shared" si="9"/>
        <v/>
      </c>
    </row>
    <row r="31" spans="1:36" ht="14" thickBot="1" x14ac:dyDescent="0.2">
      <c r="F31" s="2"/>
      <c r="G31" s="3"/>
      <c r="H31" s="3"/>
      <c r="I31" s="3"/>
      <c r="J31" s="3"/>
      <c r="AA31" s="6">
        <f t="shared" si="0"/>
        <v>0</v>
      </c>
      <c r="AB31" s="6">
        <f t="shared" si="5"/>
        <v>0</v>
      </c>
      <c r="AC31" s="7">
        <f t="shared" si="1"/>
        <v>0</v>
      </c>
      <c r="AD31" s="32">
        <f t="shared" si="2"/>
        <v>0</v>
      </c>
      <c r="AE31" s="32">
        <f t="shared" si="3"/>
        <v>0</v>
      </c>
      <c r="AF31" s="32">
        <f t="shared" si="4"/>
        <v>0</v>
      </c>
      <c r="AG31" s="32">
        <f t="shared" si="6"/>
        <v>0</v>
      </c>
      <c r="AH31" s="8">
        <f t="shared" si="7"/>
        <v>0</v>
      </c>
      <c r="AI31" s="8">
        <f t="shared" si="8"/>
        <v>0</v>
      </c>
      <c r="AJ31" s="8" t="str">
        <f t="shared" si="9"/>
        <v/>
      </c>
    </row>
    <row r="32" spans="1:36" ht="14" thickBot="1" x14ac:dyDescent="0.2">
      <c r="A32" s="61" t="s">
        <v>14</v>
      </c>
      <c r="B32" s="87" t="s">
        <v>25</v>
      </c>
      <c r="C32" s="59" t="s">
        <v>18</v>
      </c>
      <c r="D32" s="59" t="s">
        <v>19</v>
      </c>
      <c r="E32" s="60" t="s">
        <v>27</v>
      </c>
      <c r="F32" s="19"/>
      <c r="G32" s="37" t="s">
        <v>15</v>
      </c>
      <c r="H32" s="38" t="s">
        <v>21</v>
      </c>
      <c r="I32" s="4" t="s">
        <v>1</v>
      </c>
      <c r="J32" s="4" t="s">
        <v>2</v>
      </c>
      <c r="K32" s="4" t="s">
        <v>3</v>
      </c>
      <c r="L32" s="45"/>
      <c r="M32" s="40"/>
      <c r="Q32" s="61" t="s">
        <v>26</v>
      </c>
      <c r="R32" s="59" t="s">
        <v>25</v>
      </c>
      <c r="S32" s="59" t="str">
        <f>C32</f>
        <v>Measured</v>
      </c>
      <c r="T32" s="59" t="str">
        <f>D32</f>
        <v>Target</v>
      </c>
      <c r="U32" s="59" t="s">
        <v>20</v>
      </c>
      <c r="V32" s="59" t="s">
        <v>28</v>
      </c>
      <c r="AA32" s="6">
        <f t="shared" si="0"/>
        <v>0</v>
      </c>
      <c r="AB32" s="6">
        <f t="shared" si="5"/>
        <v>0</v>
      </c>
      <c r="AC32" s="7">
        <f t="shared" si="1"/>
        <v>0</v>
      </c>
      <c r="AD32" s="32">
        <f t="shared" si="2"/>
        <v>0</v>
      </c>
      <c r="AE32" s="32">
        <f t="shared" si="3"/>
        <v>0</v>
      </c>
      <c r="AF32" s="32">
        <f t="shared" si="4"/>
        <v>0</v>
      </c>
      <c r="AG32" s="32">
        <f t="shared" si="6"/>
        <v>0</v>
      </c>
      <c r="AH32" s="8">
        <f t="shared" si="7"/>
        <v>0</v>
      </c>
      <c r="AI32" s="8">
        <f t="shared" si="8"/>
        <v>0</v>
      </c>
      <c r="AJ32" s="8" t="str">
        <f t="shared" si="9"/>
        <v/>
      </c>
    </row>
    <row r="33" spans="1:36" ht="14" thickBot="1" x14ac:dyDescent="0.2">
      <c r="A33" s="55">
        <v>0</v>
      </c>
      <c r="B33" s="56">
        <v>0</v>
      </c>
      <c r="C33" s="56">
        <v>0</v>
      </c>
      <c r="D33" s="57">
        <v>0</v>
      </c>
      <c r="E33" s="58">
        <v>0</v>
      </c>
      <c r="F33" s="20"/>
      <c r="I33" s="5">
        <v>0</v>
      </c>
      <c r="J33" s="5">
        <v>0</v>
      </c>
      <c r="K33" s="5">
        <v>0</v>
      </c>
      <c r="M33" s="41"/>
      <c r="Q33" s="64">
        <v>0</v>
      </c>
      <c r="R33" s="62">
        <f>IF(ISNUMBER(B33),B33,"")</f>
        <v>0</v>
      </c>
      <c r="S33" s="62">
        <f t="shared" ref="S33:U69" si="10">IF(ISNUMBER(C33),C33-$Q33,"")</f>
        <v>0</v>
      </c>
      <c r="T33" s="62">
        <f t="shared" si="10"/>
        <v>0</v>
      </c>
      <c r="U33" s="62">
        <f t="shared" si="10"/>
        <v>0</v>
      </c>
      <c r="V33" s="67"/>
      <c r="AA33" s="6">
        <f t="shared" si="0"/>
        <v>0</v>
      </c>
      <c r="AB33" s="6">
        <f t="shared" si="5"/>
        <v>0</v>
      </c>
      <c r="AC33" s="7">
        <f t="shared" si="1"/>
        <v>0</v>
      </c>
      <c r="AD33" s="32">
        <f t="shared" si="2"/>
        <v>0</v>
      </c>
      <c r="AE33" s="32">
        <f t="shared" si="3"/>
        <v>0</v>
      </c>
      <c r="AF33" s="32">
        <f t="shared" si="4"/>
        <v>0</v>
      </c>
      <c r="AG33" s="32">
        <f t="shared" si="6"/>
        <v>0</v>
      </c>
      <c r="AH33" s="8">
        <f t="shared" si="7"/>
        <v>0</v>
      </c>
      <c r="AI33" s="8">
        <f t="shared" si="8"/>
        <v>98.786173937499996</v>
      </c>
      <c r="AJ33" s="8">
        <f t="shared" si="9"/>
        <v>98.639588557483123</v>
      </c>
    </row>
    <row r="34" spans="1:36" x14ac:dyDescent="0.15">
      <c r="A34" s="48">
        <v>1</v>
      </c>
      <c r="B34" s="50"/>
      <c r="C34" s="50"/>
      <c r="D34" s="53"/>
      <c r="E34" s="46" t="str">
        <f>AJ3</f>
        <v/>
      </c>
      <c r="F34" s="20"/>
      <c r="G34" s="26">
        <v>0.01</v>
      </c>
      <c r="H34" s="27">
        <f>100*(-0.5877*G34^4+1.3575*G34^3-1.7678*G34^2+0.998*G34)</f>
        <v>0.98045716230000002</v>
      </c>
      <c r="I34" s="25"/>
      <c r="J34" s="5"/>
      <c r="K34" s="5"/>
      <c r="M34" s="42"/>
      <c r="Q34" s="65">
        <v>1</v>
      </c>
      <c r="R34" s="62"/>
      <c r="S34" s="62"/>
      <c r="T34" s="62"/>
      <c r="U34" s="62"/>
      <c r="V34" s="68"/>
      <c r="AA34" s="6">
        <f t="shared" si="0"/>
        <v>0</v>
      </c>
      <c r="AB34" s="6">
        <f t="shared" si="5"/>
        <v>0</v>
      </c>
      <c r="AC34" s="7">
        <f t="shared" si="1"/>
        <v>0</v>
      </c>
      <c r="AD34" s="32">
        <f t="shared" si="2"/>
        <v>0</v>
      </c>
      <c r="AE34" s="32">
        <f t="shared" si="3"/>
        <v>0</v>
      </c>
      <c r="AF34" s="32">
        <f t="shared" si="4"/>
        <v>0</v>
      </c>
      <c r="AG34" s="32">
        <f t="shared" si="6"/>
        <v>0</v>
      </c>
      <c r="AH34" s="8">
        <f t="shared" si="7"/>
        <v>0</v>
      </c>
      <c r="AI34" s="8">
        <f t="shared" si="8"/>
        <v>0</v>
      </c>
      <c r="AJ34" s="8" t="str">
        <f t="shared" si="9"/>
        <v/>
      </c>
    </row>
    <row r="35" spans="1:36" x14ac:dyDescent="0.15">
      <c r="A35" s="48">
        <v>2</v>
      </c>
      <c r="B35" s="50"/>
      <c r="C35" s="50"/>
      <c r="D35" s="53"/>
      <c r="E35" s="46" t="str">
        <f t="shared" ref="E35:E68" si="11">AJ4</f>
        <v/>
      </c>
      <c r="F35" s="20"/>
      <c r="G35" s="21">
        <v>0.02</v>
      </c>
      <c r="H35" s="22">
        <f t="shared" ref="H35:H68" si="12">100*(-0.5877*G35^4+1.3575*G35^3-1.7678*G35^2+0.998*G35)</f>
        <v>1.9263645968000003</v>
      </c>
      <c r="I35" s="25"/>
      <c r="J35" s="5"/>
      <c r="K35" s="5"/>
      <c r="M35" s="42"/>
      <c r="Q35" s="65">
        <v>2</v>
      </c>
      <c r="R35" s="62"/>
      <c r="S35" s="62"/>
      <c r="T35" s="62"/>
      <c r="U35" s="62"/>
      <c r="V35" s="68"/>
      <c r="AA35" s="6">
        <f t="shared" si="0"/>
        <v>0</v>
      </c>
      <c r="AB35" s="6">
        <f t="shared" si="5"/>
        <v>0</v>
      </c>
      <c r="AC35" s="7">
        <f t="shared" si="1"/>
        <v>0</v>
      </c>
      <c r="AD35" s="32">
        <f t="shared" si="2"/>
        <v>0</v>
      </c>
      <c r="AE35" s="32">
        <f t="shared" si="3"/>
        <v>0</v>
      </c>
      <c r="AF35" s="32">
        <f t="shared" si="4"/>
        <v>0</v>
      </c>
      <c r="AG35" s="32">
        <f t="shared" si="6"/>
        <v>0</v>
      </c>
      <c r="AH35" s="8">
        <f t="shared" si="7"/>
        <v>0</v>
      </c>
      <c r="AI35" s="8">
        <f t="shared" si="8"/>
        <v>0</v>
      </c>
      <c r="AJ35" s="8" t="str">
        <f t="shared" si="9"/>
        <v/>
      </c>
    </row>
    <row r="36" spans="1:36" x14ac:dyDescent="0.15">
      <c r="A36" s="48">
        <v>3</v>
      </c>
      <c r="B36" s="50"/>
      <c r="C36" s="50"/>
      <c r="D36" s="53"/>
      <c r="E36" s="46" t="str">
        <f t="shared" si="11"/>
        <v/>
      </c>
      <c r="F36" s="20"/>
      <c r="G36" s="21">
        <v>0.03</v>
      </c>
      <c r="H36" s="22">
        <f t="shared" si="12"/>
        <v>2.8385156462999999</v>
      </c>
      <c r="I36" s="25"/>
      <c r="J36" s="5"/>
      <c r="K36" s="5"/>
      <c r="M36" s="41"/>
      <c r="Q36" s="65">
        <v>3</v>
      </c>
      <c r="R36" s="62"/>
      <c r="S36" s="62"/>
      <c r="T36" s="62"/>
      <c r="U36" s="62"/>
      <c r="V36" s="68"/>
      <c r="AA36" s="6">
        <f t="shared" si="0"/>
        <v>0</v>
      </c>
      <c r="AB36" s="6">
        <f t="shared" si="5"/>
        <v>0</v>
      </c>
      <c r="AC36" s="7">
        <f t="shared" si="1"/>
        <v>0</v>
      </c>
      <c r="AD36" s="32">
        <f t="shared" si="2"/>
        <v>0</v>
      </c>
      <c r="AE36" s="32">
        <f t="shared" si="3"/>
        <v>0</v>
      </c>
      <c r="AF36" s="32">
        <f t="shared" si="4"/>
        <v>0</v>
      </c>
      <c r="AG36" s="32">
        <f t="shared" si="6"/>
        <v>0</v>
      </c>
      <c r="AH36" s="8">
        <f t="shared" si="7"/>
        <v>0</v>
      </c>
      <c r="AI36" s="8">
        <f t="shared" si="8"/>
        <v>0</v>
      </c>
      <c r="AJ36" s="8" t="str">
        <f t="shared" si="9"/>
        <v/>
      </c>
    </row>
    <row r="37" spans="1:36" x14ac:dyDescent="0.15">
      <c r="A37" s="48">
        <v>4</v>
      </c>
      <c r="B37" s="50"/>
      <c r="C37" s="50"/>
      <c r="D37" s="53"/>
      <c r="E37" s="46" t="str">
        <f t="shared" si="11"/>
        <v/>
      </c>
      <c r="F37" s="20"/>
      <c r="G37" s="21">
        <v>0.04</v>
      </c>
      <c r="H37" s="22">
        <f t="shared" si="12"/>
        <v>3.7176895488000001</v>
      </c>
      <c r="I37" s="25"/>
      <c r="J37" s="5"/>
      <c r="K37" s="5"/>
      <c r="M37" s="42"/>
      <c r="Q37" s="65">
        <v>4</v>
      </c>
      <c r="R37" s="62"/>
      <c r="S37" s="62"/>
      <c r="T37" s="62"/>
      <c r="U37" s="62"/>
      <c r="V37" s="68"/>
      <c r="AA37" s="6">
        <f t="shared" si="0"/>
        <v>0</v>
      </c>
      <c r="AB37" s="6">
        <f t="shared" si="5"/>
        <v>0</v>
      </c>
      <c r="AC37" s="7">
        <f t="shared" si="1"/>
        <v>0</v>
      </c>
      <c r="AD37" s="32">
        <f t="shared" si="2"/>
        <v>0</v>
      </c>
      <c r="AE37" s="32">
        <f t="shared" si="3"/>
        <v>0</v>
      </c>
      <c r="AF37" s="32">
        <f t="shared" si="4"/>
        <v>0</v>
      </c>
      <c r="AG37" s="32">
        <f t="shared" si="6"/>
        <v>0</v>
      </c>
      <c r="AH37" s="8">
        <f t="shared" si="7"/>
        <v>0</v>
      </c>
      <c r="AI37" s="8">
        <f t="shared" si="8"/>
        <v>0</v>
      </c>
      <c r="AJ37" s="8" t="str">
        <f t="shared" si="9"/>
        <v/>
      </c>
    </row>
    <row r="38" spans="1:36" x14ac:dyDescent="0.15">
      <c r="A38" s="48">
        <v>5</v>
      </c>
      <c r="B38" s="50"/>
      <c r="C38" s="50"/>
      <c r="D38" s="73">
        <f t="shared" ref="D38" si="13">G38*100+H38</f>
        <v>9.5646514375000002</v>
      </c>
      <c r="E38" s="46">
        <f t="shared" si="11"/>
        <v>7.8530573835042876</v>
      </c>
      <c r="F38" s="20"/>
      <c r="G38" s="21">
        <v>0.05</v>
      </c>
      <c r="H38" s="22">
        <f t="shared" si="12"/>
        <v>4.5646514375000002</v>
      </c>
      <c r="I38" s="25"/>
      <c r="J38" s="5"/>
      <c r="K38" s="5"/>
      <c r="M38" s="41"/>
      <c r="Q38" s="65">
        <v>5</v>
      </c>
      <c r="R38" s="62"/>
      <c r="S38" s="62"/>
      <c r="T38" s="62"/>
      <c r="U38" s="62"/>
      <c r="V38" s="68"/>
      <c r="AA38" s="6">
        <f t="shared" si="0"/>
        <v>100</v>
      </c>
      <c r="AB38" s="6">
        <f>$B$69</f>
        <v>100</v>
      </c>
      <c r="AC38" s="7">
        <f>$C$69</f>
        <v>100</v>
      </c>
      <c r="AD38" s="32">
        <f t="shared" si="2"/>
        <v>100</v>
      </c>
      <c r="AE38" s="32">
        <f t="shared" si="3"/>
        <v>10000</v>
      </c>
      <c r="AF38" s="32">
        <f t="shared" si="4"/>
        <v>1000000</v>
      </c>
      <c r="AG38" s="32">
        <f t="shared" si="6"/>
        <v>100000000</v>
      </c>
      <c r="AH38" s="8">
        <f t="shared" si="7"/>
        <v>100.12020992798163</v>
      </c>
      <c r="AI38" s="8">
        <f t="shared" si="8"/>
        <v>100</v>
      </c>
      <c r="AJ38" s="8">
        <v>100</v>
      </c>
    </row>
    <row r="39" spans="1:36" x14ac:dyDescent="0.15">
      <c r="A39" s="48">
        <v>6</v>
      </c>
      <c r="B39" s="50"/>
      <c r="C39" s="50"/>
      <c r="D39" s="53"/>
      <c r="E39" s="46" t="str">
        <f t="shared" si="11"/>
        <v/>
      </c>
      <c r="F39" s="20"/>
      <c r="G39" s="21">
        <v>0.06</v>
      </c>
      <c r="H39" s="22">
        <f t="shared" si="12"/>
        <v>5.3801523407999996</v>
      </c>
      <c r="I39" s="25"/>
      <c r="J39" s="5"/>
      <c r="K39" s="5"/>
      <c r="M39" s="42"/>
      <c r="Q39" s="65">
        <v>6</v>
      </c>
      <c r="R39" s="62"/>
      <c r="S39" s="62"/>
      <c r="T39" s="62"/>
      <c r="U39" s="62"/>
      <c r="V39" s="68"/>
    </row>
    <row r="40" spans="1:36" ht="14" thickBot="1" x14ac:dyDescent="0.2">
      <c r="A40" s="48">
        <v>7</v>
      </c>
      <c r="B40" s="50"/>
      <c r="C40" s="50"/>
      <c r="D40" s="53"/>
      <c r="E40" s="46" t="str">
        <f t="shared" si="11"/>
        <v/>
      </c>
      <c r="F40" s="20"/>
      <c r="G40" s="21">
        <v>7.0000000000000007E-2</v>
      </c>
      <c r="H40" s="22">
        <f t="shared" si="12"/>
        <v>6.1649291823000008</v>
      </c>
      <c r="I40" s="25"/>
      <c r="J40" s="5"/>
      <c r="K40" s="5"/>
      <c r="M40" s="41"/>
      <c r="Q40" s="65">
        <v>7</v>
      </c>
      <c r="R40" s="62"/>
      <c r="S40" s="62"/>
      <c r="T40" s="62"/>
      <c r="U40" s="62"/>
      <c r="V40" s="68"/>
    </row>
    <row r="41" spans="1:36" ht="14" thickBot="1" x14ac:dyDescent="0.2">
      <c r="A41" s="48">
        <v>8</v>
      </c>
      <c r="B41" s="50"/>
      <c r="C41" s="50"/>
      <c r="D41" s="53"/>
      <c r="E41" s="46" t="str">
        <f t="shared" si="11"/>
        <v/>
      </c>
      <c r="F41" s="20"/>
      <c r="G41" s="21">
        <v>0.08</v>
      </c>
      <c r="H41" s="22">
        <f t="shared" si="12"/>
        <v>6.919704780800001</v>
      </c>
      <c r="I41" s="25"/>
      <c r="J41" s="5"/>
      <c r="K41" s="5"/>
      <c r="M41" s="92" t="s">
        <v>22</v>
      </c>
      <c r="N41" s="93"/>
      <c r="Q41" s="65">
        <v>8</v>
      </c>
      <c r="R41" s="62"/>
      <c r="S41" s="62"/>
      <c r="T41" s="62"/>
      <c r="U41" s="62"/>
      <c r="V41" s="68"/>
    </row>
    <row r="42" spans="1:36" x14ac:dyDescent="0.15">
      <c r="A42" s="48">
        <v>9</v>
      </c>
      <c r="B42" s="50"/>
      <c r="C42" s="50"/>
      <c r="D42" s="53"/>
      <c r="E42" s="46" t="str">
        <f t="shared" si="11"/>
        <v/>
      </c>
      <c r="F42" s="20"/>
      <c r="G42" s="21">
        <v>0.09</v>
      </c>
      <c r="H42" s="22">
        <f t="shared" si="12"/>
        <v>7.6451878503000001</v>
      </c>
      <c r="I42" s="25"/>
      <c r="J42" s="5"/>
      <c r="K42" s="5"/>
      <c r="M42" s="71" t="s">
        <v>23</v>
      </c>
      <c r="N42" s="72" t="s">
        <v>24</v>
      </c>
      <c r="Q42" s="65">
        <v>9</v>
      </c>
      <c r="R42" s="62"/>
      <c r="S42" s="62"/>
      <c r="T42" s="62"/>
      <c r="U42" s="62"/>
      <c r="V42" s="68"/>
    </row>
    <row r="43" spans="1:36" x14ac:dyDescent="0.15">
      <c r="A43" s="48">
        <v>10</v>
      </c>
      <c r="B43" s="50">
        <f>A43</f>
        <v>10</v>
      </c>
      <c r="C43" s="52"/>
      <c r="D43" s="73">
        <f t="shared" ref="D43:D59" si="14">G43*100+H43</f>
        <v>18.342072999999999</v>
      </c>
      <c r="E43" s="46">
        <f t="shared" si="11"/>
        <v>16.213651981299126</v>
      </c>
      <c r="F43" s="20"/>
      <c r="G43" s="21">
        <v>0.1</v>
      </c>
      <c r="H43" s="22">
        <f t="shared" si="12"/>
        <v>8.3420729999999992</v>
      </c>
      <c r="I43" s="25">
        <f>C43-$A43</f>
        <v>-10</v>
      </c>
      <c r="J43" s="5">
        <f>D43-$A43</f>
        <v>8.3420729999999992</v>
      </c>
      <c r="K43" s="5">
        <f>E43-$A43</f>
        <v>6.213651981299126</v>
      </c>
      <c r="M43" s="43">
        <v>0</v>
      </c>
      <c r="N43" s="44">
        <v>0</v>
      </c>
      <c r="Q43" s="65">
        <v>10</v>
      </c>
      <c r="R43" s="62"/>
      <c r="S43" s="62"/>
      <c r="T43" s="62"/>
      <c r="U43" s="62"/>
      <c r="V43" s="68"/>
    </row>
    <row r="44" spans="1:36" x14ac:dyDescent="0.15">
      <c r="A44" s="48">
        <v>15</v>
      </c>
      <c r="B44" s="50">
        <f t="shared" ref="B44:B59" si="15">A44</f>
        <v>15</v>
      </c>
      <c r="C44" s="74">
        <f>'Spectral2TVI STATUS E'!L70</f>
        <v>17.641496031367858</v>
      </c>
      <c r="D44" s="73">
        <f t="shared" si="14"/>
        <v>26.420853937499999</v>
      </c>
      <c r="E44" s="46">
        <f t="shared" si="11"/>
        <v>24.440068181430625</v>
      </c>
      <c r="F44" s="20"/>
      <c r="G44" s="75">
        <v>0.15</v>
      </c>
      <c r="H44" s="23">
        <f t="shared" si="12"/>
        <v>11.4208539375</v>
      </c>
      <c r="I44" s="25"/>
      <c r="J44" s="5"/>
      <c r="K44" s="5"/>
      <c r="M44" s="43">
        <v>5</v>
      </c>
      <c r="N44" s="44">
        <f>E38</f>
        <v>7.8530573835042876</v>
      </c>
      <c r="Q44" s="65">
        <v>15</v>
      </c>
      <c r="R44" s="62">
        <f t="shared" ref="R44" si="16">IF(ISNUMBER(B44),B44,"")</f>
        <v>15</v>
      </c>
      <c r="S44" s="62">
        <f t="shared" ref="S44:U44" si="17">IF(ISNUMBER(C44),C44-$Q44,"")</f>
        <v>2.6414960313678577</v>
      </c>
      <c r="T44" s="62">
        <f t="shared" si="17"/>
        <v>11.420853937499999</v>
      </c>
      <c r="U44" s="62">
        <f t="shared" si="17"/>
        <v>9.4400681814306253</v>
      </c>
      <c r="V44" s="69">
        <f>ABS(U44/Q44)</f>
        <v>0.62933787876204172</v>
      </c>
    </row>
    <row r="45" spans="1:36" x14ac:dyDescent="0.15">
      <c r="A45" s="48">
        <v>20</v>
      </c>
      <c r="B45" s="50">
        <f t="shared" si="15"/>
        <v>20</v>
      </c>
      <c r="C45" s="52"/>
      <c r="D45" s="73">
        <f t="shared" si="14"/>
        <v>33.880768000000003</v>
      </c>
      <c r="E45" s="46">
        <f t="shared" si="11"/>
        <v>32.218317558719804</v>
      </c>
      <c r="F45" s="20"/>
      <c r="G45" s="75">
        <v>0.2</v>
      </c>
      <c r="H45" s="23">
        <f t="shared" si="12"/>
        <v>13.880768</v>
      </c>
      <c r="I45" s="25">
        <f>C45-$A45</f>
        <v>-20</v>
      </c>
      <c r="J45" s="5">
        <f>D45-$A45</f>
        <v>13.880768000000003</v>
      </c>
      <c r="K45" s="5">
        <f>E45-$A45</f>
        <v>12.218317558719804</v>
      </c>
      <c r="M45" s="43">
        <v>10</v>
      </c>
      <c r="N45" s="44">
        <f t="shared" ref="N45:N61" si="18">E43</f>
        <v>16.213651981299126</v>
      </c>
      <c r="Q45" s="65">
        <v>20</v>
      </c>
      <c r="R45" s="62"/>
      <c r="S45" s="62"/>
      <c r="T45" s="62"/>
      <c r="U45" s="62"/>
      <c r="V45" s="68"/>
    </row>
    <row r="46" spans="1:36" x14ac:dyDescent="0.15">
      <c r="A46" s="48">
        <v>25</v>
      </c>
      <c r="B46" s="50">
        <f t="shared" si="15"/>
        <v>25</v>
      </c>
      <c r="C46" s="52"/>
      <c r="D46" s="73">
        <f t="shared" si="14"/>
        <v>40.792773437500003</v>
      </c>
      <c r="E46" s="46">
        <f t="shared" si="11"/>
        <v>39.424449672678321</v>
      </c>
      <c r="F46" s="20"/>
      <c r="G46" s="75">
        <v>0.25</v>
      </c>
      <c r="H46" s="23">
        <f t="shared" si="12"/>
        <v>15.792773437499999</v>
      </c>
      <c r="I46" s="25"/>
      <c r="J46" s="5"/>
      <c r="K46" s="5"/>
      <c r="M46" s="43">
        <v>15</v>
      </c>
      <c r="N46" s="44">
        <f t="shared" si="18"/>
        <v>24.440068181430625</v>
      </c>
      <c r="Q46" s="65">
        <v>25</v>
      </c>
      <c r="R46" s="62"/>
      <c r="S46" s="62"/>
      <c r="T46" s="62"/>
      <c r="U46" s="62"/>
      <c r="V46" s="68"/>
    </row>
    <row r="47" spans="1:36" x14ac:dyDescent="0.15">
      <c r="A47" s="48">
        <v>30</v>
      </c>
      <c r="B47" s="50">
        <f t="shared" si="15"/>
        <v>30</v>
      </c>
      <c r="C47" s="74">
        <f>'Spectral2TVI STATUS E'!L73</f>
        <v>31.135714581172095</v>
      </c>
      <c r="D47" s="73">
        <f t="shared" si="14"/>
        <v>47.219013000000004</v>
      </c>
      <c r="E47" s="46">
        <f t="shared" si="11"/>
        <v>46.040229226773526</v>
      </c>
      <c r="F47" s="20"/>
      <c r="G47" s="75">
        <v>0.3</v>
      </c>
      <c r="H47" s="23">
        <f t="shared" si="12"/>
        <v>17.219013</v>
      </c>
      <c r="I47" s="25">
        <f>C47-$A47</f>
        <v>1.1357145811720954</v>
      </c>
      <c r="J47" s="5">
        <f>D47-$A47</f>
        <v>17.219013000000004</v>
      </c>
      <c r="K47" s="5">
        <f>E47-$A47</f>
        <v>16.040229226773526</v>
      </c>
      <c r="M47" s="43">
        <v>20</v>
      </c>
      <c r="N47" s="44">
        <f t="shared" si="18"/>
        <v>32.218317558719804</v>
      </c>
      <c r="Q47" s="65">
        <v>30</v>
      </c>
      <c r="R47" s="62">
        <f t="shared" ref="R47:R69" si="19">IF(ISNUMBER(B47),B47,"")</f>
        <v>30</v>
      </c>
      <c r="S47" s="62">
        <f t="shared" si="10"/>
        <v>1.1357145811720954</v>
      </c>
      <c r="T47" s="62">
        <f t="shared" si="10"/>
        <v>17.219013000000004</v>
      </c>
      <c r="U47" s="62">
        <f t="shared" si="10"/>
        <v>16.040229226773526</v>
      </c>
      <c r="V47" s="69">
        <f>ABS(U47/Q47)</f>
        <v>0.53467430755911749</v>
      </c>
    </row>
    <row r="48" spans="1:36" x14ac:dyDescent="0.15">
      <c r="A48" s="48">
        <v>35</v>
      </c>
      <c r="B48" s="50">
        <f t="shared" si="15"/>
        <v>35</v>
      </c>
      <c r="C48" s="52"/>
      <c r="D48" s="73">
        <f t="shared" si="14"/>
        <v>53.212813937500002</v>
      </c>
      <c r="E48" s="46">
        <f t="shared" si="11"/>
        <v>52.102330311864094</v>
      </c>
      <c r="F48" s="20"/>
      <c r="G48" s="75">
        <v>0.35</v>
      </c>
      <c r="H48" s="23">
        <f t="shared" si="12"/>
        <v>18.212813937499998</v>
      </c>
      <c r="I48" s="25"/>
      <c r="J48" s="5"/>
      <c r="K48" s="5"/>
      <c r="M48" s="43">
        <v>25</v>
      </c>
      <c r="N48" s="44">
        <f t="shared" si="18"/>
        <v>39.424449672678321</v>
      </c>
      <c r="Q48" s="65">
        <v>35</v>
      </c>
      <c r="R48" s="62"/>
      <c r="S48" s="62"/>
      <c r="T48" s="62"/>
      <c r="U48" s="62"/>
      <c r="V48" s="68"/>
    </row>
    <row r="49" spans="1:22" x14ac:dyDescent="0.15">
      <c r="A49" s="48">
        <v>40</v>
      </c>
      <c r="B49" s="50">
        <f t="shared" si="15"/>
        <v>40</v>
      </c>
      <c r="C49" s="52"/>
      <c r="D49" s="73">
        <f t="shared" si="14"/>
        <v>58.818687999999995</v>
      </c>
      <c r="E49" s="46">
        <f t="shared" si="11"/>
        <v>57.672251051242704</v>
      </c>
      <c r="F49" s="20"/>
      <c r="G49" s="75">
        <v>0.4</v>
      </c>
      <c r="H49" s="23">
        <f t="shared" si="12"/>
        <v>18.818687999999995</v>
      </c>
      <c r="I49" s="25">
        <f>C49-$A49</f>
        <v>-40</v>
      </c>
      <c r="J49" s="5">
        <f>D49-$A49</f>
        <v>18.818687999999995</v>
      </c>
      <c r="K49" s="5">
        <f>E49-$A49</f>
        <v>17.672251051242704</v>
      </c>
      <c r="M49" s="43">
        <v>30</v>
      </c>
      <c r="N49" s="44">
        <f t="shared" si="18"/>
        <v>46.040229226773526</v>
      </c>
      <c r="Q49" s="65">
        <v>40</v>
      </c>
      <c r="R49" s="62"/>
      <c r="S49" s="62"/>
      <c r="T49" s="62"/>
      <c r="U49" s="62"/>
      <c r="V49" s="68"/>
    </row>
    <row r="50" spans="1:22" x14ac:dyDescent="0.15">
      <c r="A50" s="48">
        <v>45</v>
      </c>
      <c r="B50" s="50">
        <f t="shared" si="15"/>
        <v>45</v>
      </c>
      <c r="C50" s="52"/>
      <c r="D50" s="73">
        <f t="shared" si="14"/>
        <v>64.072331437499997</v>
      </c>
      <c r="E50" s="46">
        <f t="shared" si="11"/>
        <v>62.818773105721426</v>
      </c>
      <c r="F50" s="20"/>
      <c r="G50" s="75">
        <v>0.45</v>
      </c>
      <c r="H50" s="23">
        <f t="shared" si="12"/>
        <v>19.072331437500001</v>
      </c>
      <c r="I50" s="25"/>
      <c r="J50" s="5"/>
      <c r="K50" s="5"/>
      <c r="M50" s="43">
        <v>35</v>
      </c>
      <c r="N50" s="44">
        <f t="shared" si="18"/>
        <v>52.102330311864094</v>
      </c>
      <c r="Q50" s="65">
        <v>45</v>
      </c>
      <c r="R50" s="62"/>
      <c r="S50" s="62"/>
      <c r="T50" s="62"/>
      <c r="U50" s="62"/>
      <c r="V50" s="68"/>
    </row>
    <row r="51" spans="1:22" x14ac:dyDescent="0.15">
      <c r="A51" s="48">
        <v>50</v>
      </c>
      <c r="B51" s="50">
        <f t="shared" si="15"/>
        <v>50</v>
      </c>
      <c r="C51" s="74">
        <f>'Spectral2TVI STATUS E'!L77</f>
        <v>51.303205089195181</v>
      </c>
      <c r="D51" s="73">
        <f t="shared" si="14"/>
        <v>69.000624999999999</v>
      </c>
      <c r="E51" s="46">
        <f t="shared" si="11"/>
        <v>67.607792032765857</v>
      </c>
      <c r="F51" s="20"/>
      <c r="G51" s="75">
        <v>0.5</v>
      </c>
      <c r="H51" s="23">
        <f t="shared" si="12"/>
        <v>19.000624999999999</v>
      </c>
      <c r="I51" s="25">
        <f>C51-$A51</f>
        <v>1.3032050891951812</v>
      </c>
      <c r="J51" s="5">
        <f>D51-$A51</f>
        <v>19.000624999999999</v>
      </c>
      <c r="K51" s="5">
        <f>E51-$A51</f>
        <v>17.607792032765857</v>
      </c>
      <c r="M51" s="43">
        <v>40</v>
      </c>
      <c r="N51" s="44">
        <f t="shared" si="18"/>
        <v>57.672251051242704</v>
      </c>
      <c r="Q51" s="65">
        <v>50</v>
      </c>
      <c r="R51" s="62">
        <f t="shared" si="19"/>
        <v>50</v>
      </c>
      <c r="S51" s="62">
        <f t="shared" si="10"/>
        <v>1.3032050891951812</v>
      </c>
      <c r="T51" s="62">
        <f t="shared" si="10"/>
        <v>19.000624999999999</v>
      </c>
      <c r="U51" s="62">
        <f t="shared" si="10"/>
        <v>17.607792032765857</v>
      </c>
      <c r="V51" s="69">
        <f>ABS(U51/Q51)</f>
        <v>0.35215584065531713</v>
      </c>
    </row>
    <row r="52" spans="1:22" x14ac:dyDescent="0.15">
      <c r="A52" s="48">
        <v>55</v>
      </c>
      <c r="B52" s="50">
        <f t="shared" si="15"/>
        <v>55</v>
      </c>
      <c r="C52" s="52"/>
      <c r="D52" s="73">
        <f t="shared" si="14"/>
        <v>73.621633937500008</v>
      </c>
      <c r="E52" s="46">
        <f t="shared" si="11"/>
        <v>72.096282912741458</v>
      </c>
      <c r="F52" s="20"/>
      <c r="G52" s="75">
        <v>0.55000000000000004</v>
      </c>
      <c r="H52" s="23">
        <f t="shared" si="12"/>
        <v>18.621633937500004</v>
      </c>
      <c r="I52" s="25"/>
      <c r="J52" s="5"/>
      <c r="K52" s="5"/>
      <c r="M52" s="43">
        <v>45</v>
      </c>
      <c r="N52" s="44">
        <f t="shared" si="18"/>
        <v>62.818773105721426</v>
      </c>
      <c r="Q52" s="65">
        <v>55</v>
      </c>
      <c r="R52" s="62"/>
      <c r="S52" s="62"/>
      <c r="T52" s="62"/>
      <c r="U52" s="62"/>
      <c r="V52" s="68"/>
    </row>
    <row r="53" spans="1:22" x14ac:dyDescent="0.15">
      <c r="A53" s="48">
        <v>60</v>
      </c>
      <c r="B53" s="50">
        <f t="shared" si="15"/>
        <v>60</v>
      </c>
      <c r="C53" s="52"/>
      <c r="D53" s="73">
        <f t="shared" si="14"/>
        <v>77.944608000000002</v>
      </c>
      <c r="E53" s="46">
        <f t="shared" si="11"/>
        <v>76.32841931238552</v>
      </c>
      <c r="F53" s="20"/>
      <c r="G53" s="75">
        <v>0.6</v>
      </c>
      <c r="H53" s="23">
        <f t="shared" si="12"/>
        <v>17.944608000000002</v>
      </c>
      <c r="I53" s="25">
        <f>C53-$A53</f>
        <v>-60</v>
      </c>
      <c r="J53" s="5">
        <f>D53-$A53</f>
        <v>17.944608000000002</v>
      </c>
      <c r="K53" s="5">
        <f>E53-$A53</f>
        <v>16.32841931238552</v>
      </c>
      <c r="M53" s="43">
        <v>50</v>
      </c>
      <c r="N53" s="44">
        <f t="shared" si="18"/>
        <v>67.607792032765857</v>
      </c>
      <c r="Q53" s="65">
        <v>60</v>
      </c>
      <c r="R53" s="62"/>
      <c r="S53" s="62"/>
      <c r="T53" s="62"/>
      <c r="U53" s="62"/>
      <c r="V53" s="68"/>
    </row>
    <row r="54" spans="1:22" x14ac:dyDescent="0.15">
      <c r="A54" s="48">
        <v>65</v>
      </c>
      <c r="B54" s="50">
        <f t="shared" si="15"/>
        <v>65</v>
      </c>
      <c r="C54" s="52"/>
      <c r="D54" s="73">
        <f t="shared" si="14"/>
        <v>81.969981437499996</v>
      </c>
      <c r="E54" s="46">
        <f t="shared" si="11"/>
        <v>80.332687530423641</v>
      </c>
      <c r="F54" s="20"/>
      <c r="G54" s="75">
        <v>0.65</v>
      </c>
      <c r="H54" s="23">
        <f t="shared" si="12"/>
        <v>16.969981437500003</v>
      </c>
      <c r="I54" s="25"/>
      <c r="J54" s="5"/>
      <c r="K54" s="5"/>
      <c r="M54" s="43">
        <v>55</v>
      </c>
      <c r="N54" s="44">
        <f t="shared" si="18"/>
        <v>72.096282912741458</v>
      </c>
      <c r="Q54" s="65">
        <v>65</v>
      </c>
      <c r="R54" s="62"/>
      <c r="S54" s="62"/>
      <c r="T54" s="62"/>
      <c r="U54" s="62"/>
      <c r="V54" s="68"/>
    </row>
    <row r="55" spans="1:22" x14ac:dyDescent="0.15">
      <c r="A55" s="48">
        <v>70</v>
      </c>
      <c r="B55" s="50">
        <f t="shared" si="15"/>
        <v>70</v>
      </c>
      <c r="C55" s="74">
        <f>'Spectral2TVI STATUS E'!L81</f>
        <v>71.792057111460608</v>
      </c>
      <c r="D55" s="73">
        <f t="shared" si="14"/>
        <v>85.689372999999989</v>
      </c>
      <c r="E55" s="46">
        <f t="shared" si="11"/>
        <v>84.119401563638505</v>
      </c>
      <c r="G55" s="75">
        <v>0.7</v>
      </c>
      <c r="H55" s="23">
        <f t="shared" si="12"/>
        <v>15.689372999999996</v>
      </c>
      <c r="I55" s="25">
        <f>C55-$A55</f>
        <v>1.7920571114606076</v>
      </c>
      <c r="J55" s="5">
        <f>D55-$A55</f>
        <v>15.689372999999989</v>
      </c>
      <c r="K55" s="5">
        <f>E55-$A55</f>
        <v>14.119401563638505</v>
      </c>
      <c r="M55" s="43">
        <v>60</v>
      </c>
      <c r="N55" s="44">
        <f t="shared" si="18"/>
        <v>76.32841931238552</v>
      </c>
      <c r="Q55" s="65">
        <v>70</v>
      </c>
      <c r="R55" s="62">
        <f t="shared" si="19"/>
        <v>70</v>
      </c>
      <c r="S55" s="62">
        <f t="shared" si="10"/>
        <v>1.7920571114606076</v>
      </c>
      <c r="T55" s="62">
        <f t="shared" si="10"/>
        <v>15.689372999999989</v>
      </c>
      <c r="U55" s="62">
        <f t="shared" si="10"/>
        <v>14.119401563638505</v>
      </c>
      <c r="V55" s="69">
        <f>ABS(U55/Q55)</f>
        <v>0.20170573662340721</v>
      </c>
    </row>
    <row r="56" spans="1:22" x14ac:dyDescent="0.15">
      <c r="A56" s="48">
        <v>75</v>
      </c>
      <c r="B56" s="50">
        <f t="shared" si="15"/>
        <v>75</v>
      </c>
      <c r="C56" s="52"/>
      <c r="D56" s="73">
        <f t="shared" si="14"/>
        <v>89.085585937499985</v>
      </c>
      <c r="E56" s="46">
        <f t="shared" si="11"/>
        <v>87.678436236528</v>
      </c>
      <c r="G56" s="75">
        <v>0.75</v>
      </c>
      <c r="H56" s="23">
        <f t="shared" si="12"/>
        <v>14.085585937499989</v>
      </c>
      <c r="I56" s="25"/>
      <c r="J56" s="5"/>
      <c r="K56" s="5"/>
      <c r="M56" s="43">
        <v>65</v>
      </c>
      <c r="N56" s="44">
        <f t="shared" si="18"/>
        <v>80.332687530423641</v>
      </c>
      <c r="Q56" s="65">
        <v>75</v>
      </c>
      <c r="R56" s="62"/>
      <c r="S56" s="62"/>
      <c r="T56" s="62"/>
      <c r="U56" s="62"/>
      <c r="V56" s="68"/>
    </row>
    <row r="57" spans="1:22" x14ac:dyDescent="0.15">
      <c r="A57" s="48">
        <v>80</v>
      </c>
      <c r="B57" s="50">
        <f t="shared" si="15"/>
        <v>80</v>
      </c>
      <c r="C57" s="52"/>
      <c r="D57" s="73">
        <f t="shared" si="14"/>
        <v>92.132607999999976</v>
      </c>
      <c r="E57" s="46">
        <f t="shared" si="11"/>
        <v>90.977320473244532</v>
      </c>
      <c r="G57" s="75">
        <v>0.8</v>
      </c>
      <c r="H57" s="23">
        <f t="shared" si="12"/>
        <v>12.132607999999978</v>
      </c>
      <c r="I57" s="25">
        <f>C57-$A57</f>
        <v>-80</v>
      </c>
      <c r="J57" s="5">
        <f>D57-$A57</f>
        <v>12.132607999999976</v>
      </c>
      <c r="K57" s="5">
        <f>E57-$A57</f>
        <v>10.977320473244532</v>
      </c>
      <c r="M57" s="43">
        <v>70</v>
      </c>
      <c r="N57" s="44">
        <f t="shared" si="18"/>
        <v>84.119401563638505</v>
      </c>
      <c r="Q57" s="65">
        <v>80</v>
      </c>
      <c r="R57" s="62"/>
      <c r="S57" s="62"/>
      <c r="T57" s="62"/>
      <c r="U57" s="62"/>
      <c r="V57" s="68"/>
    </row>
    <row r="58" spans="1:22" x14ac:dyDescent="0.15">
      <c r="A58" s="48">
        <v>85</v>
      </c>
      <c r="B58" s="50">
        <f t="shared" si="15"/>
        <v>85</v>
      </c>
      <c r="C58" s="74">
        <f>'Spectral2TVI STATUS E'!L84</f>
        <v>86.16986139132365</v>
      </c>
      <c r="D58" s="73">
        <f t="shared" si="14"/>
        <v>94.7956114375</v>
      </c>
      <c r="E58" s="46">
        <f t="shared" si="11"/>
        <v>93.960097749791672</v>
      </c>
      <c r="G58" s="75">
        <v>0.85</v>
      </c>
      <c r="H58" s="23">
        <f t="shared" si="12"/>
        <v>9.7956114374999963</v>
      </c>
      <c r="I58" s="5"/>
      <c r="J58" s="5"/>
      <c r="K58" s="5"/>
      <c r="M58" s="43">
        <v>75</v>
      </c>
      <c r="N58" s="44">
        <f t="shared" si="18"/>
        <v>87.678436236528</v>
      </c>
      <c r="Q58" s="65">
        <v>85</v>
      </c>
      <c r="R58" s="62">
        <f t="shared" ref="R58" si="20">IF(ISNUMBER(B58),B58,"")</f>
        <v>85</v>
      </c>
      <c r="S58" s="62">
        <f t="shared" ref="S58:U58" si="21">IF(ISNUMBER(C58),C58-$Q58,"")</f>
        <v>1.16986139132365</v>
      </c>
      <c r="T58" s="62">
        <f t="shared" si="21"/>
        <v>9.7956114374999999</v>
      </c>
      <c r="U58" s="62">
        <f t="shared" si="21"/>
        <v>8.9600977497916716</v>
      </c>
      <c r="V58" s="69">
        <f>ABS(U58/Q58)</f>
        <v>0.10541291470343143</v>
      </c>
    </row>
    <row r="59" spans="1:22" x14ac:dyDescent="0.15">
      <c r="A59" s="48">
        <v>90</v>
      </c>
      <c r="B59" s="50">
        <f t="shared" si="15"/>
        <v>90</v>
      </c>
      <c r="C59" s="52"/>
      <c r="D59" s="73">
        <f t="shared" si="14"/>
        <v>97.030952999999997</v>
      </c>
      <c r="E59" s="46">
        <f t="shared" si="11"/>
        <v>96.54756269668151</v>
      </c>
      <c r="G59" s="21">
        <v>0.9</v>
      </c>
      <c r="H59" s="22">
        <f t="shared" si="12"/>
        <v>7.0309529999999949</v>
      </c>
      <c r="I59" s="5">
        <f>C59-$A59</f>
        <v>-90</v>
      </c>
      <c r="J59" s="5">
        <f>D59-$A59</f>
        <v>7.0309529999999967</v>
      </c>
      <c r="K59" s="5">
        <f>E59-$A59</f>
        <v>6.5475626966815099</v>
      </c>
      <c r="M59" s="43">
        <v>80</v>
      </c>
      <c r="N59" s="44">
        <f t="shared" si="18"/>
        <v>90.977320473244532</v>
      </c>
      <c r="Q59" s="65">
        <v>90</v>
      </c>
      <c r="R59" s="62"/>
      <c r="S59" s="62"/>
      <c r="T59" s="62"/>
      <c r="U59" s="62"/>
      <c r="V59" s="68"/>
    </row>
    <row r="60" spans="1:22" x14ac:dyDescent="0.15">
      <c r="A60" s="48">
        <v>91</v>
      </c>
      <c r="B60" s="50"/>
      <c r="C60" s="50"/>
      <c r="D60" s="53"/>
      <c r="E60" s="46" t="str">
        <f t="shared" si="11"/>
        <v/>
      </c>
      <c r="G60" s="21">
        <v>0.91</v>
      </c>
      <c r="H60" s="23">
        <f t="shared" si="12"/>
        <v>6.4222406702999946</v>
      </c>
      <c r="I60" s="5"/>
      <c r="J60" s="5"/>
      <c r="K60" s="5"/>
      <c r="M60" s="43">
        <v>85</v>
      </c>
      <c r="N60" s="44">
        <f t="shared" si="18"/>
        <v>93.960097749791672</v>
      </c>
      <c r="Q60" s="65">
        <v>91</v>
      </c>
      <c r="R60" s="62"/>
      <c r="S60" s="62"/>
      <c r="T60" s="62"/>
      <c r="U60" s="62"/>
      <c r="V60" s="68"/>
    </row>
    <row r="61" spans="1:22" x14ac:dyDescent="0.15">
      <c r="A61" s="48">
        <v>92</v>
      </c>
      <c r="B61" s="50"/>
      <c r="C61" s="50"/>
      <c r="D61" s="53"/>
      <c r="E61" s="46" t="str">
        <f t="shared" si="11"/>
        <v/>
      </c>
      <c r="G61" s="21">
        <v>0.92</v>
      </c>
      <c r="H61" s="23">
        <f t="shared" si="12"/>
        <v>5.7938897407999956</v>
      </c>
      <c r="I61" s="5"/>
      <c r="J61" s="5"/>
      <c r="K61" s="5"/>
      <c r="M61" s="43">
        <v>90</v>
      </c>
      <c r="N61" s="44">
        <f t="shared" si="18"/>
        <v>96.54756269668151</v>
      </c>
      <c r="Q61" s="65">
        <v>92</v>
      </c>
      <c r="R61" s="62"/>
      <c r="S61" s="62"/>
      <c r="T61" s="62"/>
      <c r="U61" s="62"/>
      <c r="V61" s="68"/>
    </row>
    <row r="62" spans="1:22" x14ac:dyDescent="0.15">
      <c r="A62" s="48">
        <v>93</v>
      </c>
      <c r="B62" s="50"/>
      <c r="C62" s="50"/>
      <c r="D62" s="53"/>
      <c r="E62" s="46" t="str">
        <f t="shared" si="11"/>
        <v/>
      </c>
      <c r="G62" s="28">
        <v>0.93</v>
      </c>
      <c r="H62" s="24">
        <f t="shared" si="12"/>
        <v>5.1454241222999801</v>
      </c>
      <c r="I62" s="5"/>
      <c r="J62" s="5"/>
      <c r="K62" s="5"/>
      <c r="M62" s="43">
        <v>95</v>
      </c>
      <c r="N62" s="44">
        <f>E64</f>
        <v>98.639588557483123</v>
      </c>
      <c r="Q62" s="65">
        <v>93</v>
      </c>
      <c r="R62" s="62"/>
      <c r="S62" s="62"/>
      <c r="T62" s="62"/>
      <c r="U62" s="62"/>
      <c r="V62" s="68"/>
    </row>
    <row r="63" spans="1:22" x14ac:dyDescent="0.15">
      <c r="A63" s="48">
        <v>94</v>
      </c>
      <c r="B63" s="50"/>
      <c r="C63" s="50"/>
      <c r="D63" s="53"/>
      <c r="E63" s="46" t="str">
        <f t="shared" si="11"/>
        <v/>
      </c>
      <c r="G63" s="21">
        <v>0.94</v>
      </c>
      <c r="H63" s="24">
        <f t="shared" si="12"/>
        <v>4.4763536207999888</v>
      </c>
      <c r="I63" s="5"/>
      <c r="J63" s="5"/>
      <c r="K63" s="5"/>
      <c r="M63" s="43">
        <v>100</v>
      </c>
      <c r="N63" s="44">
        <v>100</v>
      </c>
      <c r="Q63" s="65">
        <v>94</v>
      </c>
      <c r="R63" s="62"/>
      <c r="S63" s="62"/>
      <c r="T63" s="62"/>
      <c r="U63" s="62"/>
      <c r="V63" s="68"/>
    </row>
    <row r="64" spans="1:22" x14ac:dyDescent="0.15">
      <c r="A64" s="48">
        <v>95</v>
      </c>
      <c r="B64" s="50"/>
      <c r="C64" s="50"/>
      <c r="D64" s="73">
        <f t="shared" ref="D64" si="22">G64*100+H64</f>
        <v>98.786173937499996</v>
      </c>
      <c r="E64" s="46">
        <f t="shared" si="11"/>
        <v>98.639588557483123</v>
      </c>
      <c r="G64" s="29">
        <v>0.95</v>
      </c>
      <c r="H64" s="24">
        <f t="shared" si="12"/>
        <v>3.7861739374999925</v>
      </c>
      <c r="I64" s="5"/>
      <c r="J64" s="5"/>
      <c r="K64" s="5"/>
      <c r="M64" s="42"/>
      <c r="Q64" s="65">
        <v>95</v>
      </c>
      <c r="R64" s="62"/>
      <c r="S64" s="62"/>
      <c r="T64" s="62"/>
      <c r="U64" s="62"/>
      <c r="V64" s="68"/>
    </row>
    <row r="65" spans="1:22" x14ac:dyDescent="0.15">
      <c r="A65" s="48">
        <v>96</v>
      </c>
      <c r="B65" s="50"/>
      <c r="C65" s="50"/>
      <c r="D65" s="53"/>
      <c r="E65" s="46" t="str">
        <f t="shared" si="11"/>
        <v/>
      </c>
      <c r="G65" s="21">
        <v>0.96</v>
      </c>
      <c r="H65" s="24">
        <f t="shared" si="12"/>
        <v>3.0743666687999771</v>
      </c>
      <c r="I65" s="5"/>
      <c r="J65" s="5"/>
      <c r="K65" s="5"/>
      <c r="M65" s="41"/>
      <c r="Q65" s="65">
        <v>96</v>
      </c>
      <c r="R65" s="62"/>
      <c r="S65" s="62"/>
      <c r="T65" s="62"/>
      <c r="U65" s="62"/>
      <c r="V65" s="68"/>
    </row>
    <row r="66" spans="1:22" x14ac:dyDescent="0.15">
      <c r="A66" s="48">
        <v>97</v>
      </c>
      <c r="B66" s="50"/>
      <c r="C66" s="50"/>
      <c r="D66" s="53"/>
      <c r="E66" s="46" t="str">
        <f t="shared" si="11"/>
        <v/>
      </c>
      <c r="G66" s="29">
        <v>0.97</v>
      </c>
      <c r="H66" s="24">
        <f t="shared" si="12"/>
        <v>2.3403993062999895</v>
      </c>
      <c r="I66" s="5"/>
      <c r="J66" s="5"/>
      <c r="K66" s="5"/>
      <c r="M66" s="41"/>
      <c r="Q66" s="65">
        <v>97</v>
      </c>
      <c r="R66" s="62"/>
      <c r="S66" s="62"/>
      <c r="T66" s="62"/>
      <c r="U66" s="62"/>
      <c r="V66" s="68"/>
    </row>
    <row r="67" spans="1:22" x14ac:dyDescent="0.15">
      <c r="A67" s="48">
        <v>98</v>
      </c>
      <c r="B67" s="50"/>
      <c r="C67" s="50"/>
      <c r="D67" s="53"/>
      <c r="E67" s="46" t="str">
        <f t="shared" si="11"/>
        <v/>
      </c>
      <c r="G67" s="21">
        <v>0.98</v>
      </c>
      <c r="H67" s="24">
        <f t="shared" si="12"/>
        <v>1.5837252368000043</v>
      </c>
      <c r="I67" s="5"/>
      <c r="J67" s="5"/>
      <c r="K67" s="5"/>
      <c r="Q67" s="65">
        <v>98</v>
      </c>
      <c r="R67" s="62"/>
      <c r="S67" s="62"/>
      <c r="T67" s="62"/>
      <c r="U67" s="62"/>
      <c r="V67" s="68"/>
    </row>
    <row r="68" spans="1:22" ht="14" thickBot="1" x14ac:dyDescent="0.2">
      <c r="A68" s="48">
        <v>99</v>
      </c>
      <c r="B68" s="50"/>
      <c r="C68" s="50"/>
      <c r="D68" s="53"/>
      <c r="E68" s="46" t="str">
        <f t="shared" si="11"/>
        <v/>
      </c>
      <c r="G68" s="30">
        <v>0.99</v>
      </c>
      <c r="H68" s="31">
        <f t="shared" si="12"/>
        <v>0.8037837422999794</v>
      </c>
      <c r="I68" s="5"/>
      <c r="J68" s="5"/>
      <c r="K68" s="5"/>
      <c r="Q68" s="65">
        <v>99</v>
      </c>
      <c r="R68" s="62"/>
      <c r="S68" s="62"/>
      <c r="T68" s="62"/>
      <c r="U68" s="62"/>
      <c r="V68" s="68"/>
    </row>
    <row r="69" spans="1:22" ht="14" thickBot="1" x14ac:dyDescent="0.2">
      <c r="A69" s="49">
        <v>100</v>
      </c>
      <c r="B69" s="51">
        <v>100</v>
      </c>
      <c r="C69" s="51">
        <v>100</v>
      </c>
      <c r="D69" s="54">
        <v>100</v>
      </c>
      <c r="E69" s="47">
        <f>AJ38</f>
        <v>100</v>
      </c>
      <c r="I69" s="5">
        <v>0</v>
      </c>
      <c r="J69" s="5">
        <v>0</v>
      </c>
      <c r="K69" s="5">
        <v>0</v>
      </c>
      <c r="Q69" s="66">
        <v>100</v>
      </c>
      <c r="R69" s="63">
        <f t="shared" si="19"/>
        <v>100</v>
      </c>
      <c r="S69" s="63">
        <f t="shared" si="10"/>
        <v>0</v>
      </c>
      <c r="T69" s="63">
        <f t="shared" si="10"/>
        <v>0</v>
      </c>
      <c r="U69" s="63">
        <f t="shared" si="10"/>
        <v>0</v>
      </c>
      <c r="V69" s="70"/>
    </row>
  </sheetData>
  <sheetProtection selectLockedCells="1" selectUnlockedCells="1"/>
  <mergeCells count="1">
    <mergeCell ref="M41:N41"/>
  </mergeCells>
  <pageMargins left="0.78749999999999998" right="0.78749999999999998" top="1.0249999999999999" bottom="1.0249999999999999" header="0.78749999999999998" footer="0.78749999999999998"/>
  <pageSetup paperSize="9" scale="57" orientation="portrait" useFirstPageNumber="1" horizontalDpi="300" verticalDpi="300"/>
  <headerFooter>
    <oddHeader>&amp;C&amp;A</oddHeader>
    <oddFooter>&amp;CPagina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EED2157-52BF-DD4B-A686-2EFFA9F79DC7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V33:V69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8130-FCF5-164D-8289-F322A4598896}">
  <sheetPr>
    <pageSetUpPr fitToPage="1"/>
  </sheetPr>
  <dimension ref="A1:AP69"/>
  <sheetViews>
    <sheetView topLeftCell="A13" zoomScale="133" zoomScaleNormal="120" zoomScalePageLayoutView="120" workbookViewId="0">
      <selection activeCell="B43" sqref="B43:B59"/>
    </sheetView>
  </sheetViews>
  <sheetFormatPr baseColWidth="10" defaultColWidth="11.5" defaultRowHeight="13" x14ac:dyDescent="0.15"/>
  <cols>
    <col min="9" max="11" width="0" hidden="1" customWidth="1"/>
    <col min="12" max="17" width="11.5" style="39"/>
  </cols>
  <sheetData>
    <row r="1" spans="1:42" x14ac:dyDescent="0.15">
      <c r="A1" s="1" t="s">
        <v>0</v>
      </c>
      <c r="AA1" s="3" t="s">
        <v>4</v>
      </c>
      <c r="AB1" s="3" t="s">
        <v>5</v>
      </c>
      <c r="AC1" s="3" t="s">
        <v>6</v>
      </c>
      <c r="AD1" s="3" t="s">
        <v>7</v>
      </c>
      <c r="AE1" s="3" t="s">
        <v>8</v>
      </c>
      <c r="AF1" s="3" t="s">
        <v>9</v>
      </c>
      <c r="AG1" s="3" t="s">
        <v>13</v>
      </c>
      <c r="AH1" s="3" t="s">
        <v>10</v>
      </c>
      <c r="AI1" s="1" t="s">
        <v>11</v>
      </c>
      <c r="AJ1" s="1" t="s">
        <v>3</v>
      </c>
    </row>
    <row r="2" spans="1:42" x14ac:dyDescent="0.15">
      <c r="AA2" s="6">
        <f t="shared" ref="AA2:AA38" si="0">$B33</f>
        <v>0</v>
      </c>
      <c r="AB2" s="6">
        <f>$B$33</f>
        <v>0</v>
      </c>
      <c r="AC2" s="7">
        <f t="shared" ref="AC2:AC37" si="1">$C33</f>
        <v>0</v>
      </c>
      <c r="AD2" s="32">
        <f t="shared" ref="AD2:AD38" si="2">IF(AC2,AC2,0)</f>
        <v>0</v>
      </c>
      <c r="AE2" s="32">
        <f t="shared" ref="AE2:AE38" si="3">AD2^2</f>
        <v>0</v>
      </c>
      <c r="AF2" s="32">
        <f t="shared" ref="AF2:AF38" si="4">AD2^3</f>
        <v>0</v>
      </c>
      <c r="AG2" s="32">
        <f>AD2^4</f>
        <v>0</v>
      </c>
      <c r="AH2" s="8">
        <f>$AO$4+AD2*$AN$4+AE2*$AM$4+AF2*$AL$4+AG2*$AK$4</f>
        <v>0</v>
      </c>
      <c r="AI2" s="8">
        <f>D33</f>
        <v>0</v>
      </c>
      <c r="AJ2" s="8">
        <v>0</v>
      </c>
    </row>
    <row r="3" spans="1:42" x14ac:dyDescent="0.15">
      <c r="AA3" s="6">
        <f t="shared" si="0"/>
        <v>0</v>
      </c>
      <c r="AB3" s="6">
        <f t="shared" ref="AB3:AB37" si="5">IF(AC3,$B34,0)</f>
        <v>0</v>
      </c>
      <c r="AC3" s="7">
        <f t="shared" si="1"/>
        <v>0</v>
      </c>
      <c r="AD3" s="32">
        <f t="shared" si="2"/>
        <v>0</v>
      </c>
      <c r="AE3" s="32">
        <f t="shared" si="3"/>
        <v>0</v>
      </c>
      <c r="AF3" s="32">
        <f t="shared" si="4"/>
        <v>0</v>
      </c>
      <c r="AG3" s="32">
        <f t="shared" ref="AG3:AG38" si="6">AD3^4</f>
        <v>0</v>
      </c>
      <c r="AH3" s="8">
        <f t="shared" ref="AH3:AH38" si="7">$AO$4+AD3*$AN$4+AE3*$AM$4+AF3*$AL$4+AG3*$AK$4</f>
        <v>0</v>
      </c>
      <c r="AI3" s="8">
        <f t="shared" ref="AI3:AI38" si="8">D34</f>
        <v>0</v>
      </c>
      <c r="AJ3" s="8" t="str">
        <f>IF(AI3,$AO$4+AI3*$AN$4+AI3^2*$AM$4+AI3^3*$AL$4+AI3^4*$AK$4,"")</f>
        <v/>
      </c>
      <c r="AK3" s="9" t="s">
        <v>12</v>
      </c>
      <c r="AL3" s="10"/>
      <c r="AM3" s="10"/>
      <c r="AN3" s="11"/>
    </row>
    <row r="4" spans="1:42" x14ac:dyDescent="0.15">
      <c r="AA4" s="6">
        <f t="shared" si="0"/>
        <v>0</v>
      </c>
      <c r="AB4" s="6">
        <f t="shared" si="5"/>
        <v>0</v>
      </c>
      <c r="AC4" s="7">
        <f t="shared" si="1"/>
        <v>0</v>
      </c>
      <c r="AD4" s="32">
        <f t="shared" si="2"/>
        <v>0</v>
      </c>
      <c r="AE4" s="32">
        <f t="shared" si="3"/>
        <v>0</v>
      </c>
      <c r="AF4" s="32">
        <f t="shared" si="4"/>
        <v>0</v>
      </c>
      <c r="AG4" s="32">
        <f t="shared" si="6"/>
        <v>0</v>
      </c>
      <c r="AH4" s="8">
        <f t="shared" si="7"/>
        <v>0</v>
      </c>
      <c r="AI4" s="8">
        <f t="shared" si="8"/>
        <v>0</v>
      </c>
      <c r="AJ4" s="8" t="str">
        <f t="shared" ref="AJ4:AJ37" si="9">IF(AI4,$AO$4+AI4*$AN$4+AI4^2*$AM$4+AI4^3*$AL$4+AI4^4*$AK$4,"")</f>
        <v/>
      </c>
      <c r="AK4" s="12">
        <f t="array" ref="AK4:AP11">LINEST(AB2:AB38,AD2:AG38,0,1)</f>
        <v>1.3702173405463178E-7</v>
      </c>
      <c r="AL4" s="13">
        <v>1.1226963106542601E-5</v>
      </c>
      <c r="AM4" s="13">
        <v>-3.8066281553886107E-3</v>
      </c>
      <c r="AN4" s="14">
        <v>1.1333784669238163</v>
      </c>
      <c r="AO4" s="15">
        <v>0</v>
      </c>
      <c r="AP4" t="e">
        <v>#N/A</v>
      </c>
    </row>
    <row r="5" spans="1:42" x14ac:dyDescent="0.15">
      <c r="AA5" s="6">
        <f t="shared" si="0"/>
        <v>0</v>
      </c>
      <c r="AB5" s="6">
        <f t="shared" si="5"/>
        <v>0</v>
      </c>
      <c r="AC5" s="7">
        <f t="shared" si="1"/>
        <v>0</v>
      </c>
      <c r="AD5" s="32">
        <f t="shared" si="2"/>
        <v>0</v>
      </c>
      <c r="AE5" s="32">
        <f t="shared" si="3"/>
        <v>0</v>
      </c>
      <c r="AF5" s="32">
        <f t="shared" si="4"/>
        <v>0</v>
      </c>
      <c r="AG5" s="32">
        <f t="shared" si="6"/>
        <v>0</v>
      </c>
      <c r="AH5" s="8">
        <f t="shared" si="7"/>
        <v>0</v>
      </c>
      <c r="AI5" s="8">
        <f t="shared" si="8"/>
        <v>0</v>
      </c>
      <c r="AJ5" s="8" t="str">
        <f t="shared" si="9"/>
        <v/>
      </c>
      <c r="AK5" s="12">
        <v>1.2366461487360312E-7</v>
      </c>
      <c r="AL5" s="13">
        <v>2.4553492311009552E-5</v>
      </c>
      <c r="AM5" s="13">
        <v>1.5097738257788421E-3</v>
      </c>
      <c r="AN5" s="14">
        <v>2.8263065758835849E-2</v>
      </c>
      <c r="AO5" s="15" t="e">
        <v>#N/A</v>
      </c>
      <c r="AP5" t="e">
        <v>#N/A</v>
      </c>
    </row>
    <row r="6" spans="1:42" x14ac:dyDescent="0.15">
      <c r="AA6" s="6">
        <f t="shared" si="0"/>
        <v>0</v>
      </c>
      <c r="AB6" s="6">
        <f t="shared" si="5"/>
        <v>0</v>
      </c>
      <c r="AC6" s="7">
        <f t="shared" si="1"/>
        <v>0</v>
      </c>
      <c r="AD6" s="32">
        <f t="shared" si="2"/>
        <v>0</v>
      </c>
      <c r="AE6" s="32">
        <f t="shared" si="3"/>
        <v>0</v>
      </c>
      <c r="AF6" s="32">
        <f t="shared" si="4"/>
        <v>0</v>
      </c>
      <c r="AG6" s="32">
        <f t="shared" si="6"/>
        <v>0</v>
      </c>
      <c r="AH6" s="8">
        <f t="shared" si="7"/>
        <v>0</v>
      </c>
      <c r="AI6" s="8">
        <f t="shared" si="8"/>
        <v>0</v>
      </c>
      <c r="AJ6" s="8" t="str">
        <f t="shared" si="9"/>
        <v/>
      </c>
      <c r="AK6" s="12">
        <v>0.99993955943894786</v>
      </c>
      <c r="AL6" s="13">
        <v>0.21716802928199785</v>
      </c>
      <c r="AM6" s="13" t="e">
        <v>#N/A</v>
      </c>
      <c r="AN6" s="14" t="e">
        <v>#N/A</v>
      </c>
      <c r="AO6" s="15" t="e">
        <v>#N/A</v>
      </c>
      <c r="AP6" t="e">
        <v>#N/A</v>
      </c>
    </row>
    <row r="7" spans="1:42" x14ac:dyDescent="0.15">
      <c r="AA7" s="6">
        <f t="shared" si="0"/>
        <v>0</v>
      </c>
      <c r="AB7" s="6">
        <f t="shared" si="5"/>
        <v>0</v>
      </c>
      <c r="AC7" s="7">
        <f t="shared" si="1"/>
        <v>0</v>
      </c>
      <c r="AD7" s="32">
        <f t="shared" si="2"/>
        <v>0</v>
      </c>
      <c r="AE7" s="32">
        <f t="shared" si="3"/>
        <v>0</v>
      </c>
      <c r="AF7" s="32">
        <f t="shared" si="4"/>
        <v>0</v>
      </c>
      <c r="AG7" s="32">
        <f t="shared" si="6"/>
        <v>0</v>
      </c>
      <c r="AH7" s="8">
        <f t="shared" si="7"/>
        <v>0</v>
      </c>
      <c r="AI7" s="8">
        <f t="shared" si="8"/>
        <v>9.5646514375000002</v>
      </c>
      <c r="AJ7" s="8">
        <f t="shared" si="9"/>
        <v>10.503100227031592</v>
      </c>
      <c r="AK7" s="12">
        <v>136489.49019930704</v>
      </c>
      <c r="AL7" s="13">
        <v>33</v>
      </c>
      <c r="AM7" s="13" t="e">
        <v>#N/A</v>
      </c>
      <c r="AN7" s="14" t="e">
        <v>#N/A</v>
      </c>
      <c r="AO7" s="15" t="e">
        <v>#N/A</v>
      </c>
      <c r="AP7" t="e">
        <v>#N/A</v>
      </c>
    </row>
    <row r="8" spans="1:42" x14ac:dyDescent="0.15">
      <c r="AA8" s="6">
        <f t="shared" si="0"/>
        <v>0</v>
      </c>
      <c r="AB8" s="6">
        <f t="shared" si="5"/>
        <v>0</v>
      </c>
      <c r="AC8" s="7">
        <f t="shared" si="1"/>
        <v>0</v>
      </c>
      <c r="AD8" s="32">
        <f t="shared" si="2"/>
        <v>0</v>
      </c>
      <c r="AE8" s="32">
        <f t="shared" si="3"/>
        <v>0</v>
      </c>
      <c r="AF8" s="32">
        <f t="shared" si="4"/>
        <v>0</v>
      </c>
      <c r="AG8" s="32">
        <f t="shared" si="6"/>
        <v>0</v>
      </c>
      <c r="AH8" s="8">
        <f t="shared" si="7"/>
        <v>0</v>
      </c>
      <c r="AI8" s="8">
        <f t="shared" si="8"/>
        <v>0</v>
      </c>
      <c r="AJ8" s="8" t="str">
        <f t="shared" si="9"/>
        <v/>
      </c>
      <c r="AK8" s="16">
        <v>25748.443655552906</v>
      </c>
      <c r="AL8" s="17">
        <v>1.5563444470934802</v>
      </c>
      <c r="AM8" s="17" t="e">
        <v>#N/A</v>
      </c>
      <c r="AN8" s="18" t="e">
        <v>#N/A</v>
      </c>
      <c r="AO8" s="15" t="e">
        <v>#N/A</v>
      </c>
      <c r="AP8" t="e">
        <v>#N/A</v>
      </c>
    </row>
    <row r="9" spans="1:42" x14ac:dyDescent="0.15">
      <c r="AA9" s="6">
        <f t="shared" si="0"/>
        <v>0</v>
      </c>
      <c r="AB9" s="6">
        <f t="shared" si="5"/>
        <v>0</v>
      </c>
      <c r="AC9" s="7">
        <f t="shared" si="1"/>
        <v>0</v>
      </c>
      <c r="AD9" s="32">
        <f t="shared" si="2"/>
        <v>0</v>
      </c>
      <c r="AE9" s="32">
        <f t="shared" si="3"/>
        <v>0</v>
      </c>
      <c r="AF9" s="32">
        <f t="shared" si="4"/>
        <v>0</v>
      </c>
      <c r="AG9" s="32">
        <f t="shared" si="6"/>
        <v>0</v>
      </c>
      <c r="AH9" s="8">
        <f t="shared" si="7"/>
        <v>0</v>
      </c>
      <c r="AI9" s="8">
        <f t="shared" si="8"/>
        <v>0</v>
      </c>
      <c r="AJ9" s="8" t="str">
        <f t="shared" si="9"/>
        <v/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t="e">
        <v>#N/A</v>
      </c>
    </row>
    <row r="10" spans="1:42" x14ac:dyDescent="0.15">
      <c r="AA10" s="6">
        <f t="shared" si="0"/>
        <v>0</v>
      </c>
      <c r="AB10" s="6">
        <f t="shared" si="5"/>
        <v>0</v>
      </c>
      <c r="AC10" s="7">
        <f t="shared" si="1"/>
        <v>0</v>
      </c>
      <c r="AD10" s="32">
        <f t="shared" si="2"/>
        <v>0</v>
      </c>
      <c r="AE10" s="32">
        <f t="shared" si="3"/>
        <v>0</v>
      </c>
      <c r="AF10" s="32">
        <f t="shared" si="4"/>
        <v>0</v>
      </c>
      <c r="AG10" s="32">
        <f t="shared" si="6"/>
        <v>0</v>
      </c>
      <c r="AH10" s="8">
        <f t="shared" si="7"/>
        <v>0</v>
      </c>
      <c r="AI10" s="8">
        <f t="shared" si="8"/>
        <v>0</v>
      </c>
      <c r="AJ10" s="8" t="str">
        <f t="shared" si="9"/>
        <v/>
      </c>
      <c r="AK10" s="12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t="e">
        <v>#N/A</v>
      </c>
    </row>
    <row r="11" spans="1:42" x14ac:dyDescent="0.15">
      <c r="AA11" s="6">
        <f t="shared" si="0"/>
        <v>0</v>
      </c>
      <c r="AB11" s="6">
        <f t="shared" si="5"/>
        <v>0</v>
      </c>
      <c r="AC11" s="7">
        <f t="shared" si="1"/>
        <v>0</v>
      </c>
      <c r="AD11" s="32">
        <f t="shared" si="2"/>
        <v>0</v>
      </c>
      <c r="AE11" s="32">
        <f t="shared" si="3"/>
        <v>0</v>
      </c>
      <c r="AF11" s="32">
        <f t="shared" si="4"/>
        <v>0</v>
      </c>
      <c r="AG11" s="32">
        <f t="shared" si="6"/>
        <v>0</v>
      </c>
      <c r="AH11" s="8">
        <f t="shared" si="7"/>
        <v>0</v>
      </c>
      <c r="AI11" s="8">
        <f t="shared" si="8"/>
        <v>0</v>
      </c>
      <c r="AJ11" s="8" t="str">
        <f t="shared" si="9"/>
        <v/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t="e">
        <v>#N/A</v>
      </c>
    </row>
    <row r="12" spans="1:42" x14ac:dyDescent="0.15">
      <c r="AA12" s="6">
        <f t="shared" si="0"/>
        <v>10</v>
      </c>
      <c r="AB12" s="6">
        <f t="shared" si="5"/>
        <v>0</v>
      </c>
      <c r="AC12" s="7">
        <f t="shared" si="1"/>
        <v>0</v>
      </c>
      <c r="AD12" s="32">
        <f t="shared" si="2"/>
        <v>0</v>
      </c>
      <c r="AE12" s="32">
        <f t="shared" si="3"/>
        <v>0</v>
      </c>
      <c r="AF12" s="32">
        <f t="shared" si="4"/>
        <v>0</v>
      </c>
      <c r="AG12" s="32">
        <f t="shared" si="6"/>
        <v>0</v>
      </c>
      <c r="AH12" s="8">
        <f t="shared" si="7"/>
        <v>0</v>
      </c>
      <c r="AI12" s="8">
        <f t="shared" si="8"/>
        <v>18.342072999999999</v>
      </c>
      <c r="AJ12" s="8">
        <f t="shared" si="9"/>
        <v>19.592629339816135</v>
      </c>
      <c r="AK12" s="15"/>
      <c r="AL12" s="15"/>
      <c r="AM12" s="15"/>
      <c r="AN12" s="15"/>
      <c r="AO12" s="15"/>
    </row>
    <row r="13" spans="1:42" x14ac:dyDescent="0.15">
      <c r="AA13" s="6">
        <f t="shared" si="0"/>
        <v>15</v>
      </c>
      <c r="AB13" s="6">
        <f t="shared" si="5"/>
        <v>15</v>
      </c>
      <c r="AC13" s="7">
        <f t="shared" si="1"/>
        <v>14.336918658272474</v>
      </c>
      <c r="AD13" s="32">
        <f t="shared" si="2"/>
        <v>14.336918658272474</v>
      </c>
      <c r="AE13" s="32">
        <f t="shared" si="3"/>
        <v>205.5472366139214</v>
      </c>
      <c r="AF13" s="32">
        <f t="shared" si="4"/>
        <v>2946.9140117664765</v>
      </c>
      <c r="AG13" s="32">
        <f t="shared" si="6"/>
        <v>42249.666479619387</v>
      </c>
      <c r="AH13" s="8">
        <f t="shared" si="7"/>
        <v>15.50558700861996</v>
      </c>
      <c r="AI13" s="8">
        <f t="shared" si="8"/>
        <v>26.420853937499999</v>
      </c>
      <c r="AJ13" s="8">
        <f t="shared" si="9"/>
        <v>27.56139875335829</v>
      </c>
    </row>
    <row r="14" spans="1:42" x14ac:dyDescent="0.15">
      <c r="AA14" s="6">
        <f t="shared" si="0"/>
        <v>20</v>
      </c>
      <c r="AB14" s="6">
        <f t="shared" si="5"/>
        <v>0</v>
      </c>
      <c r="AC14" s="7">
        <f t="shared" si="1"/>
        <v>0</v>
      </c>
      <c r="AD14" s="32">
        <f t="shared" si="2"/>
        <v>0</v>
      </c>
      <c r="AE14" s="32">
        <f t="shared" si="3"/>
        <v>0</v>
      </c>
      <c r="AF14" s="32">
        <f t="shared" si="4"/>
        <v>0</v>
      </c>
      <c r="AG14" s="32">
        <f t="shared" si="6"/>
        <v>0</v>
      </c>
      <c r="AH14" s="8">
        <f t="shared" si="7"/>
        <v>0</v>
      </c>
      <c r="AI14" s="8">
        <f t="shared" si="8"/>
        <v>33.880768000000003</v>
      </c>
      <c r="AJ14" s="8">
        <f t="shared" si="9"/>
        <v>34.6472704851572</v>
      </c>
    </row>
    <row r="15" spans="1:42" x14ac:dyDescent="0.15">
      <c r="AA15" s="6">
        <f t="shared" si="0"/>
        <v>25</v>
      </c>
      <c r="AB15" s="6">
        <f t="shared" si="5"/>
        <v>0</v>
      </c>
      <c r="AC15" s="7">
        <f t="shared" si="1"/>
        <v>0</v>
      </c>
      <c r="AD15" s="32">
        <f t="shared" si="2"/>
        <v>0</v>
      </c>
      <c r="AE15" s="32">
        <f t="shared" si="3"/>
        <v>0</v>
      </c>
      <c r="AF15" s="32">
        <f t="shared" si="4"/>
        <v>0</v>
      </c>
      <c r="AG15" s="32">
        <f t="shared" si="6"/>
        <v>0</v>
      </c>
      <c r="AH15" s="8">
        <f t="shared" si="7"/>
        <v>0</v>
      </c>
      <c r="AI15" s="8">
        <f t="shared" si="8"/>
        <v>40.792773437500003</v>
      </c>
      <c r="AJ15" s="8">
        <f t="shared" si="9"/>
        <v>41.040752007653388</v>
      </c>
    </row>
    <row r="16" spans="1:42" x14ac:dyDescent="0.15">
      <c r="AA16" s="6">
        <f t="shared" si="0"/>
        <v>30</v>
      </c>
      <c r="AB16" s="6">
        <f t="shared" si="5"/>
        <v>30</v>
      </c>
      <c r="AC16" s="7">
        <f t="shared" si="1"/>
        <v>28.48128174141959</v>
      </c>
      <c r="AD16" s="32">
        <f t="shared" si="2"/>
        <v>28.48128174141959</v>
      </c>
      <c r="AE16" s="32">
        <f t="shared" si="3"/>
        <v>811.18340963412095</v>
      </c>
      <c r="AF16" s="32">
        <f t="shared" si="4"/>
        <v>23103.543233754775</v>
      </c>
      <c r="AG16" s="32">
        <f t="shared" si="6"/>
        <v>658018.52406563808</v>
      </c>
      <c r="AH16" s="8">
        <f t="shared" si="7"/>
        <v>29.541743296541355</v>
      </c>
      <c r="AI16" s="8">
        <f t="shared" si="8"/>
        <v>47.219013000000004</v>
      </c>
      <c r="AJ16" s="8">
        <f t="shared" si="9"/>
        <v>46.892780779854576</v>
      </c>
    </row>
    <row r="17" spans="1:36" x14ac:dyDescent="0.15">
      <c r="AA17" s="6">
        <f t="shared" si="0"/>
        <v>35</v>
      </c>
      <c r="AB17" s="6">
        <f t="shared" si="5"/>
        <v>0</v>
      </c>
      <c r="AC17" s="7">
        <f t="shared" si="1"/>
        <v>0</v>
      </c>
      <c r="AD17" s="32">
        <f t="shared" si="2"/>
        <v>0</v>
      </c>
      <c r="AE17" s="32">
        <f t="shared" si="3"/>
        <v>0</v>
      </c>
      <c r="AF17" s="32">
        <f t="shared" si="4"/>
        <v>0</v>
      </c>
      <c r="AG17" s="32">
        <f t="shared" si="6"/>
        <v>0</v>
      </c>
      <c r="AH17" s="8">
        <f t="shared" si="7"/>
        <v>0</v>
      </c>
      <c r="AI17" s="8">
        <f t="shared" si="8"/>
        <v>53.212813937500002</v>
      </c>
      <c r="AJ17" s="8">
        <f t="shared" si="9"/>
        <v>52.3216847572604</v>
      </c>
    </row>
    <row r="18" spans="1:36" x14ac:dyDescent="0.15">
      <c r="AA18" s="6">
        <f t="shared" si="0"/>
        <v>40</v>
      </c>
      <c r="AB18" s="6">
        <f t="shared" si="5"/>
        <v>0</v>
      </c>
      <c r="AC18" s="7">
        <f t="shared" si="1"/>
        <v>0</v>
      </c>
      <c r="AD18" s="32">
        <f t="shared" si="2"/>
        <v>0</v>
      </c>
      <c r="AE18" s="32">
        <f t="shared" si="3"/>
        <v>0</v>
      </c>
      <c r="AF18" s="32">
        <f t="shared" si="4"/>
        <v>0</v>
      </c>
      <c r="AG18" s="32">
        <f t="shared" si="6"/>
        <v>0</v>
      </c>
      <c r="AH18" s="8">
        <f t="shared" si="7"/>
        <v>0</v>
      </c>
      <c r="AI18" s="8">
        <f t="shared" si="8"/>
        <v>58.818687999999995</v>
      </c>
      <c r="AJ18" s="8">
        <f t="shared" si="9"/>
        <v>57.418895132838479</v>
      </c>
    </row>
    <row r="19" spans="1:36" x14ac:dyDescent="0.15">
      <c r="AA19" s="6">
        <f t="shared" si="0"/>
        <v>45</v>
      </c>
      <c r="AB19" s="6">
        <f t="shared" si="5"/>
        <v>0</v>
      </c>
      <c r="AC19" s="7">
        <f t="shared" si="1"/>
        <v>0</v>
      </c>
      <c r="AD19" s="32">
        <f t="shared" si="2"/>
        <v>0</v>
      </c>
      <c r="AE19" s="32">
        <f t="shared" si="3"/>
        <v>0</v>
      </c>
      <c r="AF19" s="32">
        <f t="shared" si="4"/>
        <v>0</v>
      </c>
      <c r="AG19" s="32">
        <f t="shared" si="6"/>
        <v>0</v>
      </c>
      <c r="AH19" s="8">
        <f t="shared" si="7"/>
        <v>0</v>
      </c>
      <c r="AI19" s="8">
        <f t="shared" si="8"/>
        <v>64.072331437499997</v>
      </c>
      <c r="AJ19" s="8">
        <f t="shared" si="9"/>
        <v>62.253312755116042</v>
      </c>
    </row>
    <row r="20" spans="1:36" x14ac:dyDescent="0.15">
      <c r="AA20" s="6">
        <f t="shared" si="0"/>
        <v>50</v>
      </c>
      <c r="AB20" s="6">
        <f t="shared" si="5"/>
        <v>50</v>
      </c>
      <c r="AC20" s="7">
        <f t="shared" si="1"/>
        <v>50.529354558211281</v>
      </c>
      <c r="AD20" s="32">
        <f t="shared" si="2"/>
        <v>50.529354558211281</v>
      </c>
      <c r="AE20" s="32">
        <f t="shared" si="3"/>
        <v>2553.215672069427</v>
      </c>
      <c r="AF20" s="32">
        <f t="shared" si="4"/>
        <v>129012.33995757779</v>
      </c>
      <c r="AG20" s="32">
        <f t="shared" si="6"/>
        <v>6518910.268100936</v>
      </c>
      <c r="AH20" s="8">
        <f t="shared" si="7"/>
        <v>49.891388909830702</v>
      </c>
      <c r="AI20" s="8">
        <f t="shared" si="8"/>
        <v>69.000624999999999</v>
      </c>
      <c r="AJ20" s="8">
        <f t="shared" si="9"/>
        <v>66.874397013243112</v>
      </c>
    </row>
    <row r="21" spans="1:36" x14ac:dyDescent="0.15">
      <c r="AA21" s="6">
        <f t="shared" si="0"/>
        <v>55</v>
      </c>
      <c r="AB21" s="6">
        <f t="shared" si="5"/>
        <v>0</v>
      </c>
      <c r="AC21" s="7">
        <f t="shared" si="1"/>
        <v>0</v>
      </c>
      <c r="AD21" s="32">
        <f t="shared" si="2"/>
        <v>0</v>
      </c>
      <c r="AE21" s="32">
        <f t="shared" si="3"/>
        <v>0</v>
      </c>
      <c r="AF21" s="32">
        <f t="shared" si="4"/>
        <v>0</v>
      </c>
      <c r="AG21" s="32">
        <f t="shared" si="6"/>
        <v>0</v>
      </c>
      <c r="AH21" s="8">
        <f t="shared" si="7"/>
        <v>0</v>
      </c>
      <c r="AI21" s="8">
        <f t="shared" si="8"/>
        <v>73.621633937500008</v>
      </c>
      <c r="AJ21" s="8">
        <f t="shared" si="9"/>
        <v>71.314125291871008</v>
      </c>
    </row>
    <row r="22" spans="1:36" x14ac:dyDescent="0.15">
      <c r="AA22" s="6">
        <f t="shared" si="0"/>
        <v>60</v>
      </c>
      <c r="AB22" s="6">
        <f t="shared" si="5"/>
        <v>0</v>
      </c>
      <c r="AC22" s="7">
        <f t="shared" si="1"/>
        <v>0</v>
      </c>
      <c r="AD22" s="32">
        <f t="shared" si="2"/>
        <v>0</v>
      </c>
      <c r="AE22" s="32">
        <f t="shared" si="3"/>
        <v>0</v>
      </c>
      <c r="AF22" s="32">
        <f t="shared" si="4"/>
        <v>0</v>
      </c>
      <c r="AG22" s="32">
        <f t="shared" si="6"/>
        <v>0</v>
      </c>
      <c r="AH22" s="8">
        <f t="shared" si="7"/>
        <v>0</v>
      </c>
      <c r="AI22" s="8">
        <f t="shared" si="8"/>
        <v>77.944608000000002</v>
      </c>
      <c r="AJ22" s="8">
        <f t="shared" si="9"/>
        <v>75.588007099714673</v>
      </c>
    </row>
    <row r="23" spans="1:36" x14ac:dyDescent="0.15">
      <c r="AA23" s="6">
        <f t="shared" si="0"/>
        <v>65</v>
      </c>
      <c r="AB23" s="6">
        <f t="shared" si="5"/>
        <v>0</v>
      </c>
      <c r="AC23" s="7">
        <f t="shared" si="1"/>
        <v>0</v>
      </c>
      <c r="AD23" s="32">
        <f t="shared" si="2"/>
        <v>0</v>
      </c>
      <c r="AE23" s="32">
        <f t="shared" si="3"/>
        <v>0</v>
      </c>
      <c r="AF23" s="32">
        <f t="shared" si="4"/>
        <v>0</v>
      </c>
      <c r="AG23" s="32">
        <f t="shared" si="6"/>
        <v>0</v>
      </c>
      <c r="AH23" s="8">
        <f t="shared" si="7"/>
        <v>0</v>
      </c>
      <c r="AI23" s="8">
        <f t="shared" si="8"/>
        <v>81.969981437499996</v>
      </c>
      <c r="AJ23" s="8">
        <f t="shared" si="9"/>
        <v>79.69535751549526</v>
      </c>
    </row>
    <row r="24" spans="1:36" x14ac:dyDescent="0.15">
      <c r="AA24" s="6">
        <f t="shared" si="0"/>
        <v>70</v>
      </c>
      <c r="AB24" s="6">
        <f t="shared" si="5"/>
        <v>70</v>
      </c>
      <c r="AC24" s="7">
        <f t="shared" si="1"/>
        <v>73.01636191208955</v>
      </c>
      <c r="AD24" s="32">
        <f t="shared" si="2"/>
        <v>73.01636191208955</v>
      </c>
      <c r="AE24" s="32">
        <f t="shared" si="3"/>
        <v>5331.3891068772418</v>
      </c>
      <c r="AF24" s="32">
        <f t="shared" si="4"/>
        <v>389278.63652192056</v>
      </c>
      <c r="AG24" s="32">
        <f t="shared" si="6"/>
        <v>28423709.808929313</v>
      </c>
      <c r="AH24" s="8">
        <f t="shared" si="7"/>
        <v>70.725639339389488</v>
      </c>
      <c r="AI24" s="8">
        <f t="shared" si="8"/>
        <v>85.689372999999989</v>
      </c>
      <c r="AJ24" s="8">
        <f t="shared" si="9"/>
        <v>83.619056048507915</v>
      </c>
    </row>
    <row r="25" spans="1:36" x14ac:dyDescent="0.15">
      <c r="AA25" s="6">
        <f t="shared" si="0"/>
        <v>75</v>
      </c>
      <c r="AB25" s="6">
        <f t="shared" si="5"/>
        <v>0</v>
      </c>
      <c r="AC25" s="7">
        <f t="shared" si="1"/>
        <v>0</v>
      </c>
      <c r="AD25" s="32">
        <f t="shared" si="2"/>
        <v>0</v>
      </c>
      <c r="AE25" s="32">
        <f t="shared" si="3"/>
        <v>0</v>
      </c>
      <c r="AF25" s="32">
        <f t="shared" si="4"/>
        <v>0</v>
      </c>
      <c r="AG25" s="32">
        <f t="shared" si="6"/>
        <v>0</v>
      </c>
      <c r="AH25" s="8">
        <f t="shared" si="7"/>
        <v>0</v>
      </c>
      <c r="AI25" s="8">
        <f t="shared" si="8"/>
        <v>89.085585937499985</v>
      </c>
      <c r="AJ25" s="8">
        <f t="shared" si="9"/>
        <v>87.325047539644501</v>
      </c>
    </row>
    <row r="26" spans="1:36" x14ac:dyDescent="0.15">
      <c r="AA26" s="6">
        <f t="shared" si="0"/>
        <v>80</v>
      </c>
      <c r="AB26" s="6">
        <f t="shared" si="5"/>
        <v>0</v>
      </c>
      <c r="AC26" s="7">
        <f t="shared" si="1"/>
        <v>0</v>
      </c>
      <c r="AD26" s="32">
        <f t="shared" si="2"/>
        <v>0</v>
      </c>
      <c r="AE26" s="32">
        <f t="shared" si="3"/>
        <v>0</v>
      </c>
      <c r="AF26" s="32">
        <f t="shared" si="4"/>
        <v>0</v>
      </c>
      <c r="AG26" s="32">
        <f t="shared" si="6"/>
        <v>0</v>
      </c>
      <c r="AH26" s="8">
        <f t="shared" si="7"/>
        <v>0</v>
      </c>
      <c r="AI26" s="8">
        <f t="shared" si="8"/>
        <v>92.132607999999976</v>
      </c>
      <c r="AJ26" s="8">
        <f t="shared" si="9"/>
        <v>90.761882962682932</v>
      </c>
    </row>
    <row r="27" spans="1:36" x14ac:dyDescent="0.15">
      <c r="AA27" s="6">
        <f t="shared" si="0"/>
        <v>85</v>
      </c>
      <c r="AB27" s="6">
        <f t="shared" si="5"/>
        <v>85</v>
      </c>
      <c r="AC27" s="7">
        <f t="shared" si="1"/>
        <v>86.307514883515651</v>
      </c>
      <c r="AD27" s="32">
        <f t="shared" si="2"/>
        <v>86.307514883515651</v>
      </c>
      <c r="AE27" s="32">
        <f t="shared" si="3"/>
        <v>7448.9871253682759</v>
      </c>
      <c r="AF27" s="32">
        <f t="shared" si="4"/>
        <v>642903.56718983897</v>
      </c>
      <c r="AG27" s="32">
        <f t="shared" si="6"/>
        <v>55487409.193902329</v>
      </c>
      <c r="AH27" s="8">
        <f t="shared" si="7"/>
        <v>84.284390437981642</v>
      </c>
      <c r="AI27" s="8">
        <f t="shared" si="8"/>
        <v>94.7956114375</v>
      </c>
      <c r="AJ27" s="8">
        <f t="shared" si="9"/>
        <v>93.860645571038503</v>
      </c>
    </row>
    <row r="28" spans="1:36" x14ac:dyDescent="0.15">
      <c r="AA28" s="6">
        <f t="shared" si="0"/>
        <v>90</v>
      </c>
      <c r="AB28" s="6">
        <f t="shared" si="5"/>
        <v>0</v>
      </c>
      <c r="AC28" s="7">
        <f t="shared" si="1"/>
        <v>0</v>
      </c>
      <c r="AD28" s="32">
        <f t="shared" si="2"/>
        <v>0</v>
      </c>
      <c r="AE28" s="32">
        <f t="shared" si="3"/>
        <v>0</v>
      </c>
      <c r="AF28" s="32">
        <f t="shared" si="4"/>
        <v>0</v>
      </c>
      <c r="AG28" s="32">
        <f t="shared" si="6"/>
        <v>0</v>
      </c>
      <c r="AH28" s="8">
        <f t="shared" si="7"/>
        <v>0</v>
      </c>
      <c r="AI28" s="8">
        <f t="shared" si="8"/>
        <v>97.030952999999997</v>
      </c>
      <c r="AJ28" s="8">
        <f t="shared" si="9"/>
        <v>96.535651232799353</v>
      </c>
    </row>
    <row r="29" spans="1:36" ht="14" thickBot="1" x14ac:dyDescent="0.2">
      <c r="AA29" s="6">
        <f t="shared" si="0"/>
        <v>0</v>
      </c>
      <c r="AB29" s="6">
        <f t="shared" si="5"/>
        <v>0</v>
      </c>
      <c r="AC29" s="7">
        <f t="shared" si="1"/>
        <v>0</v>
      </c>
      <c r="AD29" s="32">
        <f t="shared" si="2"/>
        <v>0</v>
      </c>
      <c r="AE29" s="32">
        <f t="shared" si="3"/>
        <v>0</v>
      </c>
      <c r="AF29" s="32">
        <f t="shared" si="4"/>
        <v>0</v>
      </c>
      <c r="AG29" s="32">
        <f t="shared" si="6"/>
        <v>0</v>
      </c>
      <c r="AH29" s="8">
        <f t="shared" si="7"/>
        <v>0</v>
      </c>
      <c r="AI29" s="8">
        <f t="shared" si="8"/>
        <v>0</v>
      </c>
      <c r="AJ29" s="8" t="str">
        <f t="shared" si="9"/>
        <v/>
      </c>
    </row>
    <row r="30" spans="1:36" ht="14" thickBot="1" x14ac:dyDescent="0.2">
      <c r="B30" s="33" t="s">
        <v>16</v>
      </c>
      <c r="C30" s="35">
        <f>AK6</f>
        <v>0.99993955943894786</v>
      </c>
      <c r="D30" s="34" t="s">
        <v>17</v>
      </c>
      <c r="E30" s="36">
        <f>AL6</f>
        <v>0.21716802928199785</v>
      </c>
      <c r="F30" s="2"/>
      <c r="G30" s="3"/>
      <c r="H30" s="3"/>
      <c r="I30" s="3"/>
      <c r="J30" s="3"/>
      <c r="AA30" s="6">
        <f t="shared" si="0"/>
        <v>0</v>
      </c>
      <c r="AB30" s="6">
        <f t="shared" si="5"/>
        <v>0</v>
      </c>
      <c r="AC30" s="7">
        <f t="shared" si="1"/>
        <v>0</v>
      </c>
      <c r="AD30" s="32">
        <f t="shared" si="2"/>
        <v>0</v>
      </c>
      <c r="AE30" s="32">
        <f t="shared" si="3"/>
        <v>0</v>
      </c>
      <c r="AF30" s="32">
        <f t="shared" si="4"/>
        <v>0</v>
      </c>
      <c r="AG30" s="32">
        <f t="shared" si="6"/>
        <v>0</v>
      </c>
      <c r="AH30" s="8">
        <f t="shared" si="7"/>
        <v>0</v>
      </c>
      <c r="AI30" s="8">
        <f t="shared" si="8"/>
        <v>0</v>
      </c>
      <c r="AJ30" s="8" t="str">
        <f t="shared" si="9"/>
        <v/>
      </c>
    </row>
    <row r="31" spans="1:36" ht="14" thickBot="1" x14ac:dyDescent="0.2">
      <c r="F31" s="2"/>
      <c r="G31" s="3"/>
      <c r="H31" s="3"/>
      <c r="I31" s="3"/>
      <c r="J31" s="3"/>
      <c r="AA31" s="6">
        <f t="shared" si="0"/>
        <v>0</v>
      </c>
      <c r="AB31" s="6">
        <f t="shared" si="5"/>
        <v>0</v>
      </c>
      <c r="AC31" s="7">
        <f t="shared" si="1"/>
        <v>0</v>
      </c>
      <c r="AD31" s="32">
        <f t="shared" si="2"/>
        <v>0</v>
      </c>
      <c r="AE31" s="32">
        <f t="shared" si="3"/>
        <v>0</v>
      </c>
      <c r="AF31" s="32">
        <f t="shared" si="4"/>
        <v>0</v>
      </c>
      <c r="AG31" s="32">
        <f t="shared" si="6"/>
        <v>0</v>
      </c>
      <c r="AH31" s="8">
        <f t="shared" si="7"/>
        <v>0</v>
      </c>
      <c r="AI31" s="8">
        <f t="shared" si="8"/>
        <v>0</v>
      </c>
      <c r="AJ31" s="8" t="str">
        <f t="shared" si="9"/>
        <v/>
      </c>
    </row>
    <row r="32" spans="1:36" ht="14" thickBot="1" x14ac:dyDescent="0.2">
      <c r="A32" s="61" t="s">
        <v>14</v>
      </c>
      <c r="B32" s="87" t="s">
        <v>25</v>
      </c>
      <c r="C32" s="59" t="s">
        <v>18</v>
      </c>
      <c r="D32" s="59" t="s">
        <v>19</v>
      </c>
      <c r="E32" s="60" t="s">
        <v>27</v>
      </c>
      <c r="F32" s="19"/>
      <c r="G32" s="37" t="s">
        <v>15</v>
      </c>
      <c r="H32" s="38" t="s">
        <v>21</v>
      </c>
      <c r="I32" s="4" t="s">
        <v>1</v>
      </c>
      <c r="J32" s="4" t="s">
        <v>2</v>
      </c>
      <c r="K32" s="4" t="s">
        <v>3</v>
      </c>
      <c r="L32" s="45"/>
      <c r="M32" s="40"/>
      <c r="Q32" s="61" t="s">
        <v>26</v>
      </c>
      <c r="R32" s="59" t="s">
        <v>25</v>
      </c>
      <c r="S32" s="59" t="str">
        <f>C32</f>
        <v>Measured</v>
      </c>
      <c r="T32" s="59" t="str">
        <f>D32</f>
        <v>Target</v>
      </c>
      <c r="U32" s="59" t="s">
        <v>20</v>
      </c>
      <c r="V32" s="59" t="s">
        <v>28</v>
      </c>
      <c r="AA32" s="6">
        <f t="shared" si="0"/>
        <v>0</v>
      </c>
      <c r="AB32" s="6">
        <f t="shared" si="5"/>
        <v>0</v>
      </c>
      <c r="AC32" s="7">
        <f t="shared" si="1"/>
        <v>0</v>
      </c>
      <c r="AD32" s="32">
        <f t="shared" si="2"/>
        <v>0</v>
      </c>
      <c r="AE32" s="32">
        <f t="shared" si="3"/>
        <v>0</v>
      </c>
      <c r="AF32" s="32">
        <f t="shared" si="4"/>
        <v>0</v>
      </c>
      <c r="AG32" s="32">
        <f t="shared" si="6"/>
        <v>0</v>
      </c>
      <c r="AH32" s="8">
        <f t="shared" si="7"/>
        <v>0</v>
      </c>
      <c r="AI32" s="8">
        <f t="shared" si="8"/>
        <v>0</v>
      </c>
      <c r="AJ32" s="8" t="str">
        <f t="shared" si="9"/>
        <v/>
      </c>
    </row>
    <row r="33" spans="1:36" ht="14" thickBot="1" x14ac:dyDescent="0.2">
      <c r="A33" s="55">
        <v>0</v>
      </c>
      <c r="B33" s="56">
        <v>0</v>
      </c>
      <c r="C33" s="56">
        <v>0</v>
      </c>
      <c r="D33" s="57">
        <v>0</v>
      </c>
      <c r="E33" s="58">
        <v>0</v>
      </c>
      <c r="F33" s="20"/>
      <c r="I33" s="5">
        <v>0</v>
      </c>
      <c r="J33" s="5">
        <v>0</v>
      </c>
      <c r="K33" s="5">
        <v>0</v>
      </c>
      <c r="M33" s="41"/>
      <c r="Q33" s="64">
        <v>0</v>
      </c>
      <c r="R33" s="62">
        <f>IF(ISNUMBER(B33),B33,"")</f>
        <v>0</v>
      </c>
      <c r="S33" s="62">
        <f t="shared" ref="S33:U69" si="10">IF(ISNUMBER(C33),C33-$Q33,"")</f>
        <v>0</v>
      </c>
      <c r="T33" s="62">
        <f t="shared" si="10"/>
        <v>0</v>
      </c>
      <c r="U33" s="62">
        <f t="shared" si="10"/>
        <v>0</v>
      </c>
      <c r="V33" s="67"/>
      <c r="AA33" s="6">
        <f t="shared" si="0"/>
        <v>0</v>
      </c>
      <c r="AB33" s="6">
        <f t="shared" si="5"/>
        <v>0</v>
      </c>
      <c r="AC33" s="7">
        <f t="shared" si="1"/>
        <v>0</v>
      </c>
      <c r="AD33" s="32">
        <f t="shared" si="2"/>
        <v>0</v>
      </c>
      <c r="AE33" s="32">
        <f t="shared" si="3"/>
        <v>0</v>
      </c>
      <c r="AF33" s="32">
        <f t="shared" si="4"/>
        <v>0</v>
      </c>
      <c r="AG33" s="32">
        <f t="shared" si="6"/>
        <v>0</v>
      </c>
      <c r="AH33" s="8">
        <f t="shared" si="7"/>
        <v>0</v>
      </c>
      <c r="AI33" s="8">
        <f t="shared" si="8"/>
        <v>98.786173937499996</v>
      </c>
      <c r="AJ33" s="8">
        <f t="shared" si="9"/>
        <v>98.686333720460453</v>
      </c>
    </row>
    <row r="34" spans="1:36" x14ac:dyDescent="0.15">
      <c r="A34" s="48">
        <v>1</v>
      </c>
      <c r="B34" s="50"/>
      <c r="C34" s="50"/>
      <c r="D34" s="53"/>
      <c r="E34" s="46" t="str">
        <f>AJ3</f>
        <v/>
      </c>
      <c r="F34" s="20"/>
      <c r="G34" s="26">
        <v>0.01</v>
      </c>
      <c r="H34" s="27">
        <f>100*(-0.5877*G34^4+1.3575*G34^3-1.7678*G34^2+0.998*G34)</f>
        <v>0.98045716230000002</v>
      </c>
      <c r="I34" s="25"/>
      <c r="J34" s="5"/>
      <c r="K34" s="5"/>
      <c r="M34" s="42"/>
      <c r="Q34" s="65">
        <v>1</v>
      </c>
      <c r="R34" s="62"/>
      <c r="S34" s="62"/>
      <c r="T34" s="62"/>
      <c r="U34" s="62"/>
      <c r="V34" s="68"/>
      <c r="AA34" s="6">
        <f t="shared" si="0"/>
        <v>0</v>
      </c>
      <c r="AB34" s="6">
        <f t="shared" si="5"/>
        <v>0</v>
      </c>
      <c r="AC34" s="7">
        <f t="shared" si="1"/>
        <v>0</v>
      </c>
      <c r="AD34" s="32">
        <f t="shared" si="2"/>
        <v>0</v>
      </c>
      <c r="AE34" s="32">
        <f t="shared" si="3"/>
        <v>0</v>
      </c>
      <c r="AF34" s="32">
        <f t="shared" si="4"/>
        <v>0</v>
      </c>
      <c r="AG34" s="32">
        <f t="shared" si="6"/>
        <v>0</v>
      </c>
      <c r="AH34" s="8">
        <f t="shared" si="7"/>
        <v>0</v>
      </c>
      <c r="AI34" s="8">
        <f t="shared" si="8"/>
        <v>0</v>
      </c>
      <c r="AJ34" s="8" t="str">
        <f t="shared" si="9"/>
        <v/>
      </c>
    </row>
    <row r="35" spans="1:36" x14ac:dyDescent="0.15">
      <c r="A35" s="48">
        <v>2</v>
      </c>
      <c r="B35" s="50"/>
      <c r="C35" s="50"/>
      <c r="D35" s="53"/>
      <c r="E35" s="46" t="str">
        <f t="shared" ref="E35:E68" si="11">AJ4</f>
        <v/>
      </c>
      <c r="F35" s="20"/>
      <c r="G35" s="21">
        <v>0.02</v>
      </c>
      <c r="H35" s="22">
        <f t="shared" ref="H35:H68" si="12">100*(-0.5877*G35^4+1.3575*G35^3-1.7678*G35^2+0.998*G35)</f>
        <v>1.9263645968000003</v>
      </c>
      <c r="I35" s="25"/>
      <c r="J35" s="5"/>
      <c r="K35" s="5"/>
      <c r="M35" s="42"/>
      <c r="Q35" s="65">
        <v>2</v>
      </c>
      <c r="R35" s="62"/>
      <c r="S35" s="62"/>
      <c r="T35" s="62"/>
      <c r="U35" s="62"/>
      <c r="V35" s="68"/>
      <c r="AA35" s="6">
        <f t="shared" si="0"/>
        <v>0</v>
      </c>
      <c r="AB35" s="6">
        <f t="shared" si="5"/>
        <v>0</v>
      </c>
      <c r="AC35" s="7">
        <f t="shared" si="1"/>
        <v>0</v>
      </c>
      <c r="AD35" s="32">
        <f t="shared" si="2"/>
        <v>0</v>
      </c>
      <c r="AE35" s="32">
        <f t="shared" si="3"/>
        <v>0</v>
      </c>
      <c r="AF35" s="32">
        <f t="shared" si="4"/>
        <v>0</v>
      </c>
      <c r="AG35" s="32">
        <f t="shared" si="6"/>
        <v>0</v>
      </c>
      <c r="AH35" s="8">
        <f t="shared" si="7"/>
        <v>0</v>
      </c>
      <c r="AI35" s="8">
        <f t="shared" si="8"/>
        <v>0</v>
      </c>
      <c r="AJ35" s="8" t="str">
        <f t="shared" si="9"/>
        <v/>
      </c>
    </row>
    <row r="36" spans="1:36" x14ac:dyDescent="0.15">
      <c r="A36" s="48">
        <v>3</v>
      </c>
      <c r="B36" s="50"/>
      <c r="C36" s="50"/>
      <c r="D36" s="53"/>
      <c r="E36" s="46" t="str">
        <f t="shared" si="11"/>
        <v/>
      </c>
      <c r="F36" s="20"/>
      <c r="G36" s="21">
        <v>0.03</v>
      </c>
      <c r="H36" s="22">
        <f t="shared" si="12"/>
        <v>2.8385156462999999</v>
      </c>
      <c r="I36" s="25"/>
      <c r="J36" s="5"/>
      <c r="K36" s="5"/>
      <c r="M36" s="41"/>
      <c r="Q36" s="65">
        <v>3</v>
      </c>
      <c r="R36" s="62"/>
      <c r="S36" s="62"/>
      <c r="T36" s="62"/>
      <c r="U36" s="62"/>
      <c r="V36" s="68"/>
      <c r="AA36" s="6">
        <f t="shared" si="0"/>
        <v>0</v>
      </c>
      <c r="AB36" s="6">
        <f t="shared" si="5"/>
        <v>0</v>
      </c>
      <c r="AC36" s="7">
        <f t="shared" si="1"/>
        <v>0</v>
      </c>
      <c r="AD36" s="32">
        <f t="shared" si="2"/>
        <v>0</v>
      </c>
      <c r="AE36" s="32">
        <f t="shared" si="3"/>
        <v>0</v>
      </c>
      <c r="AF36" s="32">
        <f t="shared" si="4"/>
        <v>0</v>
      </c>
      <c r="AG36" s="32">
        <f t="shared" si="6"/>
        <v>0</v>
      </c>
      <c r="AH36" s="8">
        <f t="shared" si="7"/>
        <v>0</v>
      </c>
      <c r="AI36" s="8">
        <f t="shared" si="8"/>
        <v>0</v>
      </c>
      <c r="AJ36" s="8" t="str">
        <f t="shared" si="9"/>
        <v/>
      </c>
    </row>
    <row r="37" spans="1:36" x14ac:dyDescent="0.15">
      <c r="A37" s="48">
        <v>4</v>
      </c>
      <c r="B37" s="50"/>
      <c r="C37" s="50"/>
      <c r="D37" s="53"/>
      <c r="E37" s="46" t="str">
        <f t="shared" si="11"/>
        <v/>
      </c>
      <c r="F37" s="20"/>
      <c r="G37" s="21">
        <v>0.04</v>
      </c>
      <c r="H37" s="22">
        <f t="shared" si="12"/>
        <v>3.7176895488000001</v>
      </c>
      <c r="I37" s="25"/>
      <c r="J37" s="5"/>
      <c r="K37" s="5"/>
      <c r="M37" s="42"/>
      <c r="Q37" s="65">
        <v>4</v>
      </c>
      <c r="R37" s="62"/>
      <c r="S37" s="62"/>
      <c r="T37" s="62"/>
      <c r="U37" s="62"/>
      <c r="V37" s="68"/>
      <c r="AA37" s="6">
        <f t="shared" si="0"/>
        <v>0</v>
      </c>
      <c r="AB37" s="6">
        <f t="shared" si="5"/>
        <v>0</v>
      </c>
      <c r="AC37" s="7">
        <f t="shared" si="1"/>
        <v>0</v>
      </c>
      <c r="AD37" s="32">
        <f t="shared" si="2"/>
        <v>0</v>
      </c>
      <c r="AE37" s="32">
        <f t="shared" si="3"/>
        <v>0</v>
      </c>
      <c r="AF37" s="32">
        <f t="shared" si="4"/>
        <v>0</v>
      </c>
      <c r="AG37" s="32">
        <f t="shared" si="6"/>
        <v>0</v>
      </c>
      <c r="AH37" s="8">
        <f t="shared" si="7"/>
        <v>0</v>
      </c>
      <c r="AI37" s="8">
        <f t="shared" si="8"/>
        <v>0</v>
      </c>
      <c r="AJ37" s="8" t="str">
        <f t="shared" si="9"/>
        <v/>
      </c>
    </row>
    <row r="38" spans="1:36" x14ac:dyDescent="0.15">
      <c r="A38" s="48">
        <v>5</v>
      </c>
      <c r="B38" s="50"/>
      <c r="C38" s="50"/>
      <c r="D38" s="73">
        <f t="shared" ref="D38" si="13">G38*100+H38</f>
        <v>9.5646514375000002</v>
      </c>
      <c r="E38" s="46">
        <f t="shared" si="11"/>
        <v>10.503100227031592</v>
      </c>
      <c r="F38" s="20"/>
      <c r="G38" s="21">
        <v>0.05</v>
      </c>
      <c r="H38" s="22">
        <f t="shared" si="12"/>
        <v>4.5646514375000002</v>
      </c>
      <c r="I38" s="25"/>
      <c r="J38" s="5"/>
      <c r="K38" s="5"/>
      <c r="M38" s="41"/>
      <c r="Q38" s="65">
        <v>5</v>
      </c>
      <c r="R38" s="62"/>
      <c r="S38" s="62"/>
      <c r="T38" s="62"/>
      <c r="U38" s="62"/>
      <c r="V38" s="68"/>
      <c r="AA38" s="6">
        <f t="shared" si="0"/>
        <v>100</v>
      </c>
      <c r="AB38" s="6">
        <f>$B$69</f>
        <v>100</v>
      </c>
      <c r="AC38" s="7">
        <f>$C$69</f>
        <v>100</v>
      </c>
      <c r="AD38" s="32">
        <f t="shared" si="2"/>
        <v>100</v>
      </c>
      <c r="AE38" s="32">
        <f t="shared" si="3"/>
        <v>10000</v>
      </c>
      <c r="AF38" s="32">
        <f t="shared" si="4"/>
        <v>1000000</v>
      </c>
      <c r="AG38" s="32">
        <f t="shared" si="6"/>
        <v>100000000</v>
      </c>
      <c r="AH38" s="8">
        <f t="shared" si="7"/>
        <v>100.20070165050132</v>
      </c>
      <c r="AI38" s="8">
        <f t="shared" si="8"/>
        <v>100</v>
      </c>
      <c r="AJ38" s="8">
        <v>100</v>
      </c>
    </row>
    <row r="39" spans="1:36" x14ac:dyDescent="0.15">
      <c r="A39" s="48">
        <v>6</v>
      </c>
      <c r="B39" s="50"/>
      <c r="C39" s="50"/>
      <c r="D39" s="53"/>
      <c r="E39" s="46" t="str">
        <f t="shared" si="11"/>
        <v/>
      </c>
      <c r="F39" s="20"/>
      <c r="G39" s="21">
        <v>0.06</v>
      </c>
      <c r="H39" s="22">
        <f t="shared" si="12"/>
        <v>5.3801523407999996</v>
      </c>
      <c r="I39" s="25"/>
      <c r="J39" s="5"/>
      <c r="K39" s="5"/>
      <c r="M39" s="42"/>
      <c r="Q39" s="65">
        <v>6</v>
      </c>
      <c r="R39" s="62"/>
      <c r="S39" s="62"/>
      <c r="T39" s="62"/>
      <c r="U39" s="62"/>
      <c r="V39" s="68"/>
    </row>
    <row r="40" spans="1:36" ht="14" thickBot="1" x14ac:dyDescent="0.2">
      <c r="A40" s="48">
        <v>7</v>
      </c>
      <c r="B40" s="50"/>
      <c r="C40" s="50"/>
      <c r="D40" s="53"/>
      <c r="E40" s="46" t="str">
        <f t="shared" si="11"/>
        <v/>
      </c>
      <c r="F40" s="20"/>
      <c r="G40" s="21">
        <v>7.0000000000000007E-2</v>
      </c>
      <c r="H40" s="22">
        <f t="shared" si="12"/>
        <v>6.1649291823000008</v>
      </c>
      <c r="I40" s="25"/>
      <c r="J40" s="5"/>
      <c r="K40" s="5"/>
      <c r="M40" s="41"/>
      <c r="Q40" s="65">
        <v>7</v>
      </c>
      <c r="R40" s="62"/>
      <c r="S40" s="62"/>
      <c r="T40" s="62"/>
      <c r="U40" s="62"/>
      <c r="V40" s="68"/>
    </row>
    <row r="41" spans="1:36" ht="14" thickBot="1" x14ac:dyDescent="0.2">
      <c r="A41" s="48">
        <v>8</v>
      </c>
      <c r="B41" s="50"/>
      <c r="C41" s="50"/>
      <c r="D41" s="53"/>
      <c r="E41" s="46" t="str">
        <f t="shared" si="11"/>
        <v/>
      </c>
      <c r="F41" s="20"/>
      <c r="G41" s="21">
        <v>0.08</v>
      </c>
      <c r="H41" s="22">
        <f t="shared" si="12"/>
        <v>6.919704780800001</v>
      </c>
      <c r="I41" s="25"/>
      <c r="J41" s="5"/>
      <c r="K41" s="5"/>
      <c r="M41" s="92" t="s">
        <v>22</v>
      </c>
      <c r="N41" s="93"/>
      <c r="Q41" s="65">
        <v>8</v>
      </c>
      <c r="R41" s="62"/>
      <c r="S41" s="62"/>
      <c r="T41" s="62"/>
      <c r="U41" s="62"/>
      <c r="V41" s="68"/>
    </row>
    <row r="42" spans="1:36" x14ac:dyDescent="0.15">
      <c r="A42" s="48">
        <v>9</v>
      </c>
      <c r="B42" s="50"/>
      <c r="C42" s="50"/>
      <c r="D42" s="53"/>
      <c r="E42" s="46" t="str">
        <f t="shared" si="11"/>
        <v/>
      </c>
      <c r="F42" s="20"/>
      <c r="G42" s="21">
        <v>0.09</v>
      </c>
      <c r="H42" s="22">
        <f t="shared" si="12"/>
        <v>7.6451878503000001</v>
      </c>
      <c r="I42" s="25"/>
      <c r="J42" s="5"/>
      <c r="K42" s="5"/>
      <c r="M42" s="71" t="s">
        <v>23</v>
      </c>
      <c r="N42" s="72" t="s">
        <v>24</v>
      </c>
      <c r="Q42" s="65">
        <v>9</v>
      </c>
      <c r="R42" s="62"/>
      <c r="S42" s="62"/>
      <c r="T42" s="62"/>
      <c r="U42" s="62"/>
      <c r="V42" s="68"/>
    </row>
    <row r="43" spans="1:36" x14ac:dyDescent="0.15">
      <c r="A43" s="48">
        <v>10</v>
      </c>
      <c r="B43" s="50">
        <f>A43</f>
        <v>10</v>
      </c>
      <c r="C43" s="52"/>
      <c r="D43" s="73">
        <f t="shared" ref="D43:D59" si="14">G43*100+H43</f>
        <v>18.342072999999999</v>
      </c>
      <c r="E43" s="46">
        <f t="shared" si="11"/>
        <v>19.592629339816135</v>
      </c>
      <c r="F43" s="20"/>
      <c r="G43" s="21">
        <v>0.1</v>
      </c>
      <c r="H43" s="22">
        <f t="shared" si="12"/>
        <v>8.3420729999999992</v>
      </c>
      <c r="I43" s="25">
        <f>C43-$A43</f>
        <v>-10</v>
      </c>
      <c r="J43" s="5">
        <f>D43-$A43</f>
        <v>8.3420729999999992</v>
      </c>
      <c r="K43" s="5">
        <f>E43-$A43</f>
        <v>9.5926293398161349</v>
      </c>
      <c r="M43" s="43">
        <v>0</v>
      </c>
      <c r="N43" s="44">
        <v>0</v>
      </c>
      <c r="Q43" s="65">
        <v>10</v>
      </c>
      <c r="R43" s="62"/>
      <c r="S43" s="62"/>
      <c r="T43" s="62"/>
      <c r="U43" s="62"/>
      <c r="V43" s="68"/>
    </row>
    <row r="44" spans="1:36" x14ac:dyDescent="0.15">
      <c r="A44" s="48">
        <v>15</v>
      </c>
      <c r="B44" s="50">
        <f t="shared" ref="B44:B59" si="15">A44</f>
        <v>15</v>
      </c>
      <c r="C44" s="74">
        <f>'Spectral2TVI STATUS E'!L94</f>
        <v>14.336918658272474</v>
      </c>
      <c r="D44" s="73">
        <f t="shared" si="14"/>
        <v>26.420853937499999</v>
      </c>
      <c r="E44" s="46">
        <f t="shared" si="11"/>
        <v>27.56139875335829</v>
      </c>
      <c r="F44" s="20"/>
      <c r="G44" s="75">
        <v>0.15</v>
      </c>
      <c r="H44" s="23">
        <f t="shared" si="12"/>
        <v>11.4208539375</v>
      </c>
      <c r="I44" s="25"/>
      <c r="J44" s="5"/>
      <c r="K44" s="5"/>
      <c r="M44" s="43">
        <v>5</v>
      </c>
      <c r="N44" s="44">
        <f>E38</f>
        <v>10.503100227031592</v>
      </c>
      <c r="Q44" s="65">
        <v>15</v>
      </c>
      <c r="R44" s="62">
        <f t="shared" ref="R44" si="16">IF(ISNUMBER(B44),B44,"")</f>
        <v>15</v>
      </c>
      <c r="S44" s="62">
        <f t="shared" ref="S44:U44" si="17">IF(ISNUMBER(C44),C44-$Q44,"")</f>
        <v>-0.66308134172752631</v>
      </c>
      <c r="T44" s="62">
        <f t="shared" si="17"/>
        <v>11.420853937499999</v>
      </c>
      <c r="U44" s="62">
        <f t="shared" si="17"/>
        <v>12.56139875335829</v>
      </c>
      <c r="V44" s="69">
        <f>ABS(U44/Q44)</f>
        <v>0.83742658355721933</v>
      </c>
    </row>
    <row r="45" spans="1:36" x14ac:dyDescent="0.15">
      <c r="A45" s="48">
        <v>20</v>
      </c>
      <c r="B45" s="50">
        <f t="shared" si="15"/>
        <v>20</v>
      </c>
      <c r="C45" s="52"/>
      <c r="D45" s="73">
        <f t="shared" si="14"/>
        <v>33.880768000000003</v>
      </c>
      <c r="E45" s="46">
        <f t="shared" si="11"/>
        <v>34.6472704851572</v>
      </c>
      <c r="F45" s="20"/>
      <c r="G45" s="75">
        <v>0.2</v>
      </c>
      <c r="H45" s="23">
        <f t="shared" si="12"/>
        <v>13.880768</v>
      </c>
      <c r="I45" s="25">
        <f>C45-$A45</f>
        <v>-20</v>
      </c>
      <c r="J45" s="5">
        <f>D45-$A45</f>
        <v>13.880768000000003</v>
      </c>
      <c r="K45" s="5">
        <f>E45-$A45</f>
        <v>14.6472704851572</v>
      </c>
      <c r="M45" s="43">
        <v>10</v>
      </c>
      <c r="N45" s="44">
        <f t="shared" ref="N45:N61" si="18">E43</f>
        <v>19.592629339816135</v>
      </c>
      <c r="Q45" s="65">
        <v>20</v>
      </c>
      <c r="R45" s="62"/>
      <c r="S45" s="62"/>
      <c r="T45" s="62"/>
      <c r="U45" s="62"/>
      <c r="V45" s="68"/>
    </row>
    <row r="46" spans="1:36" x14ac:dyDescent="0.15">
      <c r="A46" s="48">
        <v>25</v>
      </c>
      <c r="B46" s="50">
        <f t="shared" si="15"/>
        <v>25</v>
      </c>
      <c r="C46" s="52"/>
      <c r="D46" s="73">
        <f t="shared" si="14"/>
        <v>40.792773437500003</v>
      </c>
      <c r="E46" s="46">
        <f t="shared" si="11"/>
        <v>41.040752007653388</v>
      </c>
      <c r="F46" s="20"/>
      <c r="G46" s="75">
        <v>0.25</v>
      </c>
      <c r="H46" s="23">
        <f t="shared" si="12"/>
        <v>15.792773437499999</v>
      </c>
      <c r="I46" s="25"/>
      <c r="J46" s="5"/>
      <c r="K46" s="5"/>
      <c r="M46" s="43">
        <v>15</v>
      </c>
      <c r="N46" s="44">
        <f t="shared" si="18"/>
        <v>27.56139875335829</v>
      </c>
      <c r="Q46" s="65">
        <v>25</v>
      </c>
      <c r="R46" s="62"/>
      <c r="S46" s="62"/>
      <c r="T46" s="62"/>
      <c r="U46" s="62"/>
      <c r="V46" s="68"/>
    </row>
    <row r="47" spans="1:36" x14ac:dyDescent="0.15">
      <c r="A47" s="48">
        <v>30</v>
      </c>
      <c r="B47" s="50">
        <f t="shared" si="15"/>
        <v>30</v>
      </c>
      <c r="C47" s="74">
        <f>'Spectral2TVI STATUS E'!L97</f>
        <v>28.48128174141959</v>
      </c>
      <c r="D47" s="73">
        <f t="shared" si="14"/>
        <v>47.219013000000004</v>
      </c>
      <c r="E47" s="46">
        <f t="shared" si="11"/>
        <v>46.892780779854576</v>
      </c>
      <c r="F47" s="20"/>
      <c r="G47" s="75">
        <v>0.3</v>
      </c>
      <c r="H47" s="23">
        <f t="shared" si="12"/>
        <v>17.219013</v>
      </c>
      <c r="I47" s="25">
        <f>C47-$A47</f>
        <v>-1.5187182585804102</v>
      </c>
      <c r="J47" s="5">
        <f>D47-$A47</f>
        <v>17.219013000000004</v>
      </c>
      <c r="K47" s="5">
        <f>E47-$A47</f>
        <v>16.892780779854576</v>
      </c>
      <c r="M47" s="43">
        <v>20</v>
      </c>
      <c r="N47" s="44">
        <f t="shared" si="18"/>
        <v>34.6472704851572</v>
      </c>
      <c r="Q47" s="65">
        <v>30</v>
      </c>
      <c r="R47" s="62">
        <f t="shared" ref="R47:R69" si="19">IF(ISNUMBER(B47),B47,"")</f>
        <v>30</v>
      </c>
      <c r="S47" s="62">
        <f t="shared" si="10"/>
        <v>-1.5187182585804102</v>
      </c>
      <c r="T47" s="62">
        <f t="shared" si="10"/>
        <v>17.219013000000004</v>
      </c>
      <c r="U47" s="62">
        <f t="shared" si="10"/>
        <v>16.892780779854576</v>
      </c>
      <c r="V47" s="69">
        <f>ABS(U47/Q47)</f>
        <v>0.56309269266181916</v>
      </c>
    </row>
    <row r="48" spans="1:36" x14ac:dyDescent="0.15">
      <c r="A48" s="48">
        <v>35</v>
      </c>
      <c r="B48" s="50">
        <f t="shared" si="15"/>
        <v>35</v>
      </c>
      <c r="C48" s="52"/>
      <c r="D48" s="73">
        <f t="shared" si="14"/>
        <v>53.212813937500002</v>
      </c>
      <c r="E48" s="46">
        <f t="shared" si="11"/>
        <v>52.3216847572604</v>
      </c>
      <c r="F48" s="20"/>
      <c r="G48" s="75">
        <v>0.35</v>
      </c>
      <c r="H48" s="23">
        <f t="shared" si="12"/>
        <v>18.212813937499998</v>
      </c>
      <c r="I48" s="25"/>
      <c r="J48" s="5"/>
      <c r="K48" s="5"/>
      <c r="M48" s="43">
        <v>25</v>
      </c>
      <c r="N48" s="44">
        <f t="shared" si="18"/>
        <v>41.040752007653388</v>
      </c>
      <c r="Q48" s="65">
        <v>35</v>
      </c>
      <c r="R48" s="62"/>
      <c r="S48" s="62"/>
      <c r="T48" s="62"/>
      <c r="U48" s="62"/>
      <c r="V48" s="68"/>
    </row>
    <row r="49" spans="1:22" x14ac:dyDescent="0.15">
      <c r="A49" s="48">
        <v>40</v>
      </c>
      <c r="B49" s="50">
        <f t="shared" si="15"/>
        <v>40</v>
      </c>
      <c r="C49" s="52"/>
      <c r="D49" s="73">
        <f t="shared" si="14"/>
        <v>58.818687999999995</v>
      </c>
      <c r="E49" s="46">
        <f t="shared" si="11"/>
        <v>57.418895132838479</v>
      </c>
      <c r="F49" s="20"/>
      <c r="G49" s="75">
        <v>0.4</v>
      </c>
      <c r="H49" s="23">
        <f t="shared" si="12"/>
        <v>18.818687999999995</v>
      </c>
      <c r="I49" s="25">
        <f>C49-$A49</f>
        <v>-40</v>
      </c>
      <c r="J49" s="5">
        <f>D49-$A49</f>
        <v>18.818687999999995</v>
      </c>
      <c r="K49" s="5">
        <f>E49-$A49</f>
        <v>17.418895132838479</v>
      </c>
      <c r="M49" s="43">
        <v>30</v>
      </c>
      <c r="N49" s="44">
        <f t="shared" si="18"/>
        <v>46.892780779854576</v>
      </c>
      <c r="Q49" s="65">
        <v>40</v>
      </c>
      <c r="R49" s="62"/>
      <c r="S49" s="62"/>
      <c r="T49" s="62"/>
      <c r="U49" s="62"/>
      <c r="V49" s="68"/>
    </row>
    <row r="50" spans="1:22" x14ac:dyDescent="0.15">
      <c r="A50" s="48">
        <v>45</v>
      </c>
      <c r="B50" s="50">
        <f t="shared" si="15"/>
        <v>45</v>
      </c>
      <c r="C50" s="52"/>
      <c r="D50" s="73">
        <f t="shared" si="14"/>
        <v>64.072331437499997</v>
      </c>
      <c r="E50" s="46">
        <f t="shared" si="11"/>
        <v>62.253312755116042</v>
      </c>
      <c r="F50" s="20"/>
      <c r="G50" s="75">
        <v>0.45</v>
      </c>
      <c r="H50" s="23">
        <f t="shared" si="12"/>
        <v>19.072331437500001</v>
      </c>
      <c r="I50" s="25"/>
      <c r="J50" s="5"/>
      <c r="K50" s="5"/>
      <c r="M50" s="43">
        <v>35</v>
      </c>
      <c r="N50" s="44">
        <f t="shared" si="18"/>
        <v>52.3216847572604</v>
      </c>
      <c r="Q50" s="65">
        <v>45</v>
      </c>
      <c r="R50" s="62"/>
      <c r="S50" s="62"/>
      <c r="T50" s="62"/>
      <c r="U50" s="62"/>
      <c r="V50" s="68"/>
    </row>
    <row r="51" spans="1:22" x14ac:dyDescent="0.15">
      <c r="A51" s="48">
        <v>50</v>
      </c>
      <c r="B51" s="50">
        <f t="shared" si="15"/>
        <v>50</v>
      </c>
      <c r="C51" s="74">
        <f>'Spectral2TVI STATUS E'!L101</f>
        <v>50.529354558211281</v>
      </c>
      <c r="D51" s="73">
        <f t="shared" si="14"/>
        <v>69.000624999999999</v>
      </c>
      <c r="E51" s="46">
        <f t="shared" si="11"/>
        <v>66.874397013243112</v>
      </c>
      <c r="F51" s="20"/>
      <c r="G51" s="75">
        <v>0.5</v>
      </c>
      <c r="H51" s="23">
        <f t="shared" si="12"/>
        <v>19.000624999999999</v>
      </c>
      <c r="I51" s="25">
        <f>C51-$A51</f>
        <v>0.5293545582112813</v>
      </c>
      <c r="J51" s="5">
        <f>D51-$A51</f>
        <v>19.000624999999999</v>
      </c>
      <c r="K51" s="5">
        <f>E51-$A51</f>
        <v>16.874397013243112</v>
      </c>
      <c r="M51" s="43">
        <v>40</v>
      </c>
      <c r="N51" s="44">
        <f t="shared" si="18"/>
        <v>57.418895132838479</v>
      </c>
      <c r="Q51" s="65">
        <v>50</v>
      </c>
      <c r="R51" s="62">
        <f t="shared" si="19"/>
        <v>50</v>
      </c>
      <c r="S51" s="62">
        <f t="shared" si="10"/>
        <v>0.5293545582112813</v>
      </c>
      <c r="T51" s="62">
        <f t="shared" si="10"/>
        <v>19.000624999999999</v>
      </c>
      <c r="U51" s="62">
        <f t="shared" si="10"/>
        <v>16.874397013243112</v>
      </c>
      <c r="V51" s="69">
        <f>ABS(U51/Q51)</f>
        <v>0.33748794026486223</v>
      </c>
    </row>
    <row r="52" spans="1:22" x14ac:dyDescent="0.15">
      <c r="A52" s="48">
        <v>55</v>
      </c>
      <c r="B52" s="50">
        <f t="shared" si="15"/>
        <v>55</v>
      </c>
      <c r="C52" s="52"/>
      <c r="D52" s="73">
        <f t="shared" si="14"/>
        <v>73.621633937500008</v>
      </c>
      <c r="E52" s="46">
        <f t="shared" si="11"/>
        <v>71.314125291871008</v>
      </c>
      <c r="F52" s="20"/>
      <c r="G52" s="75">
        <v>0.55000000000000004</v>
      </c>
      <c r="H52" s="23">
        <f t="shared" si="12"/>
        <v>18.621633937500004</v>
      </c>
      <c r="I52" s="25"/>
      <c r="J52" s="5"/>
      <c r="K52" s="5"/>
      <c r="M52" s="43">
        <v>45</v>
      </c>
      <c r="N52" s="44">
        <f t="shared" si="18"/>
        <v>62.253312755116042</v>
      </c>
      <c r="Q52" s="65">
        <v>55</v>
      </c>
      <c r="R52" s="62"/>
      <c r="S52" s="62"/>
      <c r="T52" s="62"/>
      <c r="U52" s="62"/>
      <c r="V52" s="68"/>
    </row>
    <row r="53" spans="1:22" x14ac:dyDescent="0.15">
      <c r="A53" s="48">
        <v>60</v>
      </c>
      <c r="B53" s="50">
        <f t="shared" si="15"/>
        <v>60</v>
      </c>
      <c r="C53" s="52"/>
      <c r="D53" s="73">
        <f t="shared" si="14"/>
        <v>77.944608000000002</v>
      </c>
      <c r="E53" s="46">
        <f t="shared" si="11"/>
        <v>75.588007099714673</v>
      </c>
      <c r="F53" s="20"/>
      <c r="G53" s="75">
        <v>0.6</v>
      </c>
      <c r="H53" s="23">
        <f t="shared" si="12"/>
        <v>17.944608000000002</v>
      </c>
      <c r="I53" s="25">
        <f>C53-$A53</f>
        <v>-60</v>
      </c>
      <c r="J53" s="5">
        <f>D53-$A53</f>
        <v>17.944608000000002</v>
      </c>
      <c r="K53" s="5">
        <f>E53-$A53</f>
        <v>15.588007099714673</v>
      </c>
      <c r="M53" s="43">
        <v>50</v>
      </c>
      <c r="N53" s="44">
        <f t="shared" si="18"/>
        <v>66.874397013243112</v>
      </c>
      <c r="Q53" s="65">
        <v>60</v>
      </c>
      <c r="R53" s="62"/>
      <c r="S53" s="62"/>
      <c r="T53" s="62"/>
      <c r="U53" s="62"/>
      <c r="V53" s="68"/>
    </row>
    <row r="54" spans="1:22" x14ac:dyDescent="0.15">
      <c r="A54" s="48">
        <v>65</v>
      </c>
      <c r="B54" s="50">
        <f t="shared" si="15"/>
        <v>65</v>
      </c>
      <c r="C54" s="52"/>
      <c r="D54" s="73">
        <f t="shared" si="14"/>
        <v>81.969981437499996</v>
      </c>
      <c r="E54" s="46">
        <f t="shared" si="11"/>
        <v>79.69535751549526</v>
      </c>
      <c r="F54" s="20"/>
      <c r="G54" s="75">
        <v>0.65</v>
      </c>
      <c r="H54" s="23">
        <f t="shared" si="12"/>
        <v>16.969981437500003</v>
      </c>
      <c r="I54" s="25"/>
      <c r="J54" s="5"/>
      <c r="K54" s="5"/>
      <c r="M54" s="43">
        <v>55</v>
      </c>
      <c r="N54" s="44">
        <f t="shared" si="18"/>
        <v>71.314125291871008</v>
      </c>
      <c r="Q54" s="65">
        <v>65</v>
      </c>
      <c r="R54" s="62"/>
      <c r="S54" s="62"/>
      <c r="T54" s="62"/>
      <c r="U54" s="62"/>
      <c r="V54" s="68"/>
    </row>
    <row r="55" spans="1:22" x14ac:dyDescent="0.15">
      <c r="A55" s="48">
        <v>70</v>
      </c>
      <c r="B55" s="50">
        <f t="shared" si="15"/>
        <v>70</v>
      </c>
      <c r="C55" s="74">
        <f>'Spectral2TVI STATUS E'!L105</f>
        <v>73.01636191208955</v>
      </c>
      <c r="D55" s="73">
        <f t="shared" si="14"/>
        <v>85.689372999999989</v>
      </c>
      <c r="E55" s="46">
        <f t="shared" si="11"/>
        <v>83.619056048507915</v>
      </c>
      <c r="G55" s="75">
        <v>0.7</v>
      </c>
      <c r="H55" s="23">
        <f t="shared" si="12"/>
        <v>15.689372999999996</v>
      </c>
      <c r="I55" s="25">
        <f>C55-$A55</f>
        <v>3.0163619120895504</v>
      </c>
      <c r="J55" s="5">
        <f>D55-$A55</f>
        <v>15.689372999999989</v>
      </c>
      <c r="K55" s="5">
        <f>E55-$A55</f>
        <v>13.619056048507915</v>
      </c>
      <c r="M55" s="43">
        <v>60</v>
      </c>
      <c r="N55" s="44">
        <f t="shared" si="18"/>
        <v>75.588007099714673</v>
      </c>
      <c r="Q55" s="65">
        <v>70</v>
      </c>
      <c r="R55" s="62">
        <f t="shared" si="19"/>
        <v>70</v>
      </c>
      <c r="S55" s="62">
        <f t="shared" si="10"/>
        <v>3.0163619120895504</v>
      </c>
      <c r="T55" s="62">
        <f t="shared" si="10"/>
        <v>15.689372999999989</v>
      </c>
      <c r="U55" s="62">
        <f t="shared" si="10"/>
        <v>13.619056048507915</v>
      </c>
      <c r="V55" s="69">
        <f>ABS(U55/Q55)</f>
        <v>0.19455794355011308</v>
      </c>
    </row>
    <row r="56" spans="1:22" x14ac:dyDescent="0.15">
      <c r="A56" s="48">
        <v>75</v>
      </c>
      <c r="B56" s="50">
        <f t="shared" si="15"/>
        <v>75</v>
      </c>
      <c r="C56" s="52"/>
      <c r="D56" s="73">
        <f t="shared" si="14"/>
        <v>89.085585937499985</v>
      </c>
      <c r="E56" s="46">
        <f t="shared" si="11"/>
        <v>87.325047539644501</v>
      </c>
      <c r="G56" s="75">
        <v>0.75</v>
      </c>
      <c r="H56" s="23">
        <f t="shared" si="12"/>
        <v>14.085585937499989</v>
      </c>
      <c r="I56" s="25"/>
      <c r="J56" s="5"/>
      <c r="K56" s="5"/>
      <c r="M56" s="43">
        <v>65</v>
      </c>
      <c r="N56" s="44">
        <f t="shared" si="18"/>
        <v>79.69535751549526</v>
      </c>
      <c r="Q56" s="65">
        <v>75</v>
      </c>
      <c r="R56" s="62"/>
      <c r="S56" s="62"/>
      <c r="T56" s="62"/>
      <c r="U56" s="62"/>
      <c r="V56" s="68"/>
    </row>
    <row r="57" spans="1:22" x14ac:dyDescent="0.15">
      <c r="A57" s="48">
        <v>80</v>
      </c>
      <c r="B57" s="50">
        <f t="shared" si="15"/>
        <v>80</v>
      </c>
      <c r="C57" s="52"/>
      <c r="D57" s="73">
        <f t="shared" si="14"/>
        <v>92.132607999999976</v>
      </c>
      <c r="E57" s="46">
        <f t="shared" si="11"/>
        <v>90.761882962682932</v>
      </c>
      <c r="G57" s="75">
        <v>0.8</v>
      </c>
      <c r="H57" s="23">
        <f t="shared" si="12"/>
        <v>12.132607999999978</v>
      </c>
      <c r="I57" s="25">
        <f>C57-$A57</f>
        <v>-80</v>
      </c>
      <c r="J57" s="5">
        <f>D57-$A57</f>
        <v>12.132607999999976</v>
      </c>
      <c r="K57" s="5">
        <f>E57-$A57</f>
        <v>10.761882962682932</v>
      </c>
      <c r="M57" s="43">
        <v>70</v>
      </c>
      <c r="N57" s="44">
        <f t="shared" si="18"/>
        <v>83.619056048507915</v>
      </c>
      <c r="Q57" s="65">
        <v>80</v>
      </c>
      <c r="R57" s="62"/>
      <c r="S57" s="62"/>
      <c r="T57" s="62"/>
      <c r="U57" s="62"/>
      <c r="V57" s="68"/>
    </row>
    <row r="58" spans="1:22" x14ac:dyDescent="0.15">
      <c r="A58" s="48">
        <v>85</v>
      </c>
      <c r="B58" s="50">
        <f t="shared" si="15"/>
        <v>85</v>
      </c>
      <c r="C58" s="74">
        <f>'Spectral2TVI STATUS E'!L108</f>
        <v>86.307514883515651</v>
      </c>
      <c r="D58" s="73">
        <f t="shared" si="14"/>
        <v>94.7956114375</v>
      </c>
      <c r="E58" s="46">
        <f t="shared" si="11"/>
        <v>93.860645571038503</v>
      </c>
      <c r="G58" s="75">
        <v>0.85</v>
      </c>
      <c r="H58" s="23">
        <f t="shared" si="12"/>
        <v>9.7956114374999963</v>
      </c>
      <c r="I58" s="5"/>
      <c r="J58" s="5"/>
      <c r="K58" s="5"/>
      <c r="M58" s="43">
        <v>75</v>
      </c>
      <c r="N58" s="44">
        <f t="shared" si="18"/>
        <v>87.325047539644501</v>
      </c>
      <c r="Q58" s="65">
        <v>85</v>
      </c>
      <c r="R58" s="62">
        <f t="shared" ref="R58" si="20">IF(ISNUMBER(B58),B58,"")</f>
        <v>85</v>
      </c>
      <c r="S58" s="62">
        <f t="shared" ref="S58:U58" si="21">IF(ISNUMBER(C58),C58-$Q58,"")</f>
        <v>1.3075148835156511</v>
      </c>
      <c r="T58" s="62">
        <f t="shared" si="21"/>
        <v>9.7956114374999999</v>
      </c>
      <c r="U58" s="62">
        <f t="shared" si="21"/>
        <v>8.8606455710385035</v>
      </c>
      <c r="V58" s="69">
        <f>ABS(U58/Q58)</f>
        <v>0.10424288907104122</v>
      </c>
    </row>
    <row r="59" spans="1:22" x14ac:dyDescent="0.15">
      <c r="A59" s="48">
        <v>90</v>
      </c>
      <c r="B59" s="50">
        <f t="shared" si="15"/>
        <v>90</v>
      </c>
      <c r="C59" s="52"/>
      <c r="D59" s="73">
        <f t="shared" si="14"/>
        <v>97.030952999999997</v>
      </c>
      <c r="E59" s="46">
        <f t="shared" si="11"/>
        <v>96.535651232799353</v>
      </c>
      <c r="G59" s="21">
        <v>0.9</v>
      </c>
      <c r="H59" s="22">
        <f t="shared" si="12"/>
        <v>7.0309529999999949</v>
      </c>
      <c r="I59" s="5">
        <f>C59-$A59</f>
        <v>-90</v>
      </c>
      <c r="J59" s="5">
        <f>D59-$A59</f>
        <v>7.0309529999999967</v>
      </c>
      <c r="K59" s="5">
        <f>E59-$A59</f>
        <v>6.5356512327993528</v>
      </c>
      <c r="M59" s="43">
        <v>80</v>
      </c>
      <c r="N59" s="44">
        <f t="shared" si="18"/>
        <v>90.761882962682932</v>
      </c>
      <c r="Q59" s="65">
        <v>90</v>
      </c>
      <c r="R59" s="62"/>
      <c r="S59" s="62"/>
      <c r="T59" s="62"/>
      <c r="U59" s="62"/>
      <c r="V59" s="68"/>
    </row>
    <row r="60" spans="1:22" x14ac:dyDescent="0.15">
      <c r="A60" s="48">
        <v>91</v>
      </c>
      <c r="B60" s="50"/>
      <c r="C60" s="50"/>
      <c r="D60" s="53"/>
      <c r="E60" s="46" t="str">
        <f t="shared" si="11"/>
        <v/>
      </c>
      <c r="G60" s="21">
        <v>0.91</v>
      </c>
      <c r="H60" s="23">
        <f t="shared" si="12"/>
        <v>6.4222406702999946</v>
      </c>
      <c r="I60" s="5"/>
      <c r="J60" s="5"/>
      <c r="K60" s="5"/>
      <c r="M60" s="43">
        <v>85</v>
      </c>
      <c r="N60" s="44">
        <f t="shared" si="18"/>
        <v>93.860645571038503</v>
      </c>
      <c r="Q60" s="65">
        <v>91</v>
      </c>
      <c r="R60" s="62"/>
      <c r="S60" s="62"/>
      <c r="T60" s="62"/>
      <c r="U60" s="62"/>
      <c r="V60" s="68"/>
    </row>
    <row r="61" spans="1:22" x14ac:dyDescent="0.15">
      <c r="A61" s="48">
        <v>92</v>
      </c>
      <c r="B61" s="50"/>
      <c r="C61" s="50"/>
      <c r="D61" s="53"/>
      <c r="E61" s="46" t="str">
        <f t="shared" si="11"/>
        <v/>
      </c>
      <c r="G61" s="21">
        <v>0.92</v>
      </c>
      <c r="H61" s="23">
        <f t="shared" si="12"/>
        <v>5.7938897407999956</v>
      </c>
      <c r="I61" s="5"/>
      <c r="J61" s="5"/>
      <c r="K61" s="5"/>
      <c r="M61" s="43">
        <v>90</v>
      </c>
      <c r="N61" s="44">
        <f t="shared" si="18"/>
        <v>96.535651232799353</v>
      </c>
      <c r="Q61" s="65">
        <v>92</v>
      </c>
      <c r="R61" s="62"/>
      <c r="S61" s="62"/>
      <c r="T61" s="62"/>
      <c r="U61" s="62"/>
      <c r="V61" s="68"/>
    </row>
    <row r="62" spans="1:22" x14ac:dyDescent="0.15">
      <c r="A62" s="48">
        <v>93</v>
      </c>
      <c r="B62" s="50"/>
      <c r="C62" s="50"/>
      <c r="D62" s="53"/>
      <c r="E62" s="46" t="str">
        <f t="shared" si="11"/>
        <v/>
      </c>
      <c r="G62" s="28">
        <v>0.93</v>
      </c>
      <c r="H62" s="24">
        <f t="shared" si="12"/>
        <v>5.1454241222999801</v>
      </c>
      <c r="I62" s="5"/>
      <c r="J62" s="5"/>
      <c r="K62" s="5"/>
      <c r="M62" s="43">
        <v>95</v>
      </c>
      <c r="N62" s="44">
        <f>E64</f>
        <v>98.686333720460453</v>
      </c>
      <c r="Q62" s="65">
        <v>93</v>
      </c>
      <c r="R62" s="62"/>
      <c r="S62" s="62"/>
      <c r="T62" s="62"/>
      <c r="U62" s="62"/>
      <c r="V62" s="68"/>
    </row>
    <row r="63" spans="1:22" x14ac:dyDescent="0.15">
      <c r="A63" s="48">
        <v>94</v>
      </c>
      <c r="B63" s="50"/>
      <c r="C63" s="50"/>
      <c r="D63" s="53"/>
      <c r="E63" s="46" t="str">
        <f t="shared" si="11"/>
        <v/>
      </c>
      <c r="G63" s="21">
        <v>0.94</v>
      </c>
      <c r="H63" s="24">
        <f t="shared" si="12"/>
        <v>4.4763536207999888</v>
      </c>
      <c r="I63" s="5"/>
      <c r="J63" s="5"/>
      <c r="K63" s="5"/>
      <c r="M63" s="43">
        <v>100</v>
      </c>
      <c r="N63" s="44">
        <v>100</v>
      </c>
      <c r="Q63" s="65">
        <v>94</v>
      </c>
      <c r="R63" s="62"/>
      <c r="S63" s="62"/>
      <c r="T63" s="62"/>
      <c r="U63" s="62"/>
      <c r="V63" s="68"/>
    </row>
    <row r="64" spans="1:22" x14ac:dyDescent="0.15">
      <c r="A64" s="48">
        <v>95</v>
      </c>
      <c r="B64" s="50"/>
      <c r="C64" s="50"/>
      <c r="D64" s="73">
        <f t="shared" ref="D64" si="22">G64*100+H64</f>
        <v>98.786173937499996</v>
      </c>
      <c r="E64" s="46">
        <f t="shared" si="11"/>
        <v>98.686333720460453</v>
      </c>
      <c r="G64" s="29">
        <v>0.95</v>
      </c>
      <c r="H64" s="24">
        <f t="shared" si="12"/>
        <v>3.7861739374999925</v>
      </c>
      <c r="I64" s="5"/>
      <c r="J64" s="5"/>
      <c r="K64" s="5"/>
      <c r="M64" s="42"/>
      <c r="Q64" s="65">
        <v>95</v>
      </c>
      <c r="R64" s="62"/>
      <c r="S64" s="62"/>
      <c r="T64" s="62"/>
      <c r="U64" s="62"/>
      <c r="V64" s="68"/>
    </row>
    <row r="65" spans="1:22" x14ac:dyDescent="0.15">
      <c r="A65" s="48">
        <v>96</v>
      </c>
      <c r="B65" s="50"/>
      <c r="C65" s="50"/>
      <c r="D65" s="53"/>
      <c r="E65" s="46" t="str">
        <f t="shared" si="11"/>
        <v/>
      </c>
      <c r="G65" s="21">
        <v>0.96</v>
      </c>
      <c r="H65" s="24">
        <f t="shared" si="12"/>
        <v>3.0743666687999771</v>
      </c>
      <c r="I65" s="5"/>
      <c r="J65" s="5"/>
      <c r="K65" s="5"/>
      <c r="M65" s="41"/>
      <c r="Q65" s="65">
        <v>96</v>
      </c>
      <c r="R65" s="62"/>
      <c r="S65" s="62"/>
      <c r="T65" s="62"/>
      <c r="U65" s="62"/>
      <c r="V65" s="68"/>
    </row>
    <row r="66" spans="1:22" x14ac:dyDescent="0.15">
      <c r="A66" s="48">
        <v>97</v>
      </c>
      <c r="B66" s="50"/>
      <c r="C66" s="50"/>
      <c r="D66" s="53"/>
      <c r="E66" s="46" t="str">
        <f t="shared" si="11"/>
        <v/>
      </c>
      <c r="G66" s="29">
        <v>0.97</v>
      </c>
      <c r="H66" s="24">
        <f t="shared" si="12"/>
        <v>2.3403993062999895</v>
      </c>
      <c r="I66" s="5"/>
      <c r="J66" s="5"/>
      <c r="K66" s="5"/>
      <c r="M66" s="41"/>
      <c r="Q66" s="65">
        <v>97</v>
      </c>
      <c r="R66" s="62"/>
      <c r="S66" s="62"/>
      <c r="T66" s="62"/>
      <c r="U66" s="62"/>
      <c r="V66" s="68"/>
    </row>
    <row r="67" spans="1:22" x14ac:dyDescent="0.15">
      <c r="A67" s="48">
        <v>98</v>
      </c>
      <c r="B67" s="50"/>
      <c r="C67" s="50"/>
      <c r="D67" s="53"/>
      <c r="E67" s="46" t="str">
        <f t="shared" si="11"/>
        <v/>
      </c>
      <c r="G67" s="21">
        <v>0.98</v>
      </c>
      <c r="H67" s="24">
        <f t="shared" si="12"/>
        <v>1.5837252368000043</v>
      </c>
      <c r="I67" s="5"/>
      <c r="J67" s="5"/>
      <c r="K67" s="5"/>
      <c r="Q67" s="65">
        <v>98</v>
      </c>
      <c r="R67" s="62"/>
      <c r="S67" s="62"/>
      <c r="T67" s="62"/>
      <c r="U67" s="62"/>
      <c r="V67" s="68"/>
    </row>
    <row r="68" spans="1:22" ht="14" thickBot="1" x14ac:dyDescent="0.2">
      <c r="A68" s="48">
        <v>99</v>
      </c>
      <c r="B68" s="50"/>
      <c r="C68" s="50"/>
      <c r="D68" s="53"/>
      <c r="E68" s="46" t="str">
        <f t="shared" si="11"/>
        <v/>
      </c>
      <c r="G68" s="30">
        <v>0.99</v>
      </c>
      <c r="H68" s="31">
        <f t="shared" si="12"/>
        <v>0.8037837422999794</v>
      </c>
      <c r="I68" s="5"/>
      <c r="J68" s="5"/>
      <c r="K68" s="5"/>
      <c r="Q68" s="65">
        <v>99</v>
      </c>
      <c r="R68" s="62"/>
      <c r="S68" s="62"/>
      <c r="T68" s="62"/>
      <c r="U68" s="62"/>
      <c r="V68" s="68"/>
    </row>
    <row r="69" spans="1:22" ht="14" thickBot="1" x14ac:dyDescent="0.2">
      <c r="A69" s="49">
        <v>100</v>
      </c>
      <c r="B69" s="51">
        <v>100</v>
      </c>
      <c r="C69" s="51">
        <v>100</v>
      </c>
      <c r="D69" s="54">
        <v>100</v>
      </c>
      <c r="E69" s="47">
        <f>AJ38</f>
        <v>100</v>
      </c>
      <c r="I69" s="5">
        <v>0</v>
      </c>
      <c r="J69" s="5">
        <v>0</v>
      </c>
      <c r="K69" s="5">
        <v>0</v>
      </c>
      <c r="Q69" s="66">
        <v>100</v>
      </c>
      <c r="R69" s="63">
        <f t="shared" si="19"/>
        <v>100</v>
      </c>
      <c r="S69" s="63">
        <f t="shared" si="10"/>
        <v>0</v>
      </c>
      <c r="T69" s="63">
        <f t="shared" si="10"/>
        <v>0</v>
      </c>
      <c r="U69" s="63">
        <f t="shared" si="10"/>
        <v>0</v>
      </c>
      <c r="V69" s="70"/>
    </row>
  </sheetData>
  <sheetProtection selectLockedCells="1" selectUnlockedCells="1"/>
  <mergeCells count="1">
    <mergeCell ref="M41:N41"/>
  </mergeCells>
  <pageMargins left="0.78749999999999998" right="0.78749999999999998" top="1.0249999999999999" bottom="1.0249999999999999" header="0.78749999999999998" footer="0.78749999999999998"/>
  <pageSetup paperSize="9" scale="57" orientation="portrait" useFirstPageNumber="1" horizontalDpi="300" verticalDpi="300"/>
  <headerFooter>
    <oddHeader>&amp;C&amp;A</oddHeader>
    <oddFooter>&amp;CPagina 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4B1A330-204C-7246-A0BC-D63718AC223C}">
            <x14:iconSet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V33:V69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02C3-13BD-1641-ACFB-B300A2B46A84}">
  <dimension ref="A1:BH116"/>
  <sheetViews>
    <sheetView topLeftCell="B11" zoomScale="120" zoomScaleNormal="120" workbookViewId="0">
      <selection activeCell="O17" sqref="O17:AX116"/>
    </sheetView>
  </sheetViews>
  <sheetFormatPr baseColWidth="10" defaultRowHeight="13" x14ac:dyDescent="0.15"/>
  <sheetData>
    <row r="1" spans="1:50" x14ac:dyDescent="0.15">
      <c r="N1" s="78"/>
      <c r="O1" s="81">
        <v>380</v>
      </c>
      <c r="P1" s="81">
        <v>390</v>
      </c>
      <c r="Q1" s="81">
        <v>400</v>
      </c>
      <c r="R1" s="81">
        <v>410</v>
      </c>
      <c r="S1" s="81">
        <v>420</v>
      </c>
      <c r="T1" s="81">
        <v>430</v>
      </c>
      <c r="U1" s="81">
        <v>440</v>
      </c>
      <c r="V1" s="81">
        <v>450</v>
      </c>
      <c r="W1" s="81">
        <v>460</v>
      </c>
      <c r="X1" s="81">
        <v>470</v>
      </c>
      <c r="Y1" s="81">
        <v>480</v>
      </c>
      <c r="Z1" s="81">
        <v>490</v>
      </c>
      <c r="AA1" s="81">
        <v>500</v>
      </c>
      <c r="AB1" s="81">
        <v>510</v>
      </c>
      <c r="AC1" s="81">
        <v>520</v>
      </c>
      <c r="AD1" s="81">
        <v>530</v>
      </c>
      <c r="AE1" s="81">
        <v>540</v>
      </c>
      <c r="AF1" s="81">
        <v>550</v>
      </c>
      <c r="AG1" s="81">
        <v>560</v>
      </c>
      <c r="AH1" s="81">
        <v>570</v>
      </c>
      <c r="AI1" s="81">
        <v>580</v>
      </c>
      <c r="AJ1" s="81">
        <v>590</v>
      </c>
      <c r="AK1" s="81">
        <v>600</v>
      </c>
      <c r="AL1" s="81">
        <v>610</v>
      </c>
      <c r="AM1" s="81">
        <v>620</v>
      </c>
      <c r="AN1" s="81">
        <v>630</v>
      </c>
      <c r="AO1" s="81">
        <v>640</v>
      </c>
      <c r="AP1" s="81">
        <v>650</v>
      </c>
      <c r="AQ1" s="81">
        <v>660</v>
      </c>
      <c r="AR1" s="81">
        <v>670</v>
      </c>
      <c r="AS1" s="81">
        <v>680</v>
      </c>
      <c r="AT1" s="81">
        <v>690</v>
      </c>
      <c r="AU1" s="81">
        <v>700</v>
      </c>
      <c r="AV1" s="81">
        <v>710</v>
      </c>
      <c r="AW1" s="81">
        <v>720</v>
      </c>
      <c r="AX1" s="81">
        <v>730</v>
      </c>
    </row>
    <row r="2" spans="1:50" x14ac:dyDescent="0.15">
      <c r="N2" s="80" t="s">
        <v>133</v>
      </c>
      <c r="O2" s="79"/>
      <c r="P2" s="79"/>
      <c r="Q2" s="79">
        <v>0.5</v>
      </c>
      <c r="R2" s="79">
        <v>1.3220000000000001</v>
      </c>
      <c r="S2" s="79">
        <v>1.9139999999999999</v>
      </c>
      <c r="T2" s="79">
        <v>2.4470000000000001</v>
      </c>
      <c r="U2" s="79">
        <v>2.8109999999999999</v>
      </c>
      <c r="V2" s="79">
        <v>3.09</v>
      </c>
      <c r="W2" s="79">
        <v>3.3460000000000001</v>
      </c>
      <c r="X2" s="79">
        <v>3.5819999999999999</v>
      </c>
      <c r="Y2" s="79">
        <v>3.8180000000000001</v>
      </c>
      <c r="Z2" s="79">
        <v>4.0410000000000004</v>
      </c>
      <c r="AA2" s="79">
        <v>4.2759999999999998</v>
      </c>
      <c r="AB2" s="79">
        <v>4.5129999999999999</v>
      </c>
      <c r="AC2" s="79">
        <v>4.702</v>
      </c>
      <c r="AD2" s="79">
        <v>4.8250000000000002</v>
      </c>
      <c r="AE2" s="79">
        <v>4.9050000000000002</v>
      </c>
      <c r="AF2" s="79">
        <v>4.9569999999999999</v>
      </c>
      <c r="AG2" s="79">
        <v>4.9889999999999999</v>
      </c>
      <c r="AH2" s="79">
        <v>5</v>
      </c>
      <c r="AI2" s="79">
        <v>4.9889999999999999</v>
      </c>
      <c r="AJ2" s="79">
        <v>4.9560000000000004</v>
      </c>
      <c r="AK2" s="79">
        <v>4.9020000000000001</v>
      </c>
      <c r="AL2" s="79">
        <v>4.827</v>
      </c>
      <c r="AM2" s="79">
        <v>4.7309999999999999</v>
      </c>
      <c r="AN2" s="79">
        <v>4.593</v>
      </c>
      <c r="AO2" s="79">
        <v>4.4329999999999998</v>
      </c>
      <c r="AP2" s="79">
        <v>4.2380000000000004</v>
      </c>
      <c r="AQ2" s="79">
        <v>4.0129999999999999</v>
      </c>
      <c r="AR2" s="79">
        <v>3.7490000000000001</v>
      </c>
      <c r="AS2" s="79">
        <v>3.49</v>
      </c>
      <c r="AT2" s="79">
        <v>3.1880000000000002</v>
      </c>
      <c r="AU2" s="79">
        <v>2.9009999999999998</v>
      </c>
      <c r="AV2" s="79">
        <v>2.6219999999999999</v>
      </c>
      <c r="AW2" s="79">
        <v>2.3340000000000001</v>
      </c>
      <c r="AX2" s="79">
        <v>2.0409999999999999</v>
      </c>
    </row>
    <row r="3" spans="1:50" x14ac:dyDescent="0.15">
      <c r="N3" s="80" t="s">
        <v>134</v>
      </c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>
        <v>0.5</v>
      </c>
      <c r="AH3" s="79">
        <v>1.778</v>
      </c>
      <c r="AI3" s="79">
        <v>2.653</v>
      </c>
      <c r="AJ3" s="79">
        <v>4.4770000000000003</v>
      </c>
      <c r="AK3" s="79">
        <v>5</v>
      </c>
      <c r="AL3" s="79">
        <v>4.9290000000000003</v>
      </c>
      <c r="AM3" s="79">
        <v>4.74</v>
      </c>
      <c r="AN3" s="79">
        <v>4.3979999999999997</v>
      </c>
      <c r="AO3" s="79">
        <v>4</v>
      </c>
      <c r="AP3" s="79">
        <v>3.6989999999999998</v>
      </c>
      <c r="AQ3" s="79">
        <v>3.1760000000000002</v>
      </c>
      <c r="AR3" s="79">
        <v>2.6989999999999998</v>
      </c>
      <c r="AS3" s="79">
        <v>2.4769999999999999</v>
      </c>
      <c r="AT3" s="79">
        <v>2.1760000000000002</v>
      </c>
      <c r="AU3" s="79">
        <v>1.6990000000000001</v>
      </c>
      <c r="AV3" s="79">
        <v>1</v>
      </c>
      <c r="AW3" s="79">
        <v>0.5</v>
      </c>
      <c r="AX3" s="79"/>
    </row>
    <row r="4" spans="1:50" x14ac:dyDescent="0.15">
      <c r="N4" s="80" t="s">
        <v>135</v>
      </c>
      <c r="O4" s="79"/>
      <c r="P4" s="79"/>
      <c r="Q4" s="79"/>
      <c r="R4" s="79"/>
      <c r="S4" s="79"/>
      <c r="T4" s="79"/>
      <c r="U4" s="79"/>
      <c r="V4" s="79"/>
      <c r="W4" s="79"/>
      <c r="X4" s="79">
        <v>0.5</v>
      </c>
      <c r="Y4" s="79">
        <v>3</v>
      </c>
      <c r="Z4" s="79">
        <v>3.6989999999999998</v>
      </c>
      <c r="AA4" s="79">
        <v>4.4770000000000003</v>
      </c>
      <c r="AB4" s="79">
        <v>4.8330000000000002</v>
      </c>
      <c r="AC4" s="79">
        <v>4.9640000000000004</v>
      </c>
      <c r="AD4" s="79">
        <v>5</v>
      </c>
      <c r="AE4" s="79">
        <v>4.944</v>
      </c>
      <c r="AF4" s="79">
        <v>4.82</v>
      </c>
      <c r="AG4" s="79">
        <v>4.6230000000000002</v>
      </c>
      <c r="AH4" s="79">
        <v>4.3419999999999996</v>
      </c>
      <c r="AI4" s="79">
        <v>3.9540000000000002</v>
      </c>
      <c r="AJ4" s="79">
        <v>3.3980000000000001</v>
      </c>
      <c r="AK4" s="79">
        <v>2.8450000000000002</v>
      </c>
      <c r="AL4" s="79">
        <v>1.954</v>
      </c>
      <c r="AM4" s="79">
        <v>1</v>
      </c>
      <c r="AN4" s="79">
        <v>0.5</v>
      </c>
      <c r="AO4" s="79"/>
      <c r="AP4" s="79"/>
      <c r="AQ4" s="79"/>
      <c r="AR4" s="79"/>
      <c r="AS4" s="79"/>
      <c r="AT4" s="79"/>
      <c r="AU4" s="79"/>
      <c r="AV4" s="79"/>
      <c r="AW4" s="79"/>
      <c r="AX4" s="79"/>
    </row>
    <row r="5" spans="1:50" x14ac:dyDescent="0.15">
      <c r="N5" s="80" t="s">
        <v>136</v>
      </c>
      <c r="O5" s="79">
        <v>2.431</v>
      </c>
      <c r="P5" s="79">
        <v>3.431</v>
      </c>
      <c r="Q5" s="79">
        <v>4.1139999999999999</v>
      </c>
      <c r="R5" s="79">
        <v>4.4770000000000003</v>
      </c>
      <c r="S5" s="79">
        <v>4.7779999999999996</v>
      </c>
      <c r="T5" s="79">
        <v>4.9139999999999997</v>
      </c>
      <c r="U5" s="79">
        <v>5</v>
      </c>
      <c r="V5" s="79">
        <v>4.9589999999999996</v>
      </c>
      <c r="W5" s="79">
        <v>4.8810000000000002</v>
      </c>
      <c r="X5" s="79">
        <v>4.6719999999999997</v>
      </c>
      <c r="Y5" s="79">
        <v>4.2549999999999999</v>
      </c>
      <c r="Z5" s="79">
        <v>3.778</v>
      </c>
      <c r="AA5" s="79">
        <v>2.903</v>
      </c>
      <c r="AB5" s="79">
        <v>1.6990000000000001</v>
      </c>
      <c r="AC5" s="79">
        <v>1</v>
      </c>
      <c r="AD5" s="79">
        <v>0.5</v>
      </c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</row>
    <row r="7" spans="1:50" x14ac:dyDescent="0.15">
      <c r="A7" t="s">
        <v>29</v>
      </c>
      <c r="N7" s="78"/>
      <c r="O7" s="81">
        <v>380</v>
      </c>
      <c r="P7" s="81">
        <v>390</v>
      </c>
      <c r="Q7" s="81">
        <v>400</v>
      </c>
      <c r="R7" s="81">
        <v>410</v>
      </c>
      <c r="S7" s="81">
        <v>420</v>
      </c>
      <c r="T7" s="81">
        <v>430</v>
      </c>
      <c r="U7" s="81">
        <v>440</v>
      </c>
      <c r="V7" s="81">
        <v>450</v>
      </c>
      <c r="W7" s="81">
        <v>460</v>
      </c>
      <c r="X7" s="81">
        <v>470</v>
      </c>
      <c r="Y7" s="81">
        <v>480</v>
      </c>
      <c r="Z7" s="81">
        <v>490</v>
      </c>
      <c r="AA7" s="81">
        <v>500</v>
      </c>
      <c r="AB7" s="81">
        <v>510</v>
      </c>
      <c r="AC7" s="81">
        <v>520</v>
      </c>
      <c r="AD7" s="81">
        <v>530</v>
      </c>
      <c r="AE7" s="81">
        <v>540</v>
      </c>
      <c r="AF7" s="81">
        <v>550</v>
      </c>
      <c r="AG7" s="81">
        <v>560</v>
      </c>
      <c r="AH7" s="81">
        <v>570</v>
      </c>
      <c r="AI7" s="81">
        <v>580</v>
      </c>
      <c r="AJ7" s="81">
        <v>590</v>
      </c>
      <c r="AK7" s="81">
        <v>600</v>
      </c>
      <c r="AL7" s="81">
        <v>610</v>
      </c>
      <c r="AM7" s="81">
        <v>620</v>
      </c>
      <c r="AN7" s="81">
        <v>630</v>
      </c>
      <c r="AO7" s="81">
        <v>640</v>
      </c>
      <c r="AP7" s="81">
        <v>650</v>
      </c>
      <c r="AQ7" s="81">
        <v>660</v>
      </c>
      <c r="AR7" s="81">
        <v>670</v>
      </c>
      <c r="AS7" s="81">
        <v>680</v>
      </c>
      <c r="AT7" s="81">
        <v>690</v>
      </c>
      <c r="AU7" s="81">
        <v>700</v>
      </c>
      <c r="AV7" s="81">
        <v>710</v>
      </c>
      <c r="AW7" s="81">
        <v>720</v>
      </c>
      <c r="AX7" s="81">
        <v>730</v>
      </c>
    </row>
    <row r="8" spans="1:50" x14ac:dyDescent="0.15">
      <c r="A8" t="s">
        <v>30</v>
      </c>
      <c r="B8" t="s">
        <v>31</v>
      </c>
      <c r="N8" s="80" t="s">
        <v>137</v>
      </c>
      <c r="O8" s="79">
        <f>10^O2</f>
        <v>1</v>
      </c>
      <c r="P8" s="79">
        <f t="shared" ref="P8:AX11" si="0">10^P2</f>
        <v>1</v>
      </c>
      <c r="Q8" s="79">
        <f t="shared" si="0"/>
        <v>3.1622776601683795</v>
      </c>
      <c r="R8" s="79">
        <f t="shared" si="0"/>
        <v>20.989398836235249</v>
      </c>
      <c r="S8" s="79">
        <f t="shared" si="0"/>
        <v>82.035154432981869</v>
      </c>
      <c r="T8" s="79">
        <f t="shared" si="0"/>
        <v>279.89813196343636</v>
      </c>
      <c r="U8" s="79">
        <f t="shared" si="0"/>
        <v>647.14261574858347</v>
      </c>
      <c r="V8" s="79">
        <f t="shared" si="0"/>
        <v>1230.2687708123824</v>
      </c>
      <c r="W8" s="79">
        <f t="shared" si="0"/>
        <v>2218.1964198002206</v>
      </c>
      <c r="X8" s="79">
        <f t="shared" si="0"/>
        <v>3819.4427084004692</v>
      </c>
      <c r="Y8" s="79">
        <f t="shared" si="0"/>
        <v>6576.5783735542127</v>
      </c>
      <c r="Z8" s="79">
        <f t="shared" si="0"/>
        <v>10990.058394325224</v>
      </c>
      <c r="AA8" s="79">
        <f t="shared" si="0"/>
        <v>18879.913490962947</v>
      </c>
      <c r="AB8" s="79">
        <f t="shared" si="0"/>
        <v>32583.670100200874</v>
      </c>
      <c r="AC8" s="79">
        <f t="shared" si="0"/>
        <v>50350.060878790529</v>
      </c>
      <c r="AD8" s="79">
        <f t="shared" si="0"/>
        <v>66834.391756861587</v>
      </c>
      <c r="AE8" s="79">
        <f t="shared" si="0"/>
        <v>80352.612218561815</v>
      </c>
      <c r="AF8" s="79">
        <f t="shared" si="0"/>
        <v>90573.260089820033</v>
      </c>
      <c r="AG8" s="79">
        <f t="shared" si="0"/>
        <v>97498.963771738825</v>
      </c>
      <c r="AH8" s="79">
        <f t="shared" si="0"/>
        <v>100000</v>
      </c>
      <c r="AI8" s="79">
        <f t="shared" si="0"/>
        <v>97498.963771738825</v>
      </c>
      <c r="AJ8" s="79">
        <f t="shared" si="0"/>
        <v>90364.947372230265</v>
      </c>
      <c r="AK8" s="79">
        <f t="shared" si="0"/>
        <v>79799.468726797728</v>
      </c>
      <c r="AL8" s="79">
        <f t="shared" si="0"/>
        <v>67142.88529259534</v>
      </c>
      <c r="AM8" s="79">
        <f t="shared" si="0"/>
        <v>53826.978251628825</v>
      </c>
      <c r="AN8" s="79">
        <f t="shared" si="0"/>
        <v>39174.187710778344</v>
      </c>
      <c r="AO8" s="79">
        <f t="shared" si="0"/>
        <v>27101.916318908447</v>
      </c>
      <c r="AP8" s="79">
        <f t="shared" si="0"/>
        <v>17298.163592151057</v>
      </c>
      <c r="AQ8" s="79">
        <f t="shared" si="0"/>
        <v>10303.861204416173</v>
      </c>
      <c r="AR8" s="79">
        <f t="shared" si="0"/>
        <v>5610.4797603247089</v>
      </c>
      <c r="AS8" s="79">
        <f t="shared" si="0"/>
        <v>3090.295432513592</v>
      </c>
      <c r="AT8" s="79">
        <f t="shared" si="0"/>
        <v>1541.7004529495609</v>
      </c>
      <c r="AU8" s="79">
        <f t="shared" si="0"/>
        <v>796.15935041731916</v>
      </c>
      <c r="AV8" s="79">
        <f t="shared" si="0"/>
        <v>418.79356511791849</v>
      </c>
      <c r="AW8" s="79">
        <f t="shared" si="0"/>
        <v>215.77444091526687</v>
      </c>
      <c r="AX8" s="79">
        <f t="shared" si="0"/>
        <v>109.90058394325209</v>
      </c>
    </row>
    <row r="9" spans="1:50" x14ac:dyDescent="0.15">
      <c r="A9" t="s">
        <v>32</v>
      </c>
      <c r="B9" t="s">
        <v>33</v>
      </c>
      <c r="N9" s="80" t="s">
        <v>138</v>
      </c>
      <c r="O9" s="79">
        <f>10^O3</f>
        <v>1</v>
      </c>
      <c r="P9" s="79">
        <f t="shared" si="0"/>
        <v>1</v>
      </c>
      <c r="Q9" s="79">
        <f t="shared" si="0"/>
        <v>1</v>
      </c>
      <c r="R9" s="79">
        <f t="shared" si="0"/>
        <v>1</v>
      </c>
      <c r="S9" s="79">
        <f t="shared" si="0"/>
        <v>1</v>
      </c>
      <c r="T9" s="79">
        <f t="shared" si="0"/>
        <v>1</v>
      </c>
      <c r="U9" s="79">
        <f t="shared" si="0"/>
        <v>1</v>
      </c>
      <c r="V9" s="79">
        <f t="shared" si="0"/>
        <v>1</v>
      </c>
      <c r="W9" s="79">
        <f t="shared" si="0"/>
        <v>1</v>
      </c>
      <c r="X9" s="79">
        <f t="shared" si="0"/>
        <v>1</v>
      </c>
      <c r="Y9" s="79">
        <f t="shared" si="0"/>
        <v>1</v>
      </c>
      <c r="Z9" s="79">
        <f t="shared" si="0"/>
        <v>1</v>
      </c>
      <c r="AA9" s="79">
        <f t="shared" si="0"/>
        <v>1</v>
      </c>
      <c r="AB9" s="79">
        <f t="shared" si="0"/>
        <v>1</v>
      </c>
      <c r="AC9" s="79">
        <f t="shared" si="0"/>
        <v>1</v>
      </c>
      <c r="AD9" s="79">
        <f t="shared" si="0"/>
        <v>1</v>
      </c>
      <c r="AE9" s="79">
        <f t="shared" si="0"/>
        <v>1</v>
      </c>
      <c r="AF9" s="79">
        <f t="shared" si="0"/>
        <v>1</v>
      </c>
      <c r="AG9" s="79">
        <f t="shared" si="0"/>
        <v>3.1622776601683795</v>
      </c>
      <c r="AH9" s="79">
        <f t="shared" si="0"/>
        <v>59.979107625550952</v>
      </c>
      <c r="AI9" s="79">
        <f t="shared" si="0"/>
        <v>449.7798548932883</v>
      </c>
      <c r="AJ9" s="79">
        <f t="shared" si="0"/>
        <v>29991.625189876548</v>
      </c>
      <c r="AK9" s="79">
        <f t="shared" si="0"/>
        <v>100000</v>
      </c>
      <c r="AL9" s="79">
        <f t="shared" si="0"/>
        <v>84918.047503631547</v>
      </c>
      <c r="AM9" s="79">
        <f t="shared" si="0"/>
        <v>54954.087385762505</v>
      </c>
      <c r="AN9" s="79">
        <f t="shared" si="0"/>
        <v>25003.453616964336</v>
      </c>
      <c r="AO9" s="79">
        <f t="shared" si="0"/>
        <v>10000</v>
      </c>
      <c r="AP9" s="79">
        <f t="shared" si="0"/>
        <v>5000.345349769791</v>
      </c>
      <c r="AQ9" s="79">
        <f t="shared" si="0"/>
        <v>1499.6848355023758</v>
      </c>
      <c r="AR9" s="79">
        <f t="shared" si="0"/>
        <v>500.03453497697859</v>
      </c>
      <c r="AS9" s="79">
        <f t="shared" si="0"/>
        <v>299.9162518987651</v>
      </c>
      <c r="AT9" s="79">
        <f t="shared" si="0"/>
        <v>149.96848355023752</v>
      </c>
      <c r="AU9" s="79">
        <f t="shared" si="0"/>
        <v>50.003453497697869</v>
      </c>
      <c r="AV9" s="79">
        <f t="shared" si="0"/>
        <v>10</v>
      </c>
      <c r="AW9" s="79">
        <f t="shared" si="0"/>
        <v>3.1622776601683795</v>
      </c>
      <c r="AX9" s="79">
        <f t="shared" si="0"/>
        <v>1</v>
      </c>
    </row>
    <row r="10" spans="1:50" x14ac:dyDescent="0.15">
      <c r="A10" t="s">
        <v>34</v>
      </c>
      <c r="B10" s="76">
        <v>44501</v>
      </c>
      <c r="F10" s="2" t="s">
        <v>142</v>
      </c>
      <c r="G10" s="82">
        <f>G17</f>
        <v>6.8789627043878671E-2</v>
      </c>
      <c r="H10" s="82">
        <f>H17</f>
        <v>6.199908438798022E-2</v>
      </c>
      <c r="I10" s="82">
        <f>I17</f>
        <v>2.5497079518917526E-2</v>
      </c>
      <c r="J10" s="82">
        <f>J17</f>
        <v>6.696167104034928E-2</v>
      </c>
      <c r="K10" s="82"/>
      <c r="L10" s="82"/>
      <c r="N10" s="80" t="s">
        <v>139</v>
      </c>
      <c r="O10" s="79">
        <f>10^O4</f>
        <v>1</v>
      </c>
      <c r="P10" s="79">
        <f t="shared" si="0"/>
        <v>1</v>
      </c>
      <c r="Q10" s="79">
        <f t="shared" si="0"/>
        <v>1</v>
      </c>
      <c r="R10" s="79">
        <f t="shared" si="0"/>
        <v>1</v>
      </c>
      <c r="S10" s="79">
        <f t="shared" si="0"/>
        <v>1</v>
      </c>
      <c r="T10" s="79">
        <f t="shared" si="0"/>
        <v>1</v>
      </c>
      <c r="U10" s="79">
        <f t="shared" si="0"/>
        <v>1</v>
      </c>
      <c r="V10" s="79">
        <f t="shared" si="0"/>
        <v>1</v>
      </c>
      <c r="W10" s="79">
        <f t="shared" si="0"/>
        <v>1</v>
      </c>
      <c r="X10" s="79">
        <f t="shared" si="0"/>
        <v>3.1622776601683795</v>
      </c>
      <c r="Y10" s="79">
        <f t="shared" si="0"/>
        <v>1000</v>
      </c>
      <c r="Z10" s="79">
        <f t="shared" si="0"/>
        <v>5000.345349769791</v>
      </c>
      <c r="AA10" s="79">
        <f t="shared" si="0"/>
        <v>29991.625189876548</v>
      </c>
      <c r="AB10" s="79">
        <f t="shared" si="0"/>
        <v>68076.935869374298</v>
      </c>
      <c r="AC10" s="79">
        <f t="shared" si="0"/>
        <v>92044.957175317279</v>
      </c>
      <c r="AD10" s="79">
        <f t="shared" si="0"/>
        <v>100000</v>
      </c>
      <c r="AE10" s="79">
        <f t="shared" si="0"/>
        <v>87902.251683088587</v>
      </c>
      <c r="AF10" s="79">
        <f t="shared" si="0"/>
        <v>66069.344800759733</v>
      </c>
      <c r="AG10" s="79">
        <f t="shared" si="0"/>
        <v>41975.89839910085</v>
      </c>
      <c r="AH10" s="79">
        <f t="shared" si="0"/>
        <v>21978.598727848268</v>
      </c>
      <c r="AI10" s="79">
        <f t="shared" si="0"/>
        <v>8994.9758153003568</v>
      </c>
      <c r="AJ10" s="79">
        <f t="shared" si="0"/>
        <v>2500.3453616964334</v>
      </c>
      <c r="AK10" s="79">
        <f t="shared" si="0"/>
        <v>699.84199600227441</v>
      </c>
      <c r="AL10" s="79">
        <f t="shared" si="0"/>
        <v>89.949758153003529</v>
      </c>
      <c r="AM10" s="79">
        <f t="shared" si="0"/>
        <v>10</v>
      </c>
      <c r="AN10" s="79">
        <f t="shared" si="0"/>
        <v>3.1622776601683795</v>
      </c>
      <c r="AO10" s="79">
        <f t="shared" si="0"/>
        <v>1</v>
      </c>
      <c r="AP10" s="79">
        <f t="shared" si="0"/>
        <v>1</v>
      </c>
      <c r="AQ10" s="79">
        <f t="shared" si="0"/>
        <v>1</v>
      </c>
      <c r="AR10" s="79">
        <f t="shared" si="0"/>
        <v>1</v>
      </c>
      <c r="AS10" s="79">
        <f t="shared" si="0"/>
        <v>1</v>
      </c>
      <c r="AT10" s="79">
        <f t="shared" si="0"/>
        <v>1</v>
      </c>
      <c r="AU10" s="79">
        <f t="shared" si="0"/>
        <v>1</v>
      </c>
      <c r="AV10" s="79">
        <f t="shared" si="0"/>
        <v>1</v>
      </c>
      <c r="AW10" s="79">
        <f t="shared" si="0"/>
        <v>1</v>
      </c>
      <c r="AX10" s="79">
        <f t="shared" si="0"/>
        <v>1</v>
      </c>
    </row>
    <row r="11" spans="1:50" x14ac:dyDescent="0.15">
      <c r="A11" t="s">
        <v>35</v>
      </c>
      <c r="B11">
        <v>5</v>
      </c>
      <c r="F11" s="2" t="s">
        <v>141</v>
      </c>
      <c r="G11" s="82">
        <f>AVERAGE(G18,G40)</f>
        <v>1.4335436870815776</v>
      </c>
      <c r="H11" s="82">
        <f>AVERAGE(H64,H42)</f>
        <v>1.4083014471612616</v>
      </c>
      <c r="I11" s="82">
        <f>AVERAGE(I88,I66)</f>
        <v>1.2823873214822337</v>
      </c>
      <c r="J11" s="82">
        <f>AVERAGE(J90,J112)</f>
        <v>1.7044759341656639</v>
      </c>
      <c r="K11" s="82"/>
      <c r="L11" s="82"/>
      <c r="N11" s="80" t="s">
        <v>140</v>
      </c>
      <c r="O11" s="79">
        <f>10^O5</f>
        <v>269.77394324449216</v>
      </c>
      <c r="P11" s="79">
        <f t="shared" si="0"/>
        <v>2697.7394324449224</v>
      </c>
      <c r="Q11" s="79">
        <f t="shared" si="0"/>
        <v>13001.695780332913</v>
      </c>
      <c r="R11" s="79">
        <f t="shared" si="0"/>
        <v>29991.625189876548</v>
      </c>
      <c r="S11" s="79">
        <f t="shared" si="0"/>
        <v>59979.107625550998</v>
      </c>
      <c r="T11" s="79">
        <f t="shared" si="0"/>
        <v>82035.154432981843</v>
      </c>
      <c r="U11" s="79">
        <f t="shared" si="0"/>
        <v>100000</v>
      </c>
      <c r="V11" s="79">
        <f t="shared" si="0"/>
        <v>90991.327263225146</v>
      </c>
      <c r="W11" s="79">
        <f t="shared" si="0"/>
        <v>76032.627694018345</v>
      </c>
      <c r="X11" s="79">
        <f t="shared" si="0"/>
        <v>46989.410860521595</v>
      </c>
      <c r="Y11" s="79">
        <f t="shared" si="0"/>
        <v>17988.709151287883</v>
      </c>
      <c r="Z11" s="79">
        <f t="shared" si="0"/>
        <v>5997.9107625551032</v>
      </c>
      <c r="AA11" s="79">
        <f t="shared" si="0"/>
        <v>799.83425500702924</v>
      </c>
      <c r="AB11" s="79">
        <f t="shared" si="0"/>
        <v>50.003453497697869</v>
      </c>
      <c r="AC11" s="79">
        <f t="shared" si="0"/>
        <v>10</v>
      </c>
      <c r="AD11" s="79">
        <f t="shared" si="0"/>
        <v>3.1622776601683795</v>
      </c>
      <c r="AE11" s="79">
        <f t="shared" si="0"/>
        <v>1</v>
      </c>
      <c r="AF11" s="79">
        <f t="shared" si="0"/>
        <v>1</v>
      </c>
      <c r="AG11" s="79">
        <f t="shared" si="0"/>
        <v>1</v>
      </c>
      <c r="AH11" s="79">
        <f t="shared" si="0"/>
        <v>1</v>
      </c>
      <c r="AI11" s="79">
        <f t="shared" si="0"/>
        <v>1</v>
      </c>
      <c r="AJ11" s="79">
        <f t="shared" si="0"/>
        <v>1</v>
      </c>
      <c r="AK11" s="79">
        <f t="shared" si="0"/>
        <v>1</v>
      </c>
      <c r="AL11" s="79">
        <f t="shared" si="0"/>
        <v>1</v>
      </c>
      <c r="AM11" s="79">
        <f t="shared" si="0"/>
        <v>1</v>
      </c>
      <c r="AN11" s="79">
        <f t="shared" si="0"/>
        <v>1</v>
      </c>
      <c r="AO11" s="79">
        <f t="shared" si="0"/>
        <v>1</v>
      </c>
      <c r="AP11" s="79">
        <f t="shared" si="0"/>
        <v>1</v>
      </c>
      <c r="AQ11" s="79">
        <f t="shared" si="0"/>
        <v>1</v>
      </c>
      <c r="AR11" s="79">
        <f t="shared" si="0"/>
        <v>1</v>
      </c>
      <c r="AS11" s="79">
        <f t="shared" si="0"/>
        <v>1</v>
      </c>
      <c r="AT11" s="79">
        <f t="shared" si="0"/>
        <v>1</v>
      </c>
      <c r="AU11" s="79">
        <f t="shared" si="0"/>
        <v>1</v>
      </c>
      <c r="AV11" s="79">
        <f t="shared" si="0"/>
        <v>1</v>
      </c>
      <c r="AW11" s="79">
        <f t="shared" si="0"/>
        <v>1</v>
      </c>
      <c r="AX11" s="79">
        <f t="shared" si="0"/>
        <v>1</v>
      </c>
    </row>
    <row r="12" spans="1:50" x14ac:dyDescent="0.15">
      <c r="A12" t="s">
        <v>36</v>
      </c>
    </row>
    <row r="13" spans="1:50" x14ac:dyDescent="0.15">
      <c r="A13" t="s">
        <v>37</v>
      </c>
      <c r="B13" s="1" t="s">
        <v>38</v>
      </c>
      <c r="C13" s="1" t="s">
        <v>39</v>
      </c>
      <c r="D13" s="1" t="s">
        <v>40</v>
      </c>
      <c r="E13" s="1" t="s">
        <v>41</v>
      </c>
      <c r="G13" s="3" t="s">
        <v>82</v>
      </c>
      <c r="H13" s="3" t="s">
        <v>83</v>
      </c>
      <c r="I13" s="3" t="s">
        <v>84</v>
      </c>
      <c r="J13" s="3" t="s">
        <v>85</v>
      </c>
      <c r="K13" s="3"/>
      <c r="L13" s="3" t="s">
        <v>15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71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78</v>
      </c>
      <c r="AV13" t="s">
        <v>79</v>
      </c>
      <c r="AW13" t="s">
        <v>80</v>
      </c>
      <c r="AX13" t="s">
        <v>81</v>
      </c>
    </row>
    <row r="14" spans="1:50" x14ac:dyDescent="0.15">
      <c r="A14" t="s">
        <v>42</v>
      </c>
    </row>
    <row r="15" spans="1:50" x14ac:dyDescent="0.15">
      <c r="A15" t="s">
        <v>43</v>
      </c>
      <c r="B15">
        <v>96</v>
      </c>
    </row>
    <row r="16" spans="1:50" x14ac:dyDescent="0.15">
      <c r="A16" t="s">
        <v>44</v>
      </c>
    </row>
    <row r="17" spans="1:60" x14ac:dyDescent="0.15">
      <c r="A17">
        <v>1</v>
      </c>
      <c r="B17">
        <v>0</v>
      </c>
      <c r="C17">
        <v>0</v>
      </c>
      <c r="D17">
        <v>0</v>
      </c>
      <c r="E17">
        <v>0</v>
      </c>
      <c r="G17" s="8">
        <f>-LOG(SUMPRODUCT($O17:$AX17,$O$9:$AX$9)/SUM($O$9:$AX$9))</f>
        <v>6.8789627043878671E-2</v>
      </c>
      <c r="H17" s="8">
        <f>-LOG(SUMPRODUCT($O17:$AX17,$O$10:$AX$10)/SUM($O$10:$AX$10))</f>
        <v>6.199908438798022E-2</v>
      </c>
      <c r="I17" s="8">
        <f>-LOG(SUMPRODUCT($O17:$AX17,$O$11:$AX$11)/SUM($O$11:$AX$11))</f>
        <v>2.5497079518917526E-2</v>
      </c>
      <c r="J17" s="8">
        <f>-LOG(SUMPRODUCT($O17:$AX17,$O$8:$AX$8)/SUM($O$8:$AX$8))</f>
        <v>6.696167104034928E-2</v>
      </c>
      <c r="K17" s="8"/>
      <c r="L17" s="8"/>
      <c r="O17">
        <v>0.3977</v>
      </c>
      <c r="P17">
        <v>0.45040000000000002</v>
      </c>
      <c r="Q17">
        <v>0.53480000000000005</v>
      </c>
      <c r="R17">
        <v>0.72919999999999996</v>
      </c>
      <c r="S17">
        <v>0.97440000000000004</v>
      </c>
      <c r="T17">
        <v>1.0122</v>
      </c>
      <c r="U17">
        <v>0.99129999999999996</v>
      </c>
      <c r="V17">
        <v>0.9607</v>
      </c>
      <c r="W17">
        <v>0.94479999999999997</v>
      </c>
      <c r="X17">
        <v>0.93579999999999997</v>
      </c>
      <c r="Y17">
        <v>0.92179999999999995</v>
      </c>
      <c r="Z17">
        <v>0.91080000000000005</v>
      </c>
      <c r="AA17">
        <v>0.9</v>
      </c>
      <c r="AB17">
        <v>0.88959999999999995</v>
      </c>
      <c r="AC17">
        <v>0.87780000000000002</v>
      </c>
      <c r="AD17">
        <v>0.86660000000000004</v>
      </c>
      <c r="AE17">
        <v>0.86029999999999995</v>
      </c>
      <c r="AF17">
        <v>0.85129999999999995</v>
      </c>
      <c r="AG17">
        <v>0.83940000000000003</v>
      </c>
      <c r="AH17">
        <v>0.83689999999999998</v>
      </c>
      <c r="AI17">
        <v>0.83860000000000001</v>
      </c>
      <c r="AJ17">
        <v>0.84399999999999997</v>
      </c>
      <c r="AK17">
        <v>0.8468</v>
      </c>
      <c r="AL17">
        <v>0.85</v>
      </c>
      <c r="AM17">
        <v>0.85709999999999997</v>
      </c>
      <c r="AN17">
        <v>0.86950000000000005</v>
      </c>
      <c r="AO17">
        <v>0.88529999999999998</v>
      </c>
      <c r="AP17">
        <v>0.89770000000000005</v>
      </c>
      <c r="AQ17">
        <v>0.90490000000000004</v>
      </c>
      <c r="AR17">
        <v>0.90549999999999997</v>
      </c>
      <c r="AS17">
        <v>0.90159999999999996</v>
      </c>
      <c r="AT17">
        <v>0.89859999999999995</v>
      </c>
      <c r="AU17">
        <v>0.90259999999999996</v>
      </c>
      <c r="AV17">
        <v>0.90839999999999999</v>
      </c>
      <c r="AW17">
        <v>0.91290000000000004</v>
      </c>
      <c r="AX17">
        <v>0.92110000000000003</v>
      </c>
      <c r="BE17" s="77"/>
      <c r="BF17" s="77"/>
      <c r="BG17" s="77"/>
      <c r="BH17" s="77"/>
    </row>
    <row r="18" spans="1:60" x14ac:dyDescent="0.15">
      <c r="A18">
        <v>2</v>
      </c>
      <c r="B18">
        <v>100</v>
      </c>
      <c r="C18">
        <v>0</v>
      </c>
      <c r="D18">
        <v>0</v>
      </c>
      <c r="E18">
        <v>0</v>
      </c>
      <c r="G18" s="8">
        <f t="shared" ref="G18:G81" si="1">-LOG(SUMPRODUCT($O18:$AX18,$O$9:$AX$9)/SUM($O$9:$AX$9))</f>
        <v>1.4375068761663623</v>
      </c>
      <c r="H18" s="8">
        <f t="shared" ref="H18:H81" si="2">-LOG(SUMPRODUCT($O18:$AX18,$O$10:$AX$10)/SUM($O$10:$AX$10))</f>
        <v>0.41132198460927621</v>
      </c>
      <c r="I18" s="8">
        <f t="shared" ref="I18:I81" si="3">-LOG(SUMPRODUCT($O18:$AX18,$O$11:$AX$11)/SUM($O$11:$AX$11))</f>
        <v>0.20333888274741202</v>
      </c>
      <c r="J18" s="8">
        <f t="shared" ref="J18:J81" si="4">-LOG(SUMPRODUCT($O18:$AX18,$O$8:$AX$8)/SUM($O$8:$AX$8))</f>
        <v>0.73766288635232924</v>
      </c>
      <c r="K18" s="8"/>
      <c r="L18" s="8"/>
      <c r="O18">
        <v>8.2199999999999995E-2</v>
      </c>
      <c r="P18">
        <v>0.14649999999999999</v>
      </c>
      <c r="Q18">
        <v>0.23710000000000001</v>
      </c>
      <c r="R18">
        <v>0.35620000000000002</v>
      </c>
      <c r="S18">
        <v>0.49619999999999997</v>
      </c>
      <c r="T18">
        <v>0.57709999999999995</v>
      </c>
      <c r="U18">
        <v>0.6492</v>
      </c>
      <c r="V18">
        <v>0.70579999999999998</v>
      </c>
      <c r="W18">
        <v>0.7369</v>
      </c>
      <c r="X18">
        <v>0.75070000000000003</v>
      </c>
      <c r="Y18">
        <v>0.7399</v>
      </c>
      <c r="Z18">
        <v>0.71140000000000003</v>
      </c>
      <c r="AA18">
        <v>0.66520000000000001</v>
      </c>
      <c r="AB18">
        <v>0.5988</v>
      </c>
      <c r="AC18">
        <v>0.51160000000000005</v>
      </c>
      <c r="AD18">
        <v>0.4138</v>
      </c>
      <c r="AE18">
        <v>0.31530000000000002</v>
      </c>
      <c r="AF18">
        <v>0.21990000000000001</v>
      </c>
      <c r="AG18">
        <v>0.13869999999999999</v>
      </c>
      <c r="AH18">
        <v>8.6900000000000005E-2</v>
      </c>
      <c r="AI18">
        <v>6.0400000000000002E-2</v>
      </c>
      <c r="AJ18">
        <v>4.6899999999999997E-2</v>
      </c>
      <c r="AK18">
        <v>3.7499999999999999E-2</v>
      </c>
      <c r="AL18">
        <v>3.2300000000000002E-2</v>
      </c>
      <c r="AM18">
        <v>3.2500000000000001E-2</v>
      </c>
      <c r="AN18">
        <v>3.5299999999999998E-2</v>
      </c>
      <c r="AO18">
        <v>4.0599999999999997E-2</v>
      </c>
      <c r="AP18">
        <v>5.0299999999999997E-2</v>
      </c>
      <c r="AQ18">
        <v>6.2600000000000003E-2</v>
      </c>
      <c r="AR18">
        <v>6.8099999999999994E-2</v>
      </c>
      <c r="AS18">
        <v>6.4899999999999999E-2</v>
      </c>
      <c r="AT18">
        <v>5.7599999999999998E-2</v>
      </c>
      <c r="AU18">
        <v>4.9200000000000001E-2</v>
      </c>
      <c r="AV18">
        <v>4.6399999999999997E-2</v>
      </c>
      <c r="AW18">
        <v>5.7000000000000002E-2</v>
      </c>
      <c r="AX18">
        <v>8.6499999999999994E-2</v>
      </c>
      <c r="BE18" s="77"/>
      <c r="BF18" s="77"/>
      <c r="BG18" s="77"/>
      <c r="BH18" s="77"/>
    </row>
    <row r="19" spans="1:60" x14ac:dyDescent="0.15">
      <c r="A19">
        <v>3</v>
      </c>
      <c r="B19">
        <v>2</v>
      </c>
      <c r="C19">
        <v>0</v>
      </c>
      <c r="D19">
        <v>0</v>
      </c>
      <c r="E19">
        <v>0</v>
      </c>
      <c r="G19" s="8">
        <f t="shared" si="1"/>
        <v>7.5640277042194601E-2</v>
      </c>
      <c r="H19" s="8">
        <f t="shared" si="2"/>
        <v>6.3100961516261239E-2</v>
      </c>
      <c r="I19" s="8">
        <f t="shared" si="3"/>
        <v>2.3956905692405588E-2</v>
      </c>
      <c r="J19" s="8">
        <f t="shared" si="4"/>
        <v>7.1109766250030099E-2</v>
      </c>
      <c r="K19" s="83">
        <v>2</v>
      </c>
      <c r="L19" s="8">
        <f t="shared" ref="L19:L39" si="5">100*((1-10^(-G19+G$10))/(1-10^(-G$11+G$10)))</f>
        <v>1.6356664492117603</v>
      </c>
      <c r="O19">
        <v>0.3957</v>
      </c>
      <c r="P19">
        <v>0.45150000000000001</v>
      </c>
      <c r="Q19">
        <v>0.53690000000000004</v>
      </c>
      <c r="R19">
        <v>0.73080000000000001</v>
      </c>
      <c r="S19">
        <v>0.97589999999999999</v>
      </c>
      <c r="T19">
        <v>1.0148999999999999</v>
      </c>
      <c r="U19">
        <v>0.99490000000000001</v>
      </c>
      <c r="V19">
        <v>0.96489999999999998</v>
      </c>
      <c r="W19">
        <v>0.94920000000000004</v>
      </c>
      <c r="X19">
        <v>0.94</v>
      </c>
      <c r="Y19">
        <v>0.92610000000000003</v>
      </c>
      <c r="Z19">
        <v>0.91449999999999998</v>
      </c>
      <c r="AA19">
        <v>0.90300000000000002</v>
      </c>
      <c r="AB19">
        <v>0.89139999999999997</v>
      </c>
      <c r="AC19">
        <v>0.87839999999999996</v>
      </c>
      <c r="AD19">
        <v>0.86529999999999996</v>
      </c>
      <c r="AE19">
        <v>0.85680000000000001</v>
      </c>
      <c r="AF19">
        <v>0.84599999999999997</v>
      </c>
      <c r="AG19">
        <v>0.83189999999999997</v>
      </c>
      <c r="AH19">
        <v>0.82750000000000001</v>
      </c>
      <c r="AI19">
        <v>0.82779999999999998</v>
      </c>
      <c r="AJ19">
        <v>0.83199999999999996</v>
      </c>
      <c r="AK19">
        <v>0.83399999999999996</v>
      </c>
      <c r="AL19">
        <v>0.83640000000000003</v>
      </c>
      <c r="AM19">
        <v>0.84309999999999996</v>
      </c>
      <c r="AN19">
        <v>0.85529999999999995</v>
      </c>
      <c r="AO19">
        <v>0.87060000000000004</v>
      </c>
      <c r="AP19">
        <v>0.8831</v>
      </c>
      <c r="AQ19">
        <v>0.89090000000000003</v>
      </c>
      <c r="AR19">
        <v>0.89170000000000005</v>
      </c>
      <c r="AS19">
        <v>0.88749999999999996</v>
      </c>
      <c r="AT19">
        <v>0.88429999999999997</v>
      </c>
      <c r="AU19">
        <v>0.88790000000000002</v>
      </c>
      <c r="AV19">
        <v>0.89270000000000005</v>
      </c>
      <c r="AW19">
        <v>0.89739999999999998</v>
      </c>
      <c r="AX19">
        <v>0.90700000000000003</v>
      </c>
      <c r="BE19" s="77"/>
      <c r="BF19" s="77"/>
      <c r="BG19" s="77"/>
      <c r="BH19" s="77"/>
    </row>
    <row r="20" spans="1:60" x14ac:dyDescent="0.15">
      <c r="A20">
        <v>4</v>
      </c>
      <c r="B20">
        <v>5</v>
      </c>
      <c r="C20">
        <v>0</v>
      </c>
      <c r="D20">
        <v>0</v>
      </c>
      <c r="E20">
        <v>0</v>
      </c>
      <c r="G20" s="8">
        <f t="shared" si="1"/>
        <v>8.9460071683174658E-2</v>
      </c>
      <c r="H20" s="8">
        <f t="shared" si="2"/>
        <v>6.9466100429100772E-2</v>
      </c>
      <c r="I20" s="8">
        <f t="shared" si="3"/>
        <v>2.8860146444962268E-2</v>
      </c>
      <c r="J20" s="8">
        <f t="shared" si="4"/>
        <v>8.1402028643824259E-2</v>
      </c>
      <c r="K20" s="83">
        <v>5</v>
      </c>
      <c r="L20" s="8">
        <f t="shared" si="5"/>
        <v>4.8577971548920189</v>
      </c>
      <c r="O20">
        <v>0.38719999999999999</v>
      </c>
      <c r="P20">
        <v>0.44500000000000001</v>
      </c>
      <c r="Q20">
        <v>0.53029999999999999</v>
      </c>
      <c r="R20">
        <v>0.72130000000000005</v>
      </c>
      <c r="S20">
        <v>0.96220000000000006</v>
      </c>
      <c r="T20">
        <v>1.0009999999999999</v>
      </c>
      <c r="U20">
        <v>0.9829</v>
      </c>
      <c r="V20">
        <v>0.9556</v>
      </c>
      <c r="W20">
        <v>0.94069999999999998</v>
      </c>
      <c r="X20">
        <v>0.93220000000000003</v>
      </c>
      <c r="Y20">
        <v>0.91859999999999997</v>
      </c>
      <c r="Z20">
        <v>0.90720000000000001</v>
      </c>
      <c r="AA20">
        <v>0.89539999999999997</v>
      </c>
      <c r="AB20">
        <v>0.88300000000000001</v>
      </c>
      <c r="AC20">
        <v>0.86899999999999999</v>
      </c>
      <c r="AD20">
        <v>0.85409999999999997</v>
      </c>
      <c r="AE20">
        <v>0.84350000000000003</v>
      </c>
      <c r="AF20">
        <v>0.82979999999999998</v>
      </c>
      <c r="AG20">
        <v>0.81299999999999994</v>
      </c>
      <c r="AH20">
        <v>0.80620000000000003</v>
      </c>
      <c r="AI20">
        <v>0.80449999999999999</v>
      </c>
      <c r="AJ20">
        <v>0.80730000000000002</v>
      </c>
      <c r="AK20">
        <v>0.80800000000000005</v>
      </c>
      <c r="AL20">
        <v>0.80989999999999995</v>
      </c>
      <c r="AM20">
        <v>0.81630000000000003</v>
      </c>
      <c r="AN20">
        <v>0.82809999999999995</v>
      </c>
      <c r="AO20">
        <v>0.84309999999999996</v>
      </c>
      <c r="AP20">
        <v>0.85589999999999999</v>
      </c>
      <c r="AQ20">
        <v>0.86419999999999997</v>
      </c>
      <c r="AR20">
        <v>0.86539999999999995</v>
      </c>
      <c r="AS20">
        <v>0.86099999999999999</v>
      </c>
      <c r="AT20">
        <v>0.85750000000000004</v>
      </c>
      <c r="AU20">
        <v>0.8599</v>
      </c>
      <c r="AV20">
        <v>0.86429999999999996</v>
      </c>
      <c r="AW20">
        <v>0.86970000000000003</v>
      </c>
      <c r="AX20">
        <v>0.88119999999999998</v>
      </c>
      <c r="BE20" s="77"/>
      <c r="BF20" s="77"/>
      <c r="BG20" s="77"/>
      <c r="BH20" s="77"/>
    </row>
    <row r="21" spans="1:60" x14ac:dyDescent="0.15">
      <c r="A21">
        <v>5</v>
      </c>
      <c r="B21">
        <v>10</v>
      </c>
      <c r="C21">
        <v>0</v>
      </c>
      <c r="D21">
        <v>0</v>
      </c>
      <c r="E21">
        <v>0</v>
      </c>
      <c r="G21" s="8">
        <f t="shared" si="1"/>
        <v>0.11151232816339865</v>
      </c>
      <c r="H21" s="8">
        <f t="shared" si="2"/>
        <v>7.7614989810855461E-2</v>
      </c>
      <c r="I21" s="8">
        <f t="shared" si="3"/>
        <v>3.237885224905742E-2</v>
      </c>
      <c r="J21" s="8">
        <f t="shared" si="4"/>
        <v>9.6910109301734854E-2</v>
      </c>
      <c r="K21" s="83">
        <v>10</v>
      </c>
      <c r="L21" s="8">
        <f t="shared" si="5"/>
        <v>9.791658101533331</v>
      </c>
      <c r="O21">
        <v>0.37780000000000002</v>
      </c>
      <c r="P21">
        <v>0.43380000000000002</v>
      </c>
      <c r="Q21">
        <v>0.51910000000000001</v>
      </c>
      <c r="R21">
        <v>0.70979999999999999</v>
      </c>
      <c r="S21">
        <v>0.94889999999999997</v>
      </c>
      <c r="T21">
        <v>0.99039999999999995</v>
      </c>
      <c r="U21">
        <v>0.97519999999999996</v>
      </c>
      <c r="V21">
        <v>0.95020000000000004</v>
      </c>
      <c r="W21">
        <v>0.93679999999999997</v>
      </c>
      <c r="X21">
        <v>0.92910000000000004</v>
      </c>
      <c r="Y21">
        <v>0.91549999999999998</v>
      </c>
      <c r="Z21">
        <v>0.90339999999999998</v>
      </c>
      <c r="AA21">
        <v>0.89019999999999999</v>
      </c>
      <c r="AB21">
        <v>0.87609999999999999</v>
      </c>
      <c r="AC21">
        <v>0.85909999999999997</v>
      </c>
      <c r="AD21">
        <v>0.8407</v>
      </c>
      <c r="AE21">
        <v>0.82550000000000001</v>
      </c>
      <c r="AF21">
        <v>0.80679999999999996</v>
      </c>
      <c r="AG21">
        <v>0.78500000000000003</v>
      </c>
      <c r="AH21">
        <v>0.77359999999999995</v>
      </c>
      <c r="AI21">
        <v>0.76900000000000002</v>
      </c>
      <c r="AJ21">
        <v>0.76980000000000004</v>
      </c>
      <c r="AK21">
        <v>0.76870000000000005</v>
      </c>
      <c r="AL21">
        <v>0.76910000000000001</v>
      </c>
      <c r="AM21">
        <v>0.77490000000000003</v>
      </c>
      <c r="AN21">
        <v>0.78600000000000003</v>
      </c>
      <c r="AO21">
        <v>0.80049999999999999</v>
      </c>
      <c r="AP21">
        <v>0.81340000000000001</v>
      </c>
      <c r="AQ21">
        <v>0.82269999999999999</v>
      </c>
      <c r="AR21">
        <v>0.82430000000000003</v>
      </c>
      <c r="AS21">
        <v>0.81969999999999998</v>
      </c>
      <c r="AT21">
        <v>0.81520000000000004</v>
      </c>
      <c r="AU21">
        <v>0.8155</v>
      </c>
      <c r="AV21">
        <v>0.81869999999999998</v>
      </c>
      <c r="AW21">
        <v>0.82509999999999994</v>
      </c>
      <c r="AX21">
        <v>0.83919999999999995</v>
      </c>
      <c r="BE21" s="77"/>
      <c r="BF21" s="77"/>
      <c r="BG21" s="77"/>
      <c r="BH21" s="77"/>
    </row>
    <row r="22" spans="1:60" x14ac:dyDescent="0.15">
      <c r="A22">
        <v>6</v>
      </c>
      <c r="B22">
        <v>15</v>
      </c>
      <c r="C22">
        <v>0</v>
      </c>
      <c r="D22">
        <v>0</v>
      </c>
      <c r="E22">
        <v>0</v>
      </c>
      <c r="G22" s="8">
        <f t="shared" si="1"/>
        <v>0.13731597351949806</v>
      </c>
      <c r="H22" s="8">
        <f t="shared" si="2"/>
        <v>8.8525446706434543E-2</v>
      </c>
      <c r="I22" s="8">
        <f t="shared" si="3"/>
        <v>3.9340069022046426E-2</v>
      </c>
      <c r="J22" s="8">
        <f t="shared" si="4"/>
        <v>0.11565759915483215</v>
      </c>
      <c r="K22" s="83">
        <v>15</v>
      </c>
      <c r="L22" s="8">
        <f t="shared" si="5"/>
        <v>15.255576528186356</v>
      </c>
      <c r="O22">
        <v>0.36670000000000003</v>
      </c>
      <c r="P22">
        <v>0.42280000000000001</v>
      </c>
      <c r="Q22">
        <v>0.50880000000000003</v>
      </c>
      <c r="R22">
        <v>0.69530000000000003</v>
      </c>
      <c r="S22">
        <v>0.92779999999999996</v>
      </c>
      <c r="T22">
        <v>0.96989999999999998</v>
      </c>
      <c r="U22">
        <v>0.95879999999999999</v>
      </c>
      <c r="V22">
        <v>0.93769999999999998</v>
      </c>
      <c r="W22">
        <v>0.92649999999999999</v>
      </c>
      <c r="X22">
        <v>0.91969999999999996</v>
      </c>
      <c r="Y22">
        <v>0.90659999999999996</v>
      </c>
      <c r="Z22">
        <v>0.89419999999999999</v>
      </c>
      <c r="AA22">
        <v>0.88039999999999996</v>
      </c>
      <c r="AB22">
        <v>0.86470000000000002</v>
      </c>
      <c r="AC22">
        <v>0.84470000000000001</v>
      </c>
      <c r="AD22">
        <v>0.82220000000000004</v>
      </c>
      <c r="AE22">
        <v>0.8024</v>
      </c>
      <c r="AF22">
        <v>0.77849999999999997</v>
      </c>
      <c r="AG22">
        <v>0.75170000000000003</v>
      </c>
      <c r="AH22">
        <v>0.73629999999999995</v>
      </c>
      <c r="AI22">
        <v>0.7288</v>
      </c>
      <c r="AJ22">
        <v>0.72750000000000004</v>
      </c>
      <c r="AK22">
        <v>0.72489999999999999</v>
      </c>
      <c r="AL22">
        <v>0.72419999999999995</v>
      </c>
      <c r="AM22">
        <v>0.72909999999999997</v>
      </c>
      <c r="AN22">
        <v>0.73970000000000002</v>
      </c>
      <c r="AO22">
        <v>0.754</v>
      </c>
      <c r="AP22">
        <v>0.76759999999999995</v>
      </c>
      <c r="AQ22">
        <v>0.77800000000000002</v>
      </c>
      <c r="AR22">
        <v>0.78029999999999999</v>
      </c>
      <c r="AS22">
        <v>0.77580000000000005</v>
      </c>
      <c r="AT22">
        <v>0.77010000000000001</v>
      </c>
      <c r="AU22">
        <v>0.76880000000000004</v>
      </c>
      <c r="AV22">
        <v>0.77139999999999997</v>
      </c>
      <c r="AW22">
        <v>0.77869999999999995</v>
      </c>
      <c r="AX22">
        <v>0.7964</v>
      </c>
      <c r="BE22" s="77"/>
      <c r="BF22" s="77"/>
      <c r="BG22" s="77"/>
      <c r="BH22" s="77"/>
    </row>
    <row r="23" spans="1:60" x14ac:dyDescent="0.15">
      <c r="A23">
        <v>7</v>
      </c>
      <c r="B23">
        <v>20</v>
      </c>
      <c r="C23">
        <v>0</v>
      </c>
      <c r="D23">
        <v>0</v>
      </c>
      <c r="E23">
        <v>0</v>
      </c>
      <c r="G23" s="8">
        <f t="shared" si="1"/>
        <v>0.16803883695246047</v>
      </c>
      <c r="H23" s="8">
        <f t="shared" si="2"/>
        <v>9.9903456236777863E-2</v>
      </c>
      <c r="I23" s="8">
        <f t="shared" si="3"/>
        <v>4.4288787241872331E-2</v>
      </c>
      <c r="J23" s="8">
        <f t="shared" si="4"/>
        <v>0.13699595589980509</v>
      </c>
      <c r="K23" s="83">
        <v>20</v>
      </c>
      <c r="L23" s="8">
        <f t="shared" si="5"/>
        <v>21.351622797171029</v>
      </c>
      <c r="O23">
        <v>0.35</v>
      </c>
      <c r="P23">
        <v>0.40789999999999998</v>
      </c>
      <c r="Q23">
        <v>0.49590000000000001</v>
      </c>
      <c r="R23">
        <v>0.67989999999999995</v>
      </c>
      <c r="S23">
        <v>0.91010000000000002</v>
      </c>
      <c r="T23">
        <v>0.95499999999999996</v>
      </c>
      <c r="U23">
        <v>0.94799999999999995</v>
      </c>
      <c r="V23">
        <v>0.93059999999999998</v>
      </c>
      <c r="W23">
        <v>0.92100000000000004</v>
      </c>
      <c r="X23">
        <v>0.91500000000000004</v>
      </c>
      <c r="Y23">
        <v>0.90159999999999996</v>
      </c>
      <c r="Z23">
        <v>0.88890000000000002</v>
      </c>
      <c r="AA23">
        <v>0.87319999999999998</v>
      </c>
      <c r="AB23">
        <v>0.85489999999999999</v>
      </c>
      <c r="AC23">
        <v>0.83099999999999996</v>
      </c>
      <c r="AD23">
        <v>0.80389999999999995</v>
      </c>
      <c r="AE23">
        <v>0.77829999999999999</v>
      </c>
      <c r="AF23">
        <v>0.74829999999999997</v>
      </c>
      <c r="AG23">
        <v>0.71550000000000002</v>
      </c>
      <c r="AH23">
        <v>0.69520000000000004</v>
      </c>
      <c r="AI23">
        <v>0.68420000000000003</v>
      </c>
      <c r="AJ23">
        <v>0.68049999999999999</v>
      </c>
      <c r="AK23">
        <v>0.67589999999999995</v>
      </c>
      <c r="AL23">
        <v>0.67379999999999995</v>
      </c>
      <c r="AM23">
        <v>0.6784</v>
      </c>
      <c r="AN23">
        <v>0.68840000000000001</v>
      </c>
      <c r="AO23">
        <v>0.70240000000000002</v>
      </c>
      <c r="AP23">
        <v>0.71660000000000001</v>
      </c>
      <c r="AQ23">
        <v>0.72789999999999999</v>
      </c>
      <c r="AR23">
        <v>0.73089999999999999</v>
      </c>
      <c r="AS23">
        <v>0.7258</v>
      </c>
      <c r="AT23">
        <v>0.71919999999999995</v>
      </c>
      <c r="AU23">
        <v>0.71650000000000003</v>
      </c>
      <c r="AV23">
        <v>0.7177</v>
      </c>
      <c r="AW23">
        <v>0.72619999999999996</v>
      </c>
      <c r="AX23">
        <v>0.74670000000000003</v>
      </c>
      <c r="BE23" s="77"/>
      <c r="BF23" s="77"/>
      <c r="BG23" s="77"/>
      <c r="BH23" s="77"/>
    </row>
    <row r="24" spans="1:60" x14ac:dyDescent="0.15">
      <c r="A24">
        <v>8</v>
      </c>
      <c r="B24">
        <v>25</v>
      </c>
      <c r="C24">
        <v>0</v>
      </c>
      <c r="D24">
        <v>0</v>
      </c>
      <c r="E24">
        <v>0</v>
      </c>
      <c r="G24" s="8">
        <f t="shared" si="1"/>
        <v>0.19816350983224557</v>
      </c>
      <c r="H24" s="8">
        <f t="shared" si="2"/>
        <v>0.11095848326341622</v>
      </c>
      <c r="I24" s="8">
        <f t="shared" si="3"/>
        <v>4.8587557138795548E-2</v>
      </c>
      <c r="J24" s="8">
        <f t="shared" si="4"/>
        <v>0.15769254501487323</v>
      </c>
      <c r="K24" s="83">
        <v>25</v>
      </c>
      <c r="L24" s="8">
        <f t="shared" si="5"/>
        <v>26.92452785041587</v>
      </c>
      <c r="O24">
        <v>0.33860000000000001</v>
      </c>
      <c r="P24">
        <v>0.39960000000000001</v>
      </c>
      <c r="Q24">
        <v>0.49020000000000002</v>
      </c>
      <c r="R24">
        <v>0.67030000000000001</v>
      </c>
      <c r="S24">
        <v>0.89570000000000005</v>
      </c>
      <c r="T24">
        <v>0.94179999999999997</v>
      </c>
      <c r="U24">
        <v>0.93840000000000001</v>
      </c>
      <c r="V24">
        <v>0.92379999999999995</v>
      </c>
      <c r="W24">
        <v>0.91569999999999996</v>
      </c>
      <c r="X24">
        <v>0.90990000000000004</v>
      </c>
      <c r="Y24">
        <v>0.89670000000000005</v>
      </c>
      <c r="Z24">
        <v>0.88300000000000001</v>
      </c>
      <c r="AA24">
        <v>0.86609999999999998</v>
      </c>
      <c r="AB24">
        <v>0.84519999999999995</v>
      </c>
      <c r="AC24">
        <v>0.81779999999999997</v>
      </c>
      <c r="AD24">
        <v>0.78620000000000001</v>
      </c>
      <c r="AE24">
        <v>0.75560000000000005</v>
      </c>
      <c r="AF24">
        <v>0.72</v>
      </c>
      <c r="AG24">
        <v>0.68200000000000005</v>
      </c>
      <c r="AH24">
        <v>0.65720000000000001</v>
      </c>
      <c r="AI24">
        <v>0.64329999999999998</v>
      </c>
      <c r="AJ24">
        <v>0.63759999999999994</v>
      </c>
      <c r="AK24">
        <v>0.63129999999999997</v>
      </c>
      <c r="AL24">
        <v>0.62790000000000001</v>
      </c>
      <c r="AM24">
        <v>0.63170000000000004</v>
      </c>
      <c r="AN24">
        <v>0.64119999999999999</v>
      </c>
      <c r="AO24">
        <v>0.65459999999999996</v>
      </c>
      <c r="AP24">
        <v>0.66930000000000001</v>
      </c>
      <c r="AQ24">
        <v>0.68220000000000003</v>
      </c>
      <c r="AR24">
        <v>0.68569999999999998</v>
      </c>
      <c r="AS24">
        <v>0.68030000000000002</v>
      </c>
      <c r="AT24">
        <v>0.67279999999999995</v>
      </c>
      <c r="AU24">
        <v>0.66890000000000005</v>
      </c>
      <c r="AV24">
        <v>0.66920000000000002</v>
      </c>
      <c r="AW24">
        <v>0.67859999999999998</v>
      </c>
      <c r="AX24">
        <v>0.70199999999999996</v>
      </c>
      <c r="BE24" s="77"/>
      <c r="BF24" s="77"/>
      <c r="BG24" s="77"/>
      <c r="BH24" s="77"/>
    </row>
    <row r="25" spans="1:60" x14ac:dyDescent="0.15">
      <c r="A25">
        <v>9</v>
      </c>
      <c r="B25">
        <v>30</v>
      </c>
      <c r="C25">
        <v>0</v>
      </c>
      <c r="D25">
        <v>0</v>
      </c>
      <c r="E25">
        <v>0</v>
      </c>
      <c r="G25" s="8">
        <f t="shared" si="1"/>
        <v>0.2239975193251395</v>
      </c>
      <c r="H25" s="8">
        <f t="shared" si="2"/>
        <v>0.12079814730073951</v>
      </c>
      <c r="I25" s="8">
        <f t="shared" si="3"/>
        <v>5.4429100369116211E-2</v>
      </c>
      <c r="J25" s="8">
        <f t="shared" si="4"/>
        <v>0.17549120340229662</v>
      </c>
      <c r="K25" s="83">
        <v>30</v>
      </c>
      <c r="L25" s="8">
        <f t="shared" si="5"/>
        <v>31.405257532006615</v>
      </c>
      <c r="O25">
        <v>0.32619999999999999</v>
      </c>
      <c r="P25">
        <v>0.3896</v>
      </c>
      <c r="Q25">
        <v>0.4778</v>
      </c>
      <c r="R25">
        <v>0.65539999999999998</v>
      </c>
      <c r="S25">
        <v>0.87749999999999995</v>
      </c>
      <c r="T25">
        <v>0.92520000000000002</v>
      </c>
      <c r="U25">
        <v>0.92530000000000001</v>
      </c>
      <c r="V25">
        <v>0.91439999999999999</v>
      </c>
      <c r="W25">
        <v>0.90800000000000003</v>
      </c>
      <c r="X25">
        <v>0.90359999999999996</v>
      </c>
      <c r="Y25">
        <v>0.89059999999999995</v>
      </c>
      <c r="Z25">
        <v>0.87660000000000005</v>
      </c>
      <c r="AA25">
        <v>0.85860000000000003</v>
      </c>
      <c r="AB25">
        <v>0.83579999999999999</v>
      </c>
      <c r="AC25">
        <v>0.80579999999999996</v>
      </c>
      <c r="AD25">
        <v>0.77049999999999996</v>
      </c>
      <c r="AE25">
        <v>0.7359</v>
      </c>
      <c r="AF25">
        <v>0.69630000000000003</v>
      </c>
      <c r="AG25">
        <v>0.65429999999999999</v>
      </c>
      <c r="AH25">
        <v>0.62629999999999997</v>
      </c>
      <c r="AI25">
        <v>0.61009999999999998</v>
      </c>
      <c r="AJ25">
        <v>0.60250000000000004</v>
      </c>
      <c r="AK25">
        <v>0.59509999999999996</v>
      </c>
      <c r="AL25">
        <v>0.59109999999999996</v>
      </c>
      <c r="AM25">
        <v>0.59460000000000002</v>
      </c>
      <c r="AN25">
        <v>0.60370000000000001</v>
      </c>
      <c r="AO25">
        <v>0.61680000000000001</v>
      </c>
      <c r="AP25">
        <v>0.63170000000000004</v>
      </c>
      <c r="AQ25">
        <v>0.64510000000000001</v>
      </c>
      <c r="AR25">
        <v>0.64910000000000001</v>
      </c>
      <c r="AS25">
        <v>0.64370000000000005</v>
      </c>
      <c r="AT25">
        <v>0.63549999999999995</v>
      </c>
      <c r="AU25">
        <v>0.63029999999999997</v>
      </c>
      <c r="AV25">
        <v>0.63009999999999999</v>
      </c>
      <c r="AW25">
        <v>0.64019999999999999</v>
      </c>
      <c r="AX25">
        <v>0.66590000000000005</v>
      </c>
      <c r="BE25" s="77"/>
      <c r="BF25" s="77"/>
      <c r="BG25" s="77"/>
      <c r="BH25" s="77"/>
    </row>
    <row r="26" spans="1:60" x14ac:dyDescent="0.15">
      <c r="A26">
        <v>10</v>
      </c>
      <c r="B26">
        <v>35</v>
      </c>
      <c r="C26">
        <v>0</v>
      </c>
      <c r="D26">
        <v>0</v>
      </c>
      <c r="E26">
        <v>0</v>
      </c>
      <c r="G26" s="8">
        <f t="shared" si="1"/>
        <v>0.25775270230765668</v>
      </c>
      <c r="H26" s="8">
        <f t="shared" si="2"/>
        <v>0.13288867511568286</v>
      </c>
      <c r="I26" s="8">
        <f t="shared" si="3"/>
        <v>6.0967584673912598E-2</v>
      </c>
      <c r="J26" s="8">
        <f t="shared" si="4"/>
        <v>0.19815954394662919</v>
      </c>
      <c r="K26" s="83">
        <v>35</v>
      </c>
      <c r="L26" s="8">
        <f t="shared" si="5"/>
        <v>36.872245042759495</v>
      </c>
      <c r="O26">
        <v>0.31369999999999998</v>
      </c>
      <c r="P26">
        <v>0.37459999999999999</v>
      </c>
      <c r="Q26">
        <v>0.4627</v>
      </c>
      <c r="R26">
        <v>0.63780000000000003</v>
      </c>
      <c r="S26">
        <v>0.85570000000000002</v>
      </c>
      <c r="T26">
        <v>0.9073</v>
      </c>
      <c r="U26">
        <v>0.91180000000000005</v>
      </c>
      <c r="V26">
        <v>0.9042</v>
      </c>
      <c r="W26">
        <v>0.89990000000000003</v>
      </c>
      <c r="X26">
        <v>0.89659999999999995</v>
      </c>
      <c r="Y26">
        <v>0.88370000000000004</v>
      </c>
      <c r="Z26">
        <v>0.86899999999999999</v>
      </c>
      <c r="AA26">
        <v>0.84970000000000001</v>
      </c>
      <c r="AB26">
        <v>0.82469999999999999</v>
      </c>
      <c r="AC26">
        <v>0.7913</v>
      </c>
      <c r="AD26">
        <v>0.75229999999999997</v>
      </c>
      <c r="AE26">
        <v>0.71240000000000003</v>
      </c>
      <c r="AF26">
        <v>0.66759999999999997</v>
      </c>
      <c r="AG26">
        <v>0.62060000000000004</v>
      </c>
      <c r="AH26">
        <v>0.58830000000000005</v>
      </c>
      <c r="AI26">
        <v>0.56940000000000002</v>
      </c>
      <c r="AJ26">
        <v>0.55989999999999995</v>
      </c>
      <c r="AK26">
        <v>0.55110000000000003</v>
      </c>
      <c r="AL26">
        <v>0.54620000000000002</v>
      </c>
      <c r="AM26">
        <v>0.54910000000000003</v>
      </c>
      <c r="AN26">
        <v>0.55759999999999998</v>
      </c>
      <c r="AO26">
        <v>0.57050000000000001</v>
      </c>
      <c r="AP26">
        <v>0.5857</v>
      </c>
      <c r="AQ26">
        <v>0.6</v>
      </c>
      <c r="AR26">
        <v>0.60460000000000003</v>
      </c>
      <c r="AS26">
        <v>0.59909999999999997</v>
      </c>
      <c r="AT26">
        <v>0.59040000000000004</v>
      </c>
      <c r="AU26">
        <v>0.58360000000000001</v>
      </c>
      <c r="AV26">
        <v>0.58230000000000004</v>
      </c>
      <c r="AW26">
        <v>0.59360000000000002</v>
      </c>
      <c r="AX26">
        <v>0.62190000000000001</v>
      </c>
      <c r="BE26" s="77"/>
      <c r="BF26" s="77"/>
      <c r="BG26" s="77"/>
      <c r="BH26" s="77"/>
    </row>
    <row r="27" spans="1:60" x14ac:dyDescent="0.15">
      <c r="A27">
        <v>11</v>
      </c>
      <c r="B27">
        <v>40</v>
      </c>
      <c r="C27">
        <v>0</v>
      </c>
      <c r="D27">
        <v>0</v>
      </c>
      <c r="E27">
        <v>0</v>
      </c>
      <c r="G27" s="8">
        <f t="shared" si="1"/>
        <v>0.2902641169104298</v>
      </c>
      <c r="H27" s="8">
        <f t="shared" si="2"/>
        <v>0.14740181255109561</v>
      </c>
      <c r="I27" s="8">
        <f t="shared" si="3"/>
        <v>6.896734510208187E-2</v>
      </c>
      <c r="J27" s="8">
        <f t="shared" si="4"/>
        <v>0.2214968550995236</v>
      </c>
      <c r="K27" s="83">
        <v>40</v>
      </c>
      <c r="L27" s="8">
        <f t="shared" si="5"/>
        <v>41.750924403728895</v>
      </c>
      <c r="O27">
        <v>0.29880000000000001</v>
      </c>
      <c r="P27">
        <v>0.36159999999999998</v>
      </c>
      <c r="Q27">
        <v>0.45</v>
      </c>
      <c r="R27">
        <v>0.62229999999999996</v>
      </c>
      <c r="S27">
        <v>0.83520000000000005</v>
      </c>
      <c r="T27">
        <v>0.88680000000000003</v>
      </c>
      <c r="U27">
        <v>0.89480000000000004</v>
      </c>
      <c r="V27">
        <v>0.89019999999999999</v>
      </c>
      <c r="W27">
        <v>0.88729999999999998</v>
      </c>
      <c r="X27">
        <v>0.88490000000000002</v>
      </c>
      <c r="Y27">
        <v>0.87209999999999999</v>
      </c>
      <c r="Z27">
        <v>0.85680000000000001</v>
      </c>
      <c r="AA27">
        <v>0.83620000000000005</v>
      </c>
      <c r="AB27">
        <v>0.80900000000000005</v>
      </c>
      <c r="AC27">
        <v>0.77190000000000003</v>
      </c>
      <c r="AD27">
        <v>0.72919999999999996</v>
      </c>
      <c r="AE27">
        <v>0.68569999999999998</v>
      </c>
      <c r="AF27">
        <v>0.63670000000000004</v>
      </c>
      <c r="AG27">
        <v>0.58640000000000003</v>
      </c>
      <c r="AH27">
        <v>0.55169999999999997</v>
      </c>
      <c r="AI27">
        <v>0.53159999999999996</v>
      </c>
      <c r="AJ27">
        <v>0.52139999999999997</v>
      </c>
      <c r="AK27">
        <v>0.51180000000000003</v>
      </c>
      <c r="AL27">
        <v>0.50619999999999998</v>
      </c>
      <c r="AM27">
        <v>0.50870000000000004</v>
      </c>
      <c r="AN27">
        <v>0.51670000000000005</v>
      </c>
      <c r="AO27">
        <v>0.52910000000000001</v>
      </c>
      <c r="AP27">
        <v>0.5444</v>
      </c>
      <c r="AQ27">
        <v>0.55900000000000005</v>
      </c>
      <c r="AR27">
        <v>0.56410000000000005</v>
      </c>
      <c r="AS27">
        <v>0.55840000000000001</v>
      </c>
      <c r="AT27">
        <v>0.54900000000000004</v>
      </c>
      <c r="AU27">
        <v>0.54179999999999995</v>
      </c>
      <c r="AV27">
        <v>0.54010000000000002</v>
      </c>
      <c r="AW27">
        <v>0.55220000000000002</v>
      </c>
      <c r="AX27">
        <v>0.58140000000000003</v>
      </c>
      <c r="BE27" s="77"/>
      <c r="BF27" s="77"/>
      <c r="BG27" s="77"/>
      <c r="BH27" s="77"/>
    </row>
    <row r="28" spans="1:60" x14ac:dyDescent="0.15">
      <c r="A28">
        <v>12</v>
      </c>
      <c r="B28">
        <v>45</v>
      </c>
      <c r="C28">
        <v>0</v>
      </c>
      <c r="D28">
        <v>0</v>
      </c>
      <c r="E28">
        <v>0</v>
      </c>
      <c r="G28" s="8">
        <f t="shared" si="1"/>
        <v>0.3284183833732755</v>
      </c>
      <c r="H28" s="8">
        <f t="shared" si="2"/>
        <v>0.16055202815910841</v>
      </c>
      <c r="I28" s="8">
        <f t="shared" si="3"/>
        <v>7.5192280596206723E-2</v>
      </c>
      <c r="J28" s="8">
        <f t="shared" si="4"/>
        <v>0.24641588268288708</v>
      </c>
      <c r="K28" s="83">
        <v>45</v>
      </c>
      <c r="L28" s="8">
        <f t="shared" si="5"/>
        <v>47.029477936706535</v>
      </c>
      <c r="O28">
        <v>0.28899999999999998</v>
      </c>
      <c r="P28">
        <v>0.34839999999999999</v>
      </c>
      <c r="Q28">
        <v>0.43819999999999998</v>
      </c>
      <c r="R28">
        <v>0.60619999999999996</v>
      </c>
      <c r="S28">
        <v>0.81389999999999996</v>
      </c>
      <c r="T28">
        <v>0.86970000000000003</v>
      </c>
      <c r="U28">
        <v>0.8821</v>
      </c>
      <c r="V28">
        <v>0.88119999999999998</v>
      </c>
      <c r="W28">
        <v>0.88060000000000005</v>
      </c>
      <c r="X28">
        <v>0.87870000000000004</v>
      </c>
      <c r="Y28">
        <v>0.86629999999999996</v>
      </c>
      <c r="Z28">
        <v>0.85019999999999996</v>
      </c>
      <c r="AA28">
        <v>0.82769999999999999</v>
      </c>
      <c r="AB28">
        <v>0.79779999999999995</v>
      </c>
      <c r="AC28">
        <v>0.75729999999999997</v>
      </c>
      <c r="AD28">
        <v>0.71009999999999995</v>
      </c>
      <c r="AE28">
        <v>0.66110000000000002</v>
      </c>
      <c r="AF28">
        <v>0.60699999999999998</v>
      </c>
      <c r="AG28">
        <v>0.5524</v>
      </c>
      <c r="AH28">
        <v>0.51429999999999998</v>
      </c>
      <c r="AI28">
        <v>0.49180000000000001</v>
      </c>
      <c r="AJ28">
        <v>0.4798</v>
      </c>
      <c r="AK28">
        <v>0.46920000000000001</v>
      </c>
      <c r="AL28">
        <v>0.46289999999999998</v>
      </c>
      <c r="AM28">
        <v>0.46489999999999998</v>
      </c>
      <c r="AN28">
        <v>0.47270000000000001</v>
      </c>
      <c r="AO28">
        <v>0.48459999999999998</v>
      </c>
      <c r="AP28">
        <v>0.5</v>
      </c>
      <c r="AQ28">
        <v>0.51539999999999997</v>
      </c>
      <c r="AR28">
        <v>0.52039999999999997</v>
      </c>
      <c r="AS28">
        <v>0.51490000000000002</v>
      </c>
      <c r="AT28">
        <v>0.50519999999999998</v>
      </c>
      <c r="AU28">
        <v>0.49669999999999997</v>
      </c>
      <c r="AV28">
        <v>0.49490000000000001</v>
      </c>
      <c r="AW28">
        <v>0.50719999999999998</v>
      </c>
      <c r="AX28">
        <v>0.53849999999999998</v>
      </c>
      <c r="BE28" s="77"/>
      <c r="BF28" s="77"/>
      <c r="BG28" s="77"/>
      <c r="BH28" s="77"/>
    </row>
    <row r="29" spans="1:60" x14ac:dyDescent="0.15">
      <c r="A29">
        <v>13</v>
      </c>
      <c r="B29">
        <v>50</v>
      </c>
      <c r="C29">
        <v>0</v>
      </c>
      <c r="D29">
        <v>0</v>
      </c>
      <c r="E29">
        <v>0</v>
      </c>
      <c r="G29" s="8">
        <f t="shared" si="1"/>
        <v>0.36488791616118071</v>
      </c>
      <c r="H29" s="8">
        <f t="shared" si="2"/>
        <v>0.17222835969767325</v>
      </c>
      <c r="I29" s="8">
        <f t="shared" si="3"/>
        <v>8.1517525034961402E-2</v>
      </c>
      <c r="J29" s="8">
        <f t="shared" si="4"/>
        <v>0.26941802696412337</v>
      </c>
      <c r="K29" s="83">
        <v>50</v>
      </c>
      <c r="L29" s="8">
        <f t="shared" si="5"/>
        <v>51.65944670598379</v>
      </c>
      <c r="O29">
        <v>0.26829999999999998</v>
      </c>
      <c r="P29">
        <v>0.33589999999999998</v>
      </c>
      <c r="Q29">
        <v>0.42730000000000001</v>
      </c>
      <c r="R29">
        <v>0.59230000000000005</v>
      </c>
      <c r="S29">
        <v>0.79490000000000005</v>
      </c>
      <c r="T29">
        <v>0.85189999999999999</v>
      </c>
      <c r="U29">
        <v>0.86860000000000004</v>
      </c>
      <c r="V29">
        <v>0.87180000000000002</v>
      </c>
      <c r="W29">
        <v>0.87350000000000005</v>
      </c>
      <c r="X29">
        <v>0.87209999999999999</v>
      </c>
      <c r="Y29">
        <v>0.86040000000000005</v>
      </c>
      <c r="Z29">
        <v>0.84350000000000003</v>
      </c>
      <c r="AA29">
        <v>0.82020000000000004</v>
      </c>
      <c r="AB29">
        <v>0.78800000000000003</v>
      </c>
      <c r="AC29">
        <v>0.74490000000000001</v>
      </c>
      <c r="AD29">
        <v>0.69350000000000001</v>
      </c>
      <c r="AE29">
        <v>0.64019999999999999</v>
      </c>
      <c r="AF29">
        <v>0.58169999999999999</v>
      </c>
      <c r="AG29">
        <v>0.52270000000000005</v>
      </c>
      <c r="AH29">
        <v>0.48139999999999999</v>
      </c>
      <c r="AI29">
        <v>0.45679999999999998</v>
      </c>
      <c r="AJ29">
        <v>0.44340000000000002</v>
      </c>
      <c r="AK29">
        <v>0.43180000000000002</v>
      </c>
      <c r="AL29">
        <v>0.42499999999999999</v>
      </c>
      <c r="AM29">
        <v>0.42649999999999999</v>
      </c>
      <c r="AN29">
        <v>0.43390000000000001</v>
      </c>
      <c r="AO29">
        <v>0.44519999999999998</v>
      </c>
      <c r="AP29">
        <v>0.4612</v>
      </c>
      <c r="AQ29">
        <v>0.47739999999999999</v>
      </c>
      <c r="AR29">
        <v>0.48320000000000002</v>
      </c>
      <c r="AS29">
        <v>0.47720000000000001</v>
      </c>
      <c r="AT29">
        <v>0.4672</v>
      </c>
      <c r="AU29">
        <v>0.45839999999999997</v>
      </c>
      <c r="AV29">
        <v>0.45550000000000002</v>
      </c>
      <c r="AW29">
        <v>0.46820000000000001</v>
      </c>
      <c r="AX29">
        <v>0.50119999999999998</v>
      </c>
      <c r="BE29" s="77"/>
      <c r="BF29" s="77"/>
      <c r="BG29" s="77"/>
      <c r="BH29" s="77"/>
    </row>
    <row r="30" spans="1:60" x14ac:dyDescent="0.15">
      <c r="A30">
        <v>14</v>
      </c>
      <c r="B30">
        <v>55</v>
      </c>
      <c r="C30">
        <v>0</v>
      </c>
      <c r="D30">
        <v>0</v>
      </c>
      <c r="E30">
        <v>0</v>
      </c>
      <c r="G30" s="8">
        <f t="shared" si="1"/>
        <v>0.40901185684991564</v>
      </c>
      <c r="H30" s="8">
        <f t="shared" si="2"/>
        <v>0.18693252088175527</v>
      </c>
      <c r="I30" s="8">
        <f t="shared" si="3"/>
        <v>8.8324235424320205E-2</v>
      </c>
      <c r="J30" s="8">
        <f t="shared" si="4"/>
        <v>0.29713860029045669</v>
      </c>
      <c r="K30" s="83">
        <v>55</v>
      </c>
      <c r="L30" s="8">
        <f t="shared" si="5"/>
        <v>56.765491193708606</v>
      </c>
      <c r="O30">
        <v>0.25459999999999999</v>
      </c>
      <c r="P30">
        <v>0.3226</v>
      </c>
      <c r="Q30">
        <v>0.41389999999999999</v>
      </c>
      <c r="R30">
        <v>0.57589999999999997</v>
      </c>
      <c r="S30">
        <v>0.77559999999999996</v>
      </c>
      <c r="T30">
        <v>0.83440000000000003</v>
      </c>
      <c r="U30">
        <v>0.8548</v>
      </c>
      <c r="V30">
        <v>0.86170000000000002</v>
      </c>
      <c r="W30">
        <v>0.8649</v>
      </c>
      <c r="X30">
        <v>0.8649</v>
      </c>
      <c r="Y30">
        <v>0.85270000000000001</v>
      </c>
      <c r="Z30">
        <v>0.83479999999999999</v>
      </c>
      <c r="AA30">
        <v>0.80959999999999999</v>
      </c>
      <c r="AB30">
        <v>0.77500000000000002</v>
      </c>
      <c r="AC30">
        <v>0.72819999999999996</v>
      </c>
      <c r="AD30">
        <v>0.67290000000000005</v>
      </c>
      <c r="AE30">
        <v>0.61499999999999999</v>
      </c>
      <c r="AF30">
        <v>0.55159999999999998</v>
      </c>
      <c r="AG30">
        <v>0.48859999999999998</v>
      </c>
      <c r="AH30">
        <v>0.44429999999999997</v>
      </c>
      <c r="AI30">
        <v>0.41789999999999999</v>
      </c>
      <c r="AJ30">
        <v>0.40310000000000001</v>
      </c>
      <c r="AK30">
        <v>0.39050000000000001</v>
      </c>
      <c r="AL30">
        <v>0.38300000000000001</v>
      </c>
      <c r="AM30">
        <v>0.38440000000000002</v>
      </c>
      <c r="AN30">
        <v>0.39129999999999998</v>
      </c>
      <c r="AO30">
        <v>0.4027</v>
      </c>
      <c r="AP30">
        <v>0.41860000000000003</v>
      </c>
      <c r="AQ30">
        <v>0.43509999999999999</v>
      </c>
      <c r="AR30">
        <v>0.44130000000000003</v>
      </c>
      <c r="AS30">
        <v>0.43519999999999998</v>
      </c>
      <c r="AT30">
        <v>0.4249</v>
      </c>
      <c r="AU30">
        <v>0.41489999999999999</v>
      </c>
      <c r="AV30">
        <v>0.41160000000000002</v>
      </c>
      <c r="AW30">
        <v>0.42509999999999998</v>
      </c>
      <c r="AX30">
        <v>0.45989999999999998</v>
      </c>
      <c r="BE30" s="77"/>
      <c r="BF30" s="77"/>
      <c r="BG30" s="77"/>
      <c r="BH30" s="77"/>
    </row>
    <row r="31" spans="1:60" x14ac:dyDescent="0.15">
      <c r="A31">
        <v>15</v>
      </c>
      <c r="B31">
        <v>60</v>
      </c>
      <c r="C31">
        <v>0</v>
      </c>
      <c r="D31">
        <v>0</v>
      </c>
      <c r="E31">
        <v>0</v>
      </c>
      <c r="G31" s="8">
        <f t="shared" si="1"/>
        <v>0.46473043754313226</v>
      </c>
      <c r="H31" s="8">
        <f t="shared" si="2"/>
        <v>0.20430584595879139</v>
      </c>
      <c r="I31" s="8">
        <f t="shared" si="3"/>
        <v>9.7803728808518856E-2</v>
      </c>
      <c r="J31" s="8">
        <f t="shared" si="4"/>
        <v>0.33091547402440963</v>
      </c>
      <c r="K31" s="83">
        <v>60</v>
      </c>
      <c r="L31" s="8">
        <f t="shared" si="5"/>
        <v>62.514594690491919</v>
      </c>
      <c r="O31">
        <v>0.23719999999999999</v>
      </c>
      <c r="P31">
        <v>0.30459999999999998</v>
      </c>
      <c r="Q31">
        <v>0.39600000000000002</v>
      </c>
      <c r="R31">
        <v>0.55489999999999995</v>
      </c>
      <c r="S31">
        <v>0.74860000000000004</v>
      </c>
      <c r="T31">
        <v>0.81069999999999998</v>
      </c>
      <c r="U31">
        <v>0.83589999999999998</v>
      </c>
      <c r="V31">
        <v>0.84709999999999996</v>
      </c>
      <c r="W31">
        <v>0.85340000000000005</v>
      </c>
      <c r="X31">
        <v>0.85499999999999998</v>
      </c>
      <c r="Y31">
        <v>0.84309999999999996</v>
      </c>
      <c r="Z31">
        <v>0.82469999999999999</v>
      </c>
      <c r="AA31">
        <v>0.79800000000000004</v>
      </c>
      <c r="AB31">
        <v>0.76060000000000005</v>
      </c>
      <c r="AC31">
        <v>0.70960000000000001</v>
      </c>
      <c r="AD31">
        <v>0.64910000000000001</v>
      </c>
      <c r="AE31">
        <v>0.58579999999999999</v>
      </c>
      <c r="AF31">
        <v>0.51729999999999998</v>
      </c>
      <c r="AG31">
        <v>0.44990000000000002</v>
      </c>
      <c r="AH31">
        <v>0.40200000000000002</v>
      </c>
      <c r="AI31">
        <v>0.37330000000000002</v>
      </c>
      <c r="AJ31">
        <v>0.35730000000000001</v>
      </c>
      <c r="AK31">
        <v>0.34399999999999997</v>
      </c>
      <c r="AL31">
        <v>0.33589999999999998</v>
      </c>
      <c r="AM31">
        <v>0.33689999999999998</v>
      </c>
      <c r="AN31">
        <v>0.34350000000000003</v>
      </c>
      <c r="AO31">
        <v>0.35449999999999998</v>
      </c>
      <c r="AP31">
        <v>0.37069999999999997</v>
      </c>
      <c r="AQ31">
        <v>0.38790000000000002</v>
      </c>
      <c r="AR31">
        <v>0.39450000000000002</v>
      </c>
      <c r="AS31">
        <v>0.3891</v>
      </c>
      <c r="AT31">
        <v>0.37780000000000002</v>
      </c>
      <c r="AU31">
        <v>0.36699999999999999</v>
      </c>
      <c r="AV31">
        <v>0.36320000000000002</v>
      </c>
      <c r="AW31">
        <v>0.3775</v>
      </c>
      <c r="AX31">
        <v>0.41410000000000002</v>
      </c>
      <c r="BE31" s="77"/>
      <c r="BF31" s="77"/>
      <c r="BG31" s="77"/>
      <c r="BH31" s="77"/>
    </row>
    <row r="32" spans="1:60" x14ac:dyDescent="0.15">
      <c r="A32">
        <v>16</v>
      </c>
      <c r="B32">
        <v>65</v>
      </c>
      <c r="C32">
        <v>0</v>
      </c>
      <c r="D32">
        <v>0</v>
      </c>
      <c r="E32">
        <v>0</v>
      </c>
      <c r="G32" s="8">
        <f t="shared" si="1"/>
        <v>0.50294992355671453</v>
      </c>
      <c r="H32" s="8">
        <f t="shared" si="2"/>
        <v>0.21655697424968107</v>
      </c>
      <c r="I32" s="8">
        <f t="shared" si="3"/>
        <v>0.10396266565446881</v>
      </c>
      <c r="J32" s="8">
        <f t="shared" si="4"/>
        <v>0.35391809081720366</v>
      </c>
      <c r="K32" s="83">
        <v>65</v>
      </c>
      <c r="L32" s="8">
        <f t="shared" si="5"/>
        <v>66.052597810838307</v>
      </c>
      <c r="O32">
        <v>0.2311</v>
      </c>
      <c r="P32">
        <v>0.29499999999999998</v>
      </c>
      <c r="Q32">
        <v>0.38619999999999999</v>
      </c>
      <c r="R32">
        <v>0.54169999999999996</v>
      </c>
      <c r="S32">
        <v>0.73250000000000004</v>
      </c>
      <c r="T32">
        <v>0.7954</v>
      </c>
      <c r="U32">
        <v>0.82379999999999998</v>
      </c>
      <c r="V32">
        <v>0.83830000000000005</v>
      </c>
      <c r="W32">
        <v>0.84519999999999995</v>
      </c>
      <c r="X32">
        <v>0.84789999999999999</v>
      </c>
      <c r="Y32">
        <v>0.83589999999999998</v>
      </c>
      <c r="Z32">
        <v>0.81710000000000005</v>
      </c>
      <c r="AA32">
        <v>0.78920000000000001</v>
      </c>
      <c r="AB32">
        <v>0.74950000000000006</v>
      </c>
      <c r="AC32">
        <v>0.69610000000000005</v>
      </c>
      <c r="AD32">
        <v>0.63280000000000003</v>
      </c>
      <c r="AE32">
        <v>0.5665</v>
      </c>
      <c r="AF32">
        <v>0.49440000000000001</v>
      </c>
      <c r="AG32">
        <v>0.42449999999999999</v>
      </c>
      <c r="AH32">
        <v>0.37509999999999999</v>
      </c>
      <c r="AI32">
        <v>0.34570000000000001</v>
      </c>
      <c r="AJ32">
        <v>0.3291</v>
      </c>
      <c r="AK32">
        <v>0.31530000000000002</v>
      </c>
      <c r="AL32">
        <v>0.307</v>
      </c>
      <c r="AM32">
        <v>0.30780000000000002</v>
      </c>
      <c r="AN32">
        <v>0.314</v>
      </c>
      <c r="AO32">
        <v>0.32490000000000002</v>
      </c>
      <c r="AP32">
        <v>0.34079999999999999</v>
      </c>
      <c r="AQ32">
        <v>0.35820000000000002</v>
      </c>
      <c r="AR32">
        <v>0.36509999999999998</v>
      </c>
      <c r="AS32">
        <v>0.35909999999999997</v>
      </c>
      <c r="AT32">
        <v>0.34799999999999998</v>
      </c>
      <c r="AU32">
        <v>0.33679999999999999</v>
      </c>
      <c r="AV32">
        <v>0.33300000000000002</v>
      </c>
      <c r="AW32">
        <v>0.34749999999999998</v>
      </c>
      <c r="AX32">
        <v>0.38450000000000001</v>
      </c>
      <c r="BE32" s="77"/>
      <c r="BF32" s="77"/>
      <c r="BG32" s="77"/>
      <c r="BH32" s="77"/>
    </row>
    <row r="33" spans="1:60" x14ac:dyDescent="0.15">
      <c r="A33">
        <v>17</v>
      </c>
      <c r="B33">
        <v>70</v>
      </c>
      <c r="C33">
        <v>0</v>
      </c>
      <c r="D33">
        <v>0</v>
      </c>
      <c r="E33">
        <v>0</v>
      </c>
      <c r="G33" s="8">
        <f t="shared" si="1"/>
        <v>0.56298724743665485</v>
      </c>
      <c r="H33" s="8">
        <f t="shared" si="2"/>
        <v>0.23312125007131165</v>
      </c>
      <c r="I33" s="8">
        <f t="shared" si="3"/>
        <v>0.11190430702398249</v>
      </c>
      <c r="J33" s="8">
        <f t="shared" si="4"/>
        <v>0.38765270661394463</v>
      </c>
      <c r="K33" s="83">
        <v>70</v>
      </c>
      <c r="L33" s="8">
        <f t="shared" si="5"/>
        <v>71.018199930514498</v>
      </c>
      <c r="O33">
        <v>0.21310000000000001</v>
      </c>
      <c r="P33">
        <v>0.27960000000000002</v>
      </c>
      <c r="Q33">
        <v>0.37190000000000001</v>
      </c>
      <c r="R33">
        <v>0.52300000000000002</v>
      </c>
      <c r="S33">
        <v>0.71</v>
      </c>
      <c r="T33">
        <v>0.77529999999999999</v>
      </c>
      <c r="U33">
        <v>0.8085</v>
      </c>
      <c r="V33">
        <v>0.82730000000000004</v>
      </c>
      <c r="W33">
        <v>0.83689999999999998</v>
      </c>
      <c r="X33">
        <v>0.84009999999999996</v>
      </c>
      <c r="Y33">
        <v>0.82840000000000003</v>
      </c>
      <c r="Z33">
        <v>0.80879999999999996</v>
      </c>
      <c r="AA33">
        <v>0.77929999999999999</v>
      </c>
      <c r="AB33">
        <v>0.7369</v>
      </c>
      <c r="AC33">
        <v>0.67949999999999999</v>
      </c>
      <c r="AD33">
        <v>0.61170000000000002</v>
      </c>
      <c r="AE33">
        <v>0.54010000000000002</v>
      </c>
      <c r="AF33">
        <v>0.46339999999999998</v>
      </c>
      <c r="AG33">
        <v>0.38990000000000002</v>
      </c>
      <c r="AH33">
        <v>0.33779999999999999</v>
      </c>
      <c r="AI33">
        <v>0.30690000000000001</v>
      </c>
      <c r="AJ33">
        <v>0.28949999999999998</v>
      </c>
      <c r="AK33">
        <v>0.27510000000000001</v>
      </c>
      <c r="AL33">
        <v>0.26629999999999998</v>
      </c>
      <c r="AM33">
        <v>0.26690000000000003</v>
      </c>
      <c r="AN33">
        <v>0.27289999999999998</v>
      </c>
      <c r="AO33">
        <v>0.28320000000000001</v>
      </c>
      <c r="AP33">
        <v>0.29899999999999999</v>
      </c>
      <c r="AQ33">
        <v>0.31669999999999998</v>
      </c>
      <c r="AR33">
        <v>0.3236</v>
      </c>
      <c r="AS33">
        <v>0.31819999999999998</v>
      </c>
      <c r="AT33">
        <v>0.307</v>
      </c>
      <c r="AU33">
        <v>0.29520000000000002</v>
      </c>
      <c r="AV33">
        <v>0.29089999999999999</v>
      </c>
      <c r="AW33">
        <v>0.30530000000000002</v>
      </c>
      <c r="AX33">
        <v>0.34360000000000002</v>
      </c>
      <c r="BE33" s="77"/>
      <c r="BF33" s="77"/>
      <c r="BG33" s="77"/>
      <c r="BH33" s="77"/>
    </row>
    <row r="34" spans="1:60" x14ac:dyDescent="0.15">
      <c r="A34">
        <v>18</v>
      </c>
      <c r="B34">
        <v>75</v>
      </c>
      <c r="C34">
        <v>0</v>
      </c>
      <c r="D34">
        <v>0</v>
      </c>
      <c r="E34">
        <v>0</v>
      </c>
      <c r="G34" s="8">
        <f t="shared" si="1"/>
        <v>0.65334669441724413</v>
      </c>
      <c r="H34" s="8">
        <f t="shared" si="2"/>
        <v>0.2553628940119983</v>
      </c>
      <c r="I34" s="8">
        <f t="shared" si="3"/>
        <v>0.12170612686039836</v>
      </c>
      <c r="J34" s="8">
        <f t="shared" si="4"/>
        <v>0.43468199362131799</v>
      </c>
      <c r="K34" s="83">
        <v>75</v>
      </c>
      <c r="L34" s="8">
        <f t="shared" si="5"/>
        <v>77.3098283911538</v>
      </c>
      <c r="O34">
        <v>0.1883</v>
      </c>
      <c r="P34">
        <v>0.25979999999999998</v>
      </c>
      <c r="Q34">
        <v>0.35449999999999998</v>
      </c>
      <c r="R34">
        <v>0.50309999999999999</v>
      </c>
      <c r="S34">
        <v>0.6835</v>
      </c>
      <c r="T34">
        <v>0.75080000000000002</v>
      </c>
      <c r="U34">
        <v>0.7903</v>
      </c>
      <c r="V34">
        <v>0.81359999999999999</v>
      </c>
      <c r="W34">
        <v>0.82599999999999996</v>
      </c>
      <c r="X34">
        <v>0.83020000000000005</v>
      </c>
      <c r="Y34">
        <v>0.81899999999999995</v>
      </c>
      <c r="Z34">
        <v>0.7984</v>
      </c>
      <c r="AA34">
        <v>0.76629999999999998</v>
      </c>
      <c r="AB34">
        <v>0.72030000000000005</v>
      </c>
      <c r="AC34">
        <v>0.65800000000000003</v>
      </c>
      <c r="AD34">
        <v>0.58409999999999995</v>
      </c>
      <c r="AE34">
        <v>0.50649999999999995</v>
      </c>
      <c r="AF34">
        <v>0.42430000000000001</v>
      </c>
      <c r="AG34">
        <v>0.34589999999999999</v>
      </c>
      <c r="AH34">
        <v>0.29020000000000001</v>
      </c>
      <c r="AI34">
        <v>0.25750000000000001</v>
      </c>
      <c r="AJ34">
        <v>0.23899999999999999</v>
      </c>
      <c r="AK34">
        <v>0.2238</v>
      </c>
      <c r="AL34">
        <v>0.21490000000000001</v>
      </c>
      <c r="AM34">
        <v>0.2152</v>
      </c>
      <c r="AN34">
        <v>0.22109999999999999</v>
      </c>
      <c r="AO34">
        <v>0.2311</v>
      </c>
      <c r="AP34">
        <v>0.24740000000000001</v>
      </c>
      <c r="AQ34">
        <v>0.26579999999999998</v>
      </c>
      <c r="AR34">
        <v>0.2732</v>
      </c>
      <c r="AS34">
        <v>0.26769999999999999</v>
      </c>
      <c r="AT34">
        <v>0.25619999999999998</v>
      </c>
      <c r="AU34">
        <v>0.24390000000000001</v>
      </c>
      <c r="AV34">
        <v>0.2394</v>
      </c>
      <c r="AW34">
        <v>0.25459999999999999</v>
      </c>
      <c r="AX34">
        <v>0.29420000000000002</v>
      </c>
      <c r="BE34" s="77"/>
      <c r="BF34" s="77"/>
      <c r="BG34" s="77"/>
      <c r="BH34" s="77"/>
    </row>
    <row r="35" spans="1:60" x14ac:dyDescent="0.15">
      <c r="A35">
        <v>19</v>
      </c>
      <c r="B35">
        <v>80</v>
      </c>
      <c r="C35">
        <v>0</v>
      </c>
      <c r="D35">
        <v>0</v>
      </c>
      <c r="E35">
        <v>0</v>
      </c>
      <c r="G35" s="8">
        <f t="shared" si="1"/>
        <v>0.72989931112992257</v>
      </c>
      <c r="H35" s="8">
        <f t="shared" si="2"/>
        <v>0.27477399395966023</v>
      </c>
      <c r="I35" s="8">
        <f t="shared" si="3"/>
        <v>0.13151914526266995</v>
      </c>
      <c r="J35" s="8">
        <f t="shared" si="4"/>
        <v>0.47369735654893208</v>
      </c>
      <c r="K35" s="83">
        <v>80</v>
      </c>
      <c r="L35" s="8">
        <f t="shared" si="5"/>
        <v>81.705978879354475</v>
      </c>
      <c r="O35">
        <v>0.1714</v>
      </c>
      <c r="P35">
        <v>0.2437</v>
      </c>
      <c r="Q35">
        <v>0.33779999999999999</v>
      </c>
      <c r="R35">
        <v>0.48259999999999997</v>
      </c>
      <c r="S35">
        <v>0.65710000000000002</v>
      </c>
      <c r="T35">
        <v>0.72740000000000005</v>
      </c>
      <c r="U35">
        <v>0.77180000000000004</v>
      </c>
      <c r="V35">
        <v>0.80049999999999999</v>
      </c>
      <c r="W35">
        <v>0.81540000000000001</v>
      </c>
      <c r="X35">
        <v>0.82120000000000004</v>
      </c>
      <c r="Y35">
        <v>0.80979999999999996</v>
      </c>
      <c r="Z35">
        <v>0.78779999999999994</v>
      </c>
      <c r="AA35">
        <v>0.75429999999999997</v>
      </c>
      <c r="AB35">
        <v>0.70579999999999998</v>
      </c>
      <c r="AC35">
        <v>0.63890000000000002</v>
      </c>
      <c r="AD35">
        <v>0.56040000000000001</v>
      </c>
      <c r="AE35">
        <v>0.47860000000000003</v>
      </c>
      <c r="AF35">
        <v>0.39219999999999999</v>
      </c>
      <c r="AG35">
        <v>0.31140000000000001</v>
      </c>
      <c r="AH35">
        <v>0.25480000000000003</v>
      </c>
      <c r="AI35">
        <v>0.22159999999999999</v>
      </c>
      <c r="AJ35">
        <v>0.20280000000000001</v>
      </c>
      <c r="AK35">
        <v>0.18790000000000001</v>
      </c>
      <c r="AL35">
        <v>0.1792</v>
      </c>
      <c r="AM35">
        <v>0.17949999999999999</v>
      </c>
      <c r="AN35">
        <v>0.185</v>
      </c>
      <c r="AO35">
        <v>0.1946</v>
      </c>
      <c r="AP35">
        <v>0.21029999999999999</v>
      </c>
      <c r="AQ35">
        <v>0.22869999999999999</v>
      </c>
      <c r="AR35">
        <v>0.23630000000000001</v>
      </c>
      <c r="AS35">
        <v>0.23050000000000001</v>
      </c>
      <c r="AT35">
        <v>0.2195</v>
      </c>
      <c r="AU35">
        <v>0.20710000000000001</v>
      </c>
      <c r="AV35">
        <v>0.2029</v>
      </c>
      <c r="AW35">
        <v>0.21820000000000001</v>
      </c>
      <c r="AX35">
        <v>0.25719999999999998</v>
      </c>
      <c r="BE35" s="77"/>
      <c r="BF35" s="77"/>
      <c r="BG35" s="77"/>
      <c r="BH35" s="77"/>
    </row>
    <row r="36" spans="1:60" x14ac:dyDescent="0.15">
      <c r="A36">
        <v>20</v>
      </c>
      <c r="B36">
        <v>85</v>
      </c>
      <c r="C36">
        <v>0</v>
      </c>
      <c r="D36">
        <v>0</v>
      </c>
      <c r="E36">
        <v>0</v>
      </c>
      <c r="G36" s="8">
        <f t="shared" si="1"/>
        <v>0.83188931464063953</v>
      </c>
      <c r="H36" s="8">
        <f t="shared" si="2"/>
        <v>0.3013170061180534</v>
      </c>
      <c r="I36" s="8">
        <f t="shared" si="3"/>
        <v>0.14494747552852064</v>
      </c>
      <c r="J36" s="8">
        <f t="shared" si="4"/>
        <v>0.52422531101862968</v>
      </c>
      <c r="K36" s="83">
        <v>85</v>
      </c>
      <c r="L36" s="8">
        <f t="shared" si="5"/>
        <v>86.479449189099228</v>
      </c>
      <c r="O36">
        <v>0.1537</v>
      </c>
      <c r="P36">
        <v>0.2235</v>
      </c>
      <c r="Q36">
        <v>0.31730000000000003</v>
      </c>
      <c r="R36">
        <v>0.45650000000000002</v>
      </c>
      <c r="S36">
        <v>0.62370000000000003</v>
      </c>
      <c r="T36">
        <v>0.69710000000000005</v>
      </c>
      <c r="U36">
        <v>0.74719999999999998</v>
      </c>
      <c r="V36">
        <v>0.78200000000000003</v>
      </c>
      <c r="W36">
        <v>0.8004</v>
      </c>
      <c r="X36">
        <v>0.80779999999999996</v>
      </c>
      <c r="Y36">
        <v>0.79669999999999996</v>
      </c>
      <c r="Z36">
        <v>0.77329999999999999</v>
      </c>
      <c r="AA36">
        <v>0.73680000000000001</v>
      </c>
      <c r="AB36">
        <v>0.68400000000000005</v>
      </c>
      <c r="AC36">
        <v>0.61250000000000004</v>
      </c>
      <c r="AD36">
        <v>0.52900000000000003</v>
      </c>
      <c r="AE36">
        <v>0.44219999999999998</v>
      </c>
      <c r="AF36">
        <v>0.3528</v>
      </c>
      <c r="AG36">
        <v>0.2707</v>
      </c>
      <c r="AH36">
        <v>0.2137</v>
      </c>
      <c r="AI36">
        <v>0.18099999999999999</v>
      </c>
      <c r="AJ36">
        <v>0.16300000000000001</v>
      </c>
      <c r="AK36">
        <v>0.1489</v>
      </c>
      <c r="AL36">
        <v>0.14069999999999999</v>
      </c>
      <c r="AM36">
        <v>0.1409</v>
      </c>
      <c r="AN36">
        <v>0.14580000000000001</v>
      </c>
      <c r="AO36">
        <v>0.1545</v>
      </c>
      <c r="AP36">
        <v>0.1691</v>
      </c>
      <c r="AQ36">
        <v>0.18659999999999999</v>
      </c>
      <c r="AR36">
        <v>0.1938</v>
      </c>
      <c r="AS36">
        <v>0.1888</v>
      </c>
      <c r="AT36">
        <v>0.17860000000000001</v>
      </c>
      <c r="AU36">
        <v>0.1666</v>
      </c>
      <c r="AV36">
        <v>0.16250000000000001</v>
      </c>
      <c r="AW36">
        <v>0.1772</v>
      </c>
      <c r="AX36">
        <v>0.21529999999999999</v>
      </c>
      <c r="BE36" s="77"/>
      <c r="BF36" s="77"/>
      <c r="BG36" s="77"/>
      <c r="BH36" s="77"/>
    </row>
    <row r="37" spans="1:60" x14ac:dyDescent="0.15">
      <c r="A37">
        <v>21</v>
      </c>
      <c r="B37">
        <v>90</v>
      </c>
      <c r="C37">
        <v>0</v>
      </c>
      <c r="D37">
        <v>0</v>
      </c>
      <c r="E37">
        <v>0</v>
      </c>
      <c r="G37" s="8">
        <f t="shared" si="1"/>
        <v>0.94613886772376921</v>
      </c>
      <c r="H37" s="8">
        <f t="shared" si="2"/>
        <v>0.32679354984736958</v>
      </c>
      <c r="I37" s="8">
        <f t="shared" si="3"/>
        <v>0.1594521953041102</v>
      </c>
      <c r="J37" s="8">
        <f t="shared" si="4"/>
        <v>0.57432343665110297</v>
      </c>
      <c r="K37" s="83">
        <v>90</v>
      </c>
      <c r="L37" s="8">
        <f t="shared" si="5"/>
        <v>90.65069157597128</v>
      </c>
      <c r="O37">
        <v>0.1363</v>
      </c>
      <c r="P37">
        <v>0.20280000000000001</v>
      </c>
      <c r="Q37">
        <v>0.29649999999999999</v>
      </c>
      <c r="R37">
        <v>0.43120000000000003</v>
      </c>
      <c r="S37">
        <v>0.59150000000000003</v>
      </c>
      <c r="T37">
        <v>0.66600000000000004</v>
      </c>
      <c r="U37">
        <v>0.72189999999999999</v>
      </c>
      <c r="V37">
        <v>0.76160000000000005</v>
      </c>
      <c r="W37">
        <v>0.78320000000000001</v>
      </c>
      <c r="X37">
        <v>0.79220000000000002</v>
      </c>
      <c r="Y37">
        <v>0.78100000000000003</v>
      </c>
      <c r="Z37">
        <v>0.75719999999999998</v>
      </c>
      <c r="AA37">
        <v>0.71889999999999998</v>
      </c>
      <c r="AB37">
        <v>0.6633</v>
      </c>
      <c r="AC37">
        <v>0.58779999999999999</v>
      </c>
      <c r="AD37">
        <v>0.50049999999999994</v>
      </c>
      <c r="AE37">
        <v>0.41020000000000001</v>
      </c>
      <c r="AF37">
        <v>0.31819999999999998</v>
      </c>
      <c r="AG37">
        <v>0.2349</v>
      </c>
      <c r="AH37">
        <v>0.1779</v>
      </c>
      <c r="AI37">
        <v>0.1459</v>
      </c>
      <c r="AJ37">
        <v>0.1283</v>
      </c>
      <c r="AK37">
        <v>0.1148</v>
      </c>
      <c r="AL37">
        <v>0.1071</v>
      </c>
      <c r="AM37">
        <v>0.1072</v>
      </c>
      <c r="AN37">
        <v>0.1113</v>
      </c>
      <c r="AO37">
        <v>0.11940000000000001</v>
      </c>
      <c r="AP37">
        <v>0.1333</v>
      </c>
      <c r="AQ37">
        <v>0.1497</v>
      </c>
      <c r="AR37">
        <v>0.15709999999999999</v>
      </c>
      <c r="AS37">
        <v>0.1525</v>
      </c>
      <c r="AT37">
        <v>0.14230000000000001</v>
      </c>
      <c r="AU37">
        <v>0.13059999999999999</v>
      </c>
      <c r="AV37">
        <v>0.12640000000000001</v>
      </c>
      <c r="AW37">
        <v>0.1406</v>
      </c>
      <c r="AX37">
        <v>0.17780000000000001</v>
      </c>
      <c r="BE37" s="77"/>
      <c r="BF37" s="77"/>
      <c r="BG37" s="77"/>
      <c r="BH37" s="77"/>
    </row>
    <row r="38" spans="1:60" x14ac:dyDescent="0.15">
      <c r="A38">
        <v>22</v>
      </c>
      <c r="B38">
        <v>95</v>
      </c>
      <c r="C38">
        <v>0</v>
      </c>
      <c r="D38">
        <v>0</v>
      </c>
      <c r="E38">
        <v>0</v>
      </c>
      <c r="G38" s="8">
        <f t="shared" si="1"/>
        <v>1.1884681506495021</v>
      </c>
      <c r="H38" s="8">
        <f t="shared" si="2"/>
        <v>0.36676012532157254</v>
      </c>
      <c r="I38" s="8">
        <f t="shared" si="3"/>
        <v>0.17881259792252499</v>
      </c>
      <c r="J38" s="8">
        <f t="shared" si="4"/>
        <v>0.65868729489052547</v>
      </c>
      <c r="K38" s="83">
        <v>95</v>
      </c>
      <c r="L38" s="8">
        <f t="shared" si="5"/>
        <v>96.578514875540321</v>
      </c>
      <c r="O38">
        <v>0.1056</v>
      </c>
      <c r="P38">
        <v>0.17419999999999999</v>
      </c>
      <c r="Q38">
        <v>0.26750000000000002</v>
      </c>
      <c r="R38">
        <v>0.39500000000000002</v>
      </c>
      <c r="S38">
        <v>0.54700000000000004</v>
      </c>
      <c r="T38">
        <v>0.62470000000000003</v>
      </c>
      <c r="U38">
        <v>0.68899999999999995</v>
      </c>
      <c r="V38">
        <v>0.7369</v>
      </c>
      <c r="W38">
        <v>0.76349999999999996</v>
      </c>
      <c r="X38">
        <v>0.77470000000000006</v>
      </c>
      <c r="Y38">
        <v>0.76380000000000003</v>
      </c>
      <c r="Z38">
        <v>0.73750000000000004</v>
      </c>
      <c r="AA38">
        <v>0.6956</v>
      </c>
      <c r="AB38">
        <v>0.63429999999999997</v>
      </c>
      <c r="AC38">
        <v>0.55249999999999999</v>
      </c>
      <c r="AD38">
        <v>0.45860000000000001</v>
      </c>
      <c r="AE38">
        <v>0.36259999999999998</v>
      </c>
      <c r="AF38">
        <v>0.26669999999999999</v>
      </c>
      <c r="AG38">
        <v>0.18210000000000001</v>
      </c>
      <c r="AH38">
        <v>0.12559999999999999</v>
      </c>
      <c r="AI38">
        <v>9.4700000000000006E-2</v>
      </c>
      <c r="AJ38">
        <v>7.8299999999999995E-2</v>
      </c>
      <c r="AK38">
        <v>6.6199999999999995E-2</v>
      </c>
      <c r="AL38">
        <v>5.9299999999999999E-2</v>
      </c>
      <c r="AM38">
        <v>5.9400000000000001E-2</v>
      </c>
      <c r="AN38">
        <v>6.3299999999999995E-2</v>
      </c>
      <c r="AO38">
        <v>7.0199999999999999E-2</v>
      </c>
      <c r="AP38">
        <v>8.2600000000000007E-2</v>
      </c>
      <c r="AQ38">
        <v>9.8000000000000004E-2</v>
      </c>
      <c r="AR38">
        <v>0.1046</v>
      </c>
      <c r="AS38">
        <v>0.1008</v>
      </c>
      <c r="AT38">
        <v>9.1499999999999998E-2</v>
      </c>
      <c r="AU38">
        <v>8.0699999999999994E-2</v>
      </c>
      <c r="AV38">
        <v>7.6999999999999999E-2</v>
      </c>
      <c r="AW38">
        <v>9.01E-2</v>
      </c>
      <c r="AX38">
        <v>0.1249</v>
      </c>
      <c r="BE38" s="77"/>
      <c r="BF38" s="77"/>
      <c r="BG38" s="77"/>
      <c r="BH38" s="77"/>
    </row>
    <row r="39" spans="1:60" x14ac:dyDescent="0.15">
      <c r="A39">
        <v>23</v>
      </c>
      <c r="B39">
        <v>98</v>
      </c>
      <c r="C39">
        <v>0</v>
      </c>
      <c r="D39">
        <v>0</v>
      </c>
      <c r="E39">
        <v>0</v>
      </c>
      <c r="G39" s="8">
        <f t="shared" si="1"/>
        <v>1.3068657761562057</v>
      </c>
      <c r="H39" s="8">
        <f t="shared" si="2"/>
        <v>0.3843455854379722</v>
      </c>
      <c r="I39" s="8">
        <f t="shared" si="3"/>
        <v>0.18654332797410855</v>
      </c>
      <c r="J39" s="8">
        <f t="shared" si="4"/>
        <v>0.6938320652544907</v>
      </c>
      <c r="K39" s="83">
        <v>98</v>
      </c>
      <c r="L39" s="8">
        <f t="shared" si="5"/>
        <v>98.47170187559388</v>
      </c>
      <c r="O39">
        <v>9.5399999999999999E-2</v>
      </c>
      <c r="P39">
        <v>0.1653</v>
      </c>
      <c r="Q39">
        <v>0.25790000000000002</v>
      </c>
      <c r="R39">
        <v>0.38100000000000001</v>
      </c>
      <c r="S39">
        <v>0.52829999999999999</v>
      </c>
      <c r="T39">
        <v>0.60840000000000005</v>
      </c>
      <c r="U39">
        <v>0.67659999999999998</v>
      </c>
      <c r="V39">
        <v>0.72770000000000001</v>
      </c>
      <c r="W39">
        <v>0.75600000000000001</v>
      </c>
      <c r="X39">
        <v>0.76819999999999999</v>
      </c>
      <c r="Y39">
        <v>0.75719999999999998</v>
      </c>
      <c r="Z39">
        <v>0.72960000000000003</v>
      </c>
      <c r="AA39">
        <v>0.68569999999999998</v>
      </c>
      <c r="AB39">
        <v>0.62170000000000003</v>
      </c>
      <c r="AC39">
        <v>0.53700000000000003</v>
      </c>
      <c r="AD39">
        <v>0.4405</v>
      </c>
      <c r="AE39">
        <v>0.34289999999999998</v>
      </c>
      <c r="AF39">
        <v>0.24640000000000001</v>
      </c>
      <c r="AG39">
        <v>0.16209999999999999</v>
      </c>
      <c r="AH39">
        <v>0.1067</v>
      </c>
      <c r="AI39">
        <v>7.7200000000000005E-2</v>
      </c>
      <c r="AJ39">
        <v>6.1699999999999998E-2</v>
      </c>
      <c r="AK39">
        <v>5.0599999999999999E-2</v>
      </c>
      <c r="AL39">
        <v>4.4299999999999999E-2</v>
      </c>
      <c r="AM39">
        <v>4.4499999999999998E-2</v>
      </c>
      <c r="AN39">
        <v>4.7800000000000002E-2</v>
      </c>
      <c r="AO39">
        <v>5.3999999999999999E-2</v>
      </c>
      <c r="AP39">
        <v>6.5799999999999997E-2</v>
      </c>
      <c r="AQ39">
        <v>8.0199999999999994E-2</v>
      </c>
      <c r="AR39">
        <v>8.6699999999999999E-2</v>
      </c>
      <c r="AS39">
        <v>8.3000000000000004E-2</v>
      </c>
      <c r="AT39">
        <v>7.4200000000000002E-2</v>
      </c>
      <c r="AU39">
        <v>6.4600000000000005E-2</v>
      </c>
      <c r="AV39">
        <v>6.08E-2</v>
      </c>
      <c r="AW39">
        <v>7.2999999999999995E-2</v>
      </c>
      <c r="AX39">
        <v>0.1065</v>
      </c>
      <c r="BE39" s="77"/>
      <c r="BF39" s="77"/>
      <c r="BG39" s="77"/>
      <c r="BH39" s="77"/>
    </row>
    <row r="40" spans="1:60" x14ac:dyDescent="0.15">
      <c r="A40">
        <v>24</v>
      </c>
      <c r="B40">
        <v>100</v>
      </c>
      <c r="C40">
        <v>0</v>
      </c>
      <c r="D40">
        <v>0</v>
      </c>
      <c r="E40">
        <v>0</v>
      </c>
      <c r="G40" s="8">
        <f t="shared" si="1"/>
        <v>1.4295804979967932</v>
      </c>
      <c r="H40" s="8">
        <f t="shared" si="2"/>
        <v>0.40773484524576997</v>
      </c>
      <c r="I40" s="8">
        <f t="shared" si="3"/>
        <v>0.19968036067465153</v>
      </c>
      <c r="J40" s="8">
        <f t="shared" si="4"/>
        <v>0.7332339025953416</v>
      </c>
      <c r="K40" s="8"/>
      <c r="L40" s="8"/>
      <c r="O40">
        <v>8.4000000000000005E-2</v>
      </c>
      <c r="P40">
        <v>0.15079999999999999</v>
      </c>
      <c r="Q40">
        <v>0.2427</v>
      </c>
      <c r="R40">
        <v>0.36120000000000002</v>
      </c>
      <c r="S40">
        <v>0.502</v>
      </c>
      <c r="T40">
        <v>0.58289999999999997</v>
      </c>
      <c r="U40">
        <v>0.65469999999999995</v>
      </c>
      <c r="V40">
        <v>0.71089999999999998</v>
      </c>
      <c r="W40">
        <v>0.7419</v>
      </c>
      <c r="X40">
        <v>0.75539999999999996</v>
      </c>
      <c r="Y40">
        <v>0.74470000000000003</v>
      </c>
      <c r="Z40">
        <v>0.71589999999999998</v>
      </c>
      <c r="AA40">
        <v>0.66949999999999998</v>
      </c>
      <c r="AB40">
        <v>0.60289999999999999</v>
      </c>
      <c r="AC40">
        <v>0.51539999999999997</v>
      </c>
      <c r="AD40">
        <v>0.41710000000000003</v>
      </c>
      <c r="AE40">
        <v>0.31850000000000001</v>
      </c>
      <c r="AF40">
        <v>0.22239999999999999</v>
      </c>
      <c r="AG40">
        <v>0.14069999999999999</v>
      </c>
      <c r="AH40">
        <v>8.8499999999999995E-2</v>
      </c>
      <c r="AI40">
        <v>6.1499999999999999E-2</v>
      </c>
      <c r="AJ40">
        <v>4.7699999999999999E-2</v>
      </c>
      <c r="AK40">
        <v>3.8199999999999998E-2</v>
      </c>
      <c r="AL40">
        <v>3.2899999999999999E-2</v>
      </c>
      <c r="AM40">
        <v>3.3099999999999997E-2</v>
      </c>
      <c r="AN40">
        <v>3.5999999999999997E-2</v>
      </c>
      <c r="AO40">
        <v>4.1300000000000003E-2</v>
      </c>
      <c r="AP40">
        <v>5.1200000000000002E-2</v>
      </c>
      <c r="AQ40">
        <v>6.3700000000000007E-2</v>
      </c>
      <c r="AR40">
        <v>6.9599999999999995E-2</v>
      </c>
      <c r="AS40">
        <v>6.59E-2</v>
      </c>
      <c r="AT40">
        <v>5.8400000000000001E-2</v>
      </c>
      <c r="AU40">
        <v>4.99E-2</v>
      </c>
      <c r="AV40">
        <v>4.7199999999999999E-2</v>
      </c>
      <c r="AW40">
        <v>5.8000000000000003E-2</v>
      </c>
      <c r="AX40">
        <v>8.8099999999999998E-2</v>
      </c>
      <c r="BE40" s="77"/>
      <c r="BF40" s="77"/>
      <c r="BG40" s="77"/>
      <c r="BH40" s="77"/>
    </row>
    <row r="41" spans="1:60" x14ac:dyDescent="0.15">
      <c r="A41">
        <v>25</v>
      </c>
      <c r="B41">
        <v>0</v>
      </c>
      <c r="C41">
        <v>0</v>
      </c>
      <c r="D41">
        <v>0</v>
      </c>
      <c r="E41">
        <v>0</v>
      </c>
      <c r="G41" s="8">
        <f t="shared" si="1"/>
        <v>6.6047589142757795E-2</v>
      </c>
      <c r="H41" s="8">
        <f t="shared" si="2"/>
        <v>5.9639860117112996E-2</v>
      </c>
      <c r="I41" s="8">
        <f t="shared" si="3"/>
        <v>2.2708176246960431E-2</v>
      </c>
      <c r="J41" s="8">
        <f t="shared" si="4"/>
        <v>6.4396754165692044E-2</v>
      </c>
      <c r="K41" s="8"/>
      <c r="L41" s="8"/>
      <c r="O41">
        <v>0.4017</v>
      </c>
      <c r="P41">
        <v>0.45679999999999998</v>
      </c>
      <c r="Q41">
        <v>0.54190000000000005</v>
      </c>
      <c r="R41">
        <v>0.73550000000000004</v>
      </c>
      <c r="S41">
        <v>0.98080000000000001</v>
      </c>
      <c r="T41">
        <v>1.0183</v>
      </c>
      <c r="U41">
        <v>0.99780000000000002</v>
      </c>
      <c r="V41">
        <v>0.96660000000000001</v>
      </c>
      <c r="W41">
        <v>0.95030000000000003</v>
      </c>
      <c r="X41">
        <v>0.94159999999999999</v>
      </c>
      <c r="Y41">
        <v>0.92749999999999999</v>
      </c>
      <c r="Z41">
        <v>0.91620000000000001</v>
      </c>
      <c r="AA41">
        <v>0.90490000000000004</v>
      </c>
      <c r="AB41">
        <v>0.89400000000000002</v>
      </c>
      <c r="AC41">
        <v>0.88249999999999995</v>
      </c>
      <c r="AD41">
        <v>0.87139999999999995</v>
      </c>
      <c r="AE41">
        <v>0.86460000000000004</v>
      </c>
      <c r="AF41">
        <v>0.85609999999999997</v>
      </c>
      <c r="AG41">
        <v>0.84460000000000002</v>
      </c>
      <c r="AH41">
        <v>0.84209999999999996</v>
      </c>
      <c r="AI41">
        <v>0.84399999999999997</v>
      </c>
      <c r="AJ41">
        <v>0.84930000000000005</v>
      </c>
      <c r="AK41">
        <v>0.85209999999999997</v>
      </c>
      <c r="AL41">
        <v>0.85550000000000004</v>
      </c>
      <c r="AM41">
        <v>0.86280000000000001</v>
      </c>
      <c r="AN41">
        <v>0.875</v>
      </c>
      <c r="AO41">
        <v>0.89019999999999999</v>
      </c>
      <c r="AP41">
        <v>0.9022</v>
      </c>
      <c r="AQ41">
        <v>0.90910000000000002</v>
      </c>
      <c r="AR41">
        <v>0.90959999999999996</v>
      </c>
      <c r="AS41">
        <v>0.90559999999999996</v>
      </c>
      <c r="AT41">
        <v>0.90290000000000004</v>
      </c>
      <c r="AU41">
        <v>0.90700000000000003</v>
      </c>
      <c r="AV41">
        <v>0.91220000000000001</v>
      </c>
      <c r="AW41">
        <v>0.9163</v>
      </c>
      <c r="AX41">
        <v>0.92410000000000003</v>
      </c>
      <c r="BE41" s="77"/>
      <c r="BF41" s="77"/>
      <c r="BG41" s="77"/>
      <c r="BH41" s="77"/>
    </row>
    <row r="42" spans="1:60" x14ac:dyDescent="0.15">
      <c r="A42">
        <v>26</v>
      </c>
      <c r="B42">
        <v>0</v>
      </c>
      <c r="C42">
        <v>100</v>
      </c>
      <c r="D42">
        <v>0</v>
      </c>
      <c r="E42">
        <v>0</v>
      </c>
      <c r="G42" s="8">
        <f t="shared" si="1"/>
        <v>0.20612325017070707</v>
      </c>
      <c r="H42" s="8">
        <f t="shared" si="2"/>
        <v>1.4038278540253222</v>
      </c>
      <c r="I42" s="8">
        <f t="shared" si="3"/>
        <v>0.62704213736852543</v>
      </c>
      <c r="J42" s="8">
        <f t="shared" si="4"/>
        <v>0.59518127501318574</v>
      </c>
      <c r="K42" s="8"/>
      <c r="L42" s="8"/>
      <c r="O42">
        <v>0.17030000000000001</v>
      </c>
      <c r="P42">
        <v>0.1779</v>
      </c>
      <c r="Q42">
        <v>0.19040000000000001</v>
      </c>
      <c r="R42">
        <v>0.23180000000000001</v>
      </c>
      <c r="S42">
        <v>0.27850000000000003</v>
      </c>
      <c r="T42">
        <v>0.28089999999999998</v>
      </c>
      <c r="U42">
        <v>0.26679999999999998</v>
      </c>
      <c r="V42">
        <v>0.23749999999999999</v>
      </c>
      <c r="W42">
        <v>0.2034</v>
      </c>
      <c r="X42">
        <v>0.1681</v>
      </c>
      <c r="Y42">
        <v>0.12939999999999999</v>
      </c>
      <c r="Z42">
        <v>9.8500000000000004E-2</v>
      </c>
      <c r="AA42">
        <v>7.7799999999999994E-2</v>
      </c>
      <c r="AB42">
        <v>5.6399999999999999E-2</v>
      </c>
      <c r="AC42">
        <v>3.5900000000000001E-2</v>
      </c>
      <c r="AD42">
        <v>2.81E-2</v>
      </c>
      <c r="AE42">
        <v>3.09E-2</v>
      </c>
      <c r="AF42">
        <v>2.9499999999999998E-2</v>
      </c>
      <c r="AG42">
        <v>2.1700000000000001E-2</v>
      </c>
      <c r="AH42">
        <v>2.1499999999999998E-2</v>
      </c>
      <c r="AI42">
        <v>7.7700000000000005E-2</v>
      </c>
      <c r="AJ42">
        <v>0.26910000000000001</v>
      </c>
      <c r="AK42">
        <v>0.5121</v>
      </c>
      <c r="AL42">
        <v>0.68240000000000001</v>
      </c>
      <c r="AM42">
        <v>0.76839999999999997</v>
      </c>
      <c r="AN42">
        <v>0.81230000000000002</v>
      </c>
      <c r="AO42">
        <v>0.83979999999999999</v>
      </c>
      <c r="AP42">
        <v>0.85729999999999995</v>
      </c>
      <c r="AQ42">
        <v>0.86699999999999999</v>
      </c>
      <c r="AR42">
        <v>0.86909999999999998</v>
      </c>
      <c r="AS42">
        <v>0.8669</v>
      </c>
      <c r="AT42">
        <v>0.86529999999999996</v>
      </c>
      <c r="AU42">
        <v>0.86970000000000003</v>
      </c>
      <c r="AV42">
        <v>0.87549999999999994</v>
      </c>
      <c r="AW42">
        <v>0.88009999999999999</v>
      </c>
      <c r="AX42">
        <v>0.8881</v>
      </c>
      <c r="BE42" s="77"/>
      <c r="BF42" s="77"/>
      <c r="BG42" s="77"/>
      <c r="BH42" s="77"/>
    </row>
    <row r="43" spans="1:60" x14ac:dyDescent="0.15">
      <c r="A43">
        <v>27</v>
      </c>
      <c r="B43">
        <v>0</v>
      </c>
      <c r="C43">
        <v>2</v>
      </c>
      <c r="D43">
        <v>0</v>
      </c>
      <c r="E43">
        <v>0</v>
      </c>
      <c r="G43" s="8">
        <f t="shared" si="1"/>
        <v>6.9881007988726263E-2</v>
      </c>
      <c r="H43" s="8">
        <f t="shared" si="2"/>
        <v>7.0618123666735713E-2</v>
      </c>
      <c r="I43" s="8">
        <f t="shared" si="3"/>
        <v>3.0161650953271599E-2</v>
      </c>
      <c r="J43" s="8">
        <f t="shared" si="4"/>
        <v>7.2823933587326042E-2</v>
      </c>
      <c r="K43" s="84">
        <v>2</v>
      </c>
      <c r="L43" s="8">
        <f>100*((1-10^(-H43+H$10))/(1-10^(-H$11+H$10)))</f>
        <v>2.05774548373032</v>
      </c>
      <c r="O43">
        <v>0.39750000000000002</v>
      </c>
      <c r="P43">
        <v>0.44829999999999998</v>
      </c>
      <c r="Q43">
        <v>0.53200000000000003</v>
      </c>
      <c r="R43">
        <v>0.72319999999999995</v>
      </c>
      <c r="S43">
        <v>0.96489999999999998</v>
      </c>
      <c r="T43">
        <v>1.0023</v>
      </c>
      <c r="U43">
        <v>0.98080000000000001</v>
      </c>
      <c r="V43">
        <v>0.95069999999999999</v>
      </c>
      <c r="W43">
        <v>0.93379999999999996</v>
      </c>
      <c r="X43">
        <v>0.92359999999999998</v>
      </c>
      <c r="Y43">
        <v>0.90869999999999995</v>
      </c>
      <c r="Z43">
        <v>0.89659999999999995</v>
      </c>
      <c r="AA43">
        <v>0.88500000000000001</v>
      </c>
      <c r="AB43">
        <v>0.87339999999999995</v>
      </c>
      <c r="AC43">
        <v>0.86040000000000005</v>
      </c>
      <c r="AD43">
        <v>0.84850000000000003</v>
      </c>
      <c r="AE43">
        <v>0.84289999999999998</v>
      </c>
      <c r="AF43">
        <v>0.83440000000000003</v>
      </c>
      <c r="AG43">
        <v>0.82189999999999996</v>
      </c>
      <c r="AH43">
        <v>0.81920000000000004</v>
      </c>
      <c r="AI43">
        <v>0.82440000000000002</v>
      </c>
      <c r="AJ43">
        <v>0.83640000000000003</v>
      </c>
      <c r="AK43">
        <v>0.84370000000000001</v>
      </c>
      <c r="AL43">
        <v>0.84909999999999997</v>
      </c>
      <c r="AM43">
        <v>0.85680000000000001</v>
      </c>
      <c r="AN43">
        <v>0.86909999999999998</v>
      </c>
      <c r="AO43">
        <v>0.88449999999999995</v>
      </c>
      <c r="AP43">
        <v>0.89610000000000001</v>
      </c>
      <c r="AQ43">
        <v>0.90269999999999995</v>
      </c>
      <c r="AR43">
        <v>0.90290000000000004</v>
      </c>
      <c r="AS43">
        <v>0.8992</v>
      </c>
      <c r="AT43">
        <v>0.89659999999999995</v>
      </c>
      <c r="AU43">
        <v>0.90059999999999996</v>
      </c>
      <c r="AV43">
        <v>0.90580000000000005</v>
      </c>
      <c r="AW43">
        <v>0.90980000000000005</v>
      </c>
      <c r="AX43">
        <v>0.91739999999999999</v>
      </c>
      <c r="BE43" s="77"/>
      <c r="BF43" s="77"/>
      <c r="BG43" s="77"/>
      <c r="BH43" s="77"/>
    </row>
    <row r="44" spans="1:60" x14ac:dyDescent="0.15">
      <c r="A44">
        <v>28</v>
      </c>
      <c r="B44">
        <v>0</v>
      </c>
      <c r="C44">
        <v>5</v>
      </c>
      <c r="D44">
        <v>0</v>
      </c>
      <c r="E44">
        <v>0</v>
      </c>
      <c r="G44" s="8">
        <f t="shared" si="1"/>
        <v>7.1496799205448158E-2</v>
      </c>
      <c r="H44" s="8">
        <f t="shared" si="2"/>
        <v>8.4016472714296964E-2</v>
      </c>
      <c r="I44" s="8">
        <f t="shared" si="3"/>
        <v>3.6612904444722157E-2</v>
      </c>
      <c r="J44" s="8">
        <f t="shared" si="4"/>
        <v>8.1988108294426987E-2</v>
      </c>
      <c r="K44" s="84">
        <v>5</v>
      </c>
      <c r="L44" s="8">
        <f t="shared" ref="L44:L63" si="6">100*((1-10^(-H44+H$10))/(1-10^(-H$11+H$10)))</f>
        <v>5.1765308395981586</v>
      </c>
      <c r="O44">
        <v>0.39079999999999998</v>
      </c>
      <c r="P44">
        <v>0.44690000000000002</v>
      </c>
      <c r="Q44">
        <v>0.52990000000000004</v>
      </c>
      <c r="R44">
        <v>0.71699999999999997</v>
      </c>
      <c r="S44">
        <v>0.95199999999999996</v>
      </c>
      <c r="T44">
        <v>0.98870000000000002</v>
      </c>
      <c r="U44">
        <v>0.96719999999999995</v>
      </c>
      <c r="V44">
        <v>0.93630000000000002</v>
      </c>
      <c r="W44">
        <v>0.91820000000000002</v>
      </c>
      <c r="X44">
        <v>0.90649999999999997</v>
      </c>
      <c r="Y44">
        <v>0.88990000000000002</v>
      </c>
      <c r="Z44">
        <v>0.87629999999999997</v>
      </c>
      <c r="AA44">
        <v>0.86319999999999997</v>
      </c>
      <c r="AB44">
        <v>0.84970000000000001</v>
      </c>
      <c r="AC44">
        <v>0.83430000000000004</v>
      </c>
      <c r="AD44">
        <v>0.82169999999999999</v>
      </c>
      <c r="AE44">
        <v>0.81630000000000003</v>
      </c>
      <c r="AF44">
        <v>0.80800000000000005</v>
      </c>
      <c r="AG44">
        <v>0.79410000000000003</v>
      </c>
      <c r="AH44">
        <v>0.79049999999999998</v>
      </c>
      <c r="AI44">
        <v>0.8014</v>
      </c>
      <c r="AJ44">
        <v>0.82420000000000004</v>
      </c>
      <c r="AK44">
        <v>0.83909999999999996</v>
      </c>
      <c r="AL44">
        <v>0.84740000000000004</v>
      </c>
      <c r="AM44">
        <v>0.85650000000000004</v>
      </c>
      <c r="AN44">
        <v>0.86909999999999998</v>
      </c>
      <c r="AO44">
        <v>0.88470000000000004</v>
      </c>
      <c r="AP44">
        <v>0.89700000000000002</v>
      </c>
      <c r="AQ44">
        <v>0.90400000000000003</v>
      </c>
      <c r="AR44">
        <v>0.90449999999999997</v>
      </c>
      <c r="AS44">
        <v>0.90049999999999997</v>
      </c>
      <c r="AT44">
        <v>0.89759999999999995</v>
      </c>
      <c r="AU44">
        <v>0.90190000000000003</v>
      </c>
      <c r="AV44">
        <v>0.9073</v>
      </c>
      <c r="AW44">
        <v>0.91159999999999997</v>
      </c>
      <c r="AX44">
        <v>0.9194</v>
      </c>
      <c r="BE44" s="77"/>
      <c r="BF44" s="77"/>
      <c r="BG44" s="77"/>
      <c r="BH44" s="77"/>
    </row>
    <row r="45" spans="1:60" x14ac:dyDescent="0.15">
      <c r="A45">
        <v>29</v>
      </c>
      <c r="B45">
        <v>0</v>
      </c>
      <c r="C45">
        <v>10</v>
      </c>
      <c r="D45">
        <v>0</v>
      </c>
      <c r="E45">
        <v>0</v>
      </c>
      <c r="G45" s="8">
        <f t="shared" si="1"/>
        <v>7.3934246693342934E-2</v>
      </c>
      <c r="H45" s="8">
        <f t="shared" si="2"/>
        <v>0.10457869563486974</v>
      </c>
      <c r="I45" s="8">
        <f t="shared" si="3"/>
        <v>4.7865840124050249E-2</v>
      </c>
      <c r="J45" s="8">
        <f t="shared" si="4"/>
        <v>9.5688121323360603E-2</v>
      </c>
      <c r="K45" s="84">
        <v>10</v>
      </c>
      <c r="L45" s="8">
        <f t="shared" si="6"/>
        <v>9.7795980552230191</v>
      </c>
      <c r="O45">
        <v>0.38829999999999998</v>
      </c>
      <c r="P45">
        <v>0.44030000000000002</v>
      </c>
      <c r="Q45">
        <v>0.51910000000000001</v>
      </c>
      <c r="R45">
        <v>0.70079999999999998</v>
      </c>
      <c r="S45">
        <v>0.93110000000000004</v>
      </c>
      <c r="T45">
        <v>0.96450000000000002</v>
      </c>
      <c r="U45">
        <v>0.94350000000000001</v>
      </c>
      <c r="V45">
        <v>0.91249999999999998</v>
      </c>
      <c r="W45">
        <v>0.89280000000000004</v>
      </c>
      <c r="X45">
        <v>0.87929999999999997</v>
      </c>
      <c r="Y45">
        <v>0.86019999999999996</v>
      </c>
      <c r="Z45">
        <v>0.84399999999999997</v>
      </c>
      <c r="AA45">
        <v>0.82889999999999997</v>
      </c>
      <c r="AB45">
        <v>0.81330000000000002</v>
      </c>
      <c r="AC45">
        <v>0.79569999999999996</v>
      </c>
      <c r="AD45">
        <v>0.78200000000000003</v>
      </c>
      <c r="AE45">
        <v>0.77790000000000004</v>
      </c>
      <c r="AF45">
        <v>0.76919999999999999</v>
      </c>
      <c r="AG45">
        <v>0.75429999999999997</v>
      </c>
      <c r="AH45">
        <v>0.75019999999999998</v>
      </c>
      <c r="AI45">
        <v>0.76900000000000002</v>
      </c>
      <c r="AJ45">
        <v>0.80589999999999995</v>
      </c>
      <c r="AK45">
        <v>0.83150000000000002</v>
      </c>
      <c r="AL45">
        <v>0.84509999999999996</v>
      </c>
      <c r="AM45">
        <v>0.85640000000000005</v>
      </c>
      <c r="AN45">
        <v>0.87009999999999998</v>
      </c>
      <c r="AO45">
        <v>0.88580000000000003</v>
      </c>
      <c r="AP45">
        <v>0.89770000000000005</v>
      </c>
      <c r="AQ45">
        <v>0.90490000000000004</v>
      </c>
      <c r="AR45">
        <v>0.9052</v>
      </c>
      <c r="AS45">
        <v>0.90149999999999997</v>
      </c>
      <c r="AT45">
        <v>0.89900000000000002</v>
      </c>
      <c r="AU45">
        <v>0.90310000000000001</v>
      </c>
      <c r="AV45">
        <v>0.90839999999999999</v>
      </c>
      <c r="AW45">
        <v>0.9123</v>
      </c>
      <c r="AX45">
        <v>0.92010000000000003</v>
      </c>
      <c r="BE45" s="77"/>
      <c r="BF45" s="77"/>
      <c r="BG45" s="77"/>
      <c r="BH45" s="77"/>
    </row>
    <row r="46" spans="1:60" x14ac:dyDescent="0.15">
      <c r="A46">
        <v>30</v>
      </c>
      <c r="B46">
        <v>0</v>
      </c>
      <c r="C46">
        <v>15</v>
      </c>
      <c r="D46">
        <v>0</v>
      </c>
      <c r="E46">
        <v>0</v>
      </c>
      <c r="G46" s="8">
        <f t="shared" si="1"/>
        <v>7.8275534658588025E-2</v>
      </c>
      <c r="H46" s="8">
        <f t="shared" si="2"/>
        <v>0.13170222737238016</v>
      </c>
      <c r="I46" s="8">
        <f t="shared" si="3"/>
        <v>6.3691543305990819E-2</v>
      </c>
      <c r="J46" s="8">
        <f t="shared" si="4"/>
        <v>0.11397131321509055</v>
      </c>
      <c r="K46" s="84">
        <v>15</v>
      </c>
      <c r="L46" s="8">
        <f t="shared" si="6"/>
        <v>15.52751694218928</v>
      </c>
      <c r="O46">
        <v>0.3805</v>
      </c>
      <c r="P46">
        <v>0.42709999999999998</v>
      </c>
      <c r="Q46">
        <v>0.504</v>
      </c>
      <c r="R46">
        <v>0.6794</v>
      </c>
      <c r="S46">
        <v>0.89949999999999997</v>
      </c>
      <c r="T46">
        <v>0.93289999999999995</v>
      </c>
      <c r="U46">
        <v>0.91120000000000001</v>
      </c>
      <c r="V46">
        <v>0.87949999999999995</v>
      </c>
      <c r="W46">
        <v>0.8589</v>
      </c>
      <c r="X46">
        <v>0.84279999999999999</v>
      </c>
      <c r="Y46">
        <v>0.82079999999999997</v>
      </c>
      <c r="Z46">
        <v>0.80230000000000001</v>
      </c>
      <c r="AA46">
        <v>0.78549999999999998</v>
      </c>
      <c r="AB46">
        <v>0.76759999999999995</v>
      </c>
      <c r="AC46">
        <v>0.74719999999999998</v>
      </c>
      <c r="AD46">
        <v>0.73280000000000001</v>
      </c>
      <c r="AE46">
        <v>0.72960000000000003</v>
      </c>
      <c r="AF46">
        <v>0.72150000000000003</v>
      </c>
      <c r="AG46">
        <v>0.70520000000000005</v>
      </c>
      <c r="AH46">
        <v>0.70020000000000004</v>
      </c>
      <c r="AI46">
        <v>0.72729999999999995</v>
      </c>
      <c r="AJ46">
        <v>0.78110000000000002</v>
      </c>
      <c r="AK46">
        <v>0.81979999999999997</v>
      </c>
      <c r="AL46">
        <v>0.83979999999999999</v>
      </c>
      <c r="AM46">
        <v>0.85350000000000004</v>
      </c>
      <c r="AN46">
        <v>0.86799999999999999</v>
      </c>
      <c r="AO46">
        <v>0.88419999999999999</v>
      </c>
      <c r="AP46">
        <v>0.8962</v>
      </c>
      <c r="AQ46">
        <v>0.90349999999999997</v>
      </c>
      <c r="AR46">
        <v>0.90390000000000004</v>
      </c>
      <c r="AS46">
        <v>0.9002</v>
      </c>
      <c r="AT46">
        <v>0.89790000000000003</v>
      </c>
      <c r="AU46">
        <v>0.90169999999999995</v>
      </c>
      <c r="AV46">
        <v>0.90749999999999997</v>
      </c>
      <c r="AW46">
        <v>0.91200000000000003</v>
      </c>
      <c r="AX46">
        <v>0.91959999999999997</v>
      </c>
      <c r="BE46" s="77"/>
      <c r="BF46" s="77"/>
      <c r="BG46" s="77"/>
      <c r="BH46" s="77"/>
    </row>
    <row r="47" spans="1:60" x14ac:dyDescent="0.15">
      <c r="A47">
        <v>31</v>
      </c>
      <c r="B47">
        <v>0</v>
      </c>
      <c r="C47">
        <v>20</v>
      </c>
      <c r="D47">
        <v>0</v>
      </c>
      <c r="E47">
        <v>0</v>
      </c>
      <c r="G47" s="8">
        <f t="shared" si="1"/>
        <v>8.4542476404310826E-2</v>
      </c>
      <c r="H47" s="8">
        <f t="shared" si="2"/>
        <v>0.15952146220034677</v>
      </c>
      <c r="I47" s="8">
        <f t="shared" si="3"/>
        <v>8.0202602051608327E-2</v>
      </c>
      <c r="J47" s="8">
        <f t="shared" si="4"/>
        <v>0.13327482742892008</v>
      </c>
      <c r="K47" s="84">
        <v>20</v>
      </c>
      <c r="L47" s="8">
        <f t="shared" si="6"/>
        <v>21.061551374772996</v>
      </c>
      <c r="O47">
        <v>0.36840000000000001</v>
      </c>
      <c r="P47">
        <v>0.41420000000000001</v>
      </c>
      <c r="Q47">
        <v>0.48859999999999998</v>
      </c>
      <c r="R47">
        <v>0.65849999999999997</v>
      </c>
      <c r="S47">
        <v>0.86929999999999996</v>
      </c>
      <c r="T47">
        <v>0.9002</v>
      </c>
      <c r="U47">
        <v>0.87890000000000001</v>
      </c>
      <c r="V47">
        <v>0.84650000000000003</v>
      </c>
      <c r="W47">
        <v>0.82379999999999998</v>
      </c>
      <c r="X47">
        <v>0.80610000000000004</v>
      </c>
      <c r="Y47">
        <v>0.78169999999999995</v>
      </c>
      <c r="Z47">
        <v>0.76100000000000001</v>
      </c>
      <c r="AA47">
        <v>0.74309999999999998</v>
      </c>
      <c r="AB47">
        <v>0.72340000000000004</v>
      </c>
      <c r="AC47">
        <v>0.7006</v>
      </c>
      <c r="AD47">
        <v>0.68569999999999998</v>
      </c>
      <c r="AE47">
        <v>0.6835</v>
      </c>
      <c r="AF47">
        <v>0.67530000000000001</v>
      </c>
      <c r="AG47">
        <v>0.65790000000000004</v>
      </c>
      <c r="AH47">
        <v>0.65239999999999998</v>
      </c>
      <c r="AI47">
        <v>0.68610000000000004</v>
      </c>
      <c r="AJ47">
        <v>0.75409999999999999</v>
      </c>
      <c r="AK47">
        <v>0.80500000000000005</v>
      </c>
      <c r="AL47">
        <v>0.83079999999999998</v>
      </c>
      <c r="AM47">
        <v>0.84650000000000003</v>
      </c>
      <c r="AN47">
        <v>0.86140000000000005</v>
      </c>
      <c r="AO47">
        <v>0.87770000000000004</v>
      </c>
      <c r="AP47">
        <v>0.88939999999999997</v>
      </c>
      <c r="AQ47">
        <v>0.89600000000000002</v>
      </c>
      <c r="AR47">
        <v>0.89649999999999996</v>
      </c>
      <c r="AS47">
        <v>0.89300000000000002</v>
      </c>
      <c r="AT47">
        <v>0.89059999999999995</v>
      </c>
      <c r="AU47">
        <v>0.89429999999999998</v>
      </c>
      <c r="AV47">
        <v>0.89929999999999999</v>
      </c>
      <c r="AW47">
        <v>0.90300000000000002</v>
      </c>
      <c r="AX47">
        <v>0.91059999999999997</v>
      </c>
      <c r="BE47" s="77"/>
      <c r="BF47" s="77"/>
      <c r="BG47" s="77"/>
      <c r="BH47" s="77"/>
    </row>
    <row r="48" spans="1:60" x14ac:dyDescent="0.15">
      <c r="A48">
        <v>32</v>
      </c>
      <c r="B48">
        <v>0</v>
      </c>
      <c r="C48">
        <v>25</v>
      </c>
      <c r="D48">
        <v>0</v>
      </c>
      <c r="E48">
        <v>0</v>
      </c>
      <c r="G48" s="8">
        <f t="shared" si="1"/>
        <v>8.9566073972585716E-2</v>
      </c>
      <c r="H48" s="8">
        <f t="shared" si="2"/>
        <v>0.1888326044220692</v>
      </c>
      <c r="I48" s="8">
        <f t="shared" si="3"/>
        <v>9.5756562705591589E-2</v>
      </c>
      <c r="J48" s="8">
        <f t="shared" si="4"/>
        <v>0.15267418406027988</v>
      </c>
      <c r="K48" s="84">
        <v>25</v>
      </c>
      <c r="L48" s="8">
        <f t="shared" si="6"/>
        <v>26.521296981005243</v>
      </c>
      <c r="O48">
        <v>0.3584</v>
      </c>
      <c r="P48">
        <v>0.40789999999999998</v>
      </c>
      <c r="Q48">
        <v>0.47599999999999998</v>
      </c>
      <c r="R48">
        <v>0.63949999999999996</v>
      </c>
      <c r="S48">
        <v>0.84289999999999998</v>
      </c>
      <c r="T48">
        <v>0.87129999999999996</v>
      </c>
      <c r="U48">
        <v>0.84950000000000003</v>
      </c>
      <c r="V48">
        <v>0.81630000000000003</v>
      </c>
      <c r="W48">
        <v>0.79169999999999996</v>
      </c>
      <c r="X48">
        <v>0.77139999999999997</v>
      </c>
      <c r="Y48">
        <v>0.74450000000000005</v>
      </c>
      <c r="Z48">
        <v>0.72140000000000004</v>
      </c>
      <c r="AA48">
        <v>0.7016</v>
      </c>
      <c r="AB48">
        <v>0.68020000000000003</v>
      </c>
      <c r="AC48">
        <v>0.65490000000000004</v>
      </c>
      <c r="AD48">
        <v>0.63900000000000001</v>
      </c>
      <c r="AE48">
        <v>0.63770000000000004</v>
      </c>
      <c r="AF48">
        <v>0.62980000000000003</v>
      </c>
      <c r="AG48">
        <v>0.6109</v>
      </c>
      <c r="AH48">
        <v>0.6048</v>
      </c>
      <c r="AI48">
        <v>0.64510000000000001</v>
      </c>
      <c r="AJ48">
        <v>0.72809999999999997</v>
      </c>
      <c r="AK48">
        <v>0.79179999999999995</v>
      </c>
      <c r="AL48">
        <v>0.82469999999999999</v>
      </c>
      <c r="AM48">
        <v>0.84260000000000002</v>
      </c>
      <c r="AN48">
        <v>0.85870000000000002</v>
      </c>
      <c r="AO48">
        <v>0.87519999999999998</v>
      </c>
      <c r="AP48">
        <v>0.88729999999999998</v>
      </c>
      <c r="AQ48">
        <v>0.89410000000000001</v>
      </c>
      <c r="AR48">
        <v>0.89449999999999996</v>
      </c>
      <c r="AS48">
        <v>0.89080000000000004</v>
      </c>
      <c r="AT48">
        <v>0.88829999999999998</v>
      </c>
      <c r="AU48">
        <v>0.89229999999999998</v>
      </c>
      <c r="AV48">
        <v>0.89759999999999995</v>
      </c>
      <c r="AW48">
        <v>0.90149999999999997</v>
      </c>
      <c r="AX48">
        <v>0.90890000000000004</v>
      </c>
      <c r="BE48" s="77"/>
      <c r="BF48" s="77"/>
      <c r="BG48" s="77"/>
      <c r="BH48" s="77"/>
    </row>
    <row r="49" spans="1:60" x14ac:dyDescent="0.15">
      <c r="A49">
        <v>33</v>
      </c>
      <c r="B49">
        <v>0</v>
      </c>
      <c r="C49">
        <v>30</v>
      </c>
      <c r="D49">
        <v>0</v>
      </c>
      <c r="E49">
        <v>0</v>
      </c>
      <c r="G49" s="8">
        <f t="shared" si="1"/>
        <v>9.3736641989357078E-2</v>
      </c>
      <c r="H49" s="8">
        <f t="shared" si="2"/>
        <v>0.21761027372026781</v>
      </c>
      <c r="I49" s="8">
        <f t="shared" si="3"/>
        <v>0.11160820638010389</v>
      </c>
      <c r="J49" s="8">
        <f t="shared" si="4"/>
        <v>0.17093523154423879</v>
      </c>
      <c r="K49" s="84">
        <v>30</v>
      </c>
      <c r="L49" s="8">
        <f t="shared" si="6"/>
        <v>31.534876454836368</v>
      </c>
      <c r="O49">
        <v>0.3553</v>
      </c>
      <c r="P49">
        <v>0.39789999999999998</v>
      </c>
      <c r="Q49">
        <v>0.46739999999999998</v>
      </c>
      <c r="R49">
        <v>0.62329999999999997</v>
      </c>
      <c r="S49">
        <v>0.81520000000000004</v>
      </c>
      <c r="T49">
        <v>0.84199999999999997</v>
      </c>
      <c r="U49">
        <v>0.82020000000000004</v>
      </c>
      <c r="V49">
        <v>0.78649999999999998</v>
      </c>
      <c r="W49">
        <v>0.76060000000000005</v>
      </c>
      <c r="X49">
        <v>0.73809999999999998</v>
      </c>
      <c r="Y49">
        <v>0.70950000000000002</v>
      </c>
      <c r="Z49">
        <v>0.68430000000000002</v>
      </c>
      <c r="AA49">
        <v>0.66339999999999999</v>
      </c>
      <c r="AB49">
        <v>0.64</v>
      </c>
      <c r="AC49">
        <v>0.61280000000000001</v>
      </c>
      <c r="AD49">
        <v>0.59609999999999996</v>
      </c>
      <c r="AE49">
        <v>0.59550000000000003</v>
      </c>
      <c r="AF49">
        <v>0.58809999999999996</v>
      </c>
      <c r="AG49">
        <v>0.56850000000000001</v>
      </c>
      <c r="AH49">
        <v>0.56189999999999996</v>
      </c>
      <c r="AI49">
        <v>0.60870000000000002</v>
      </c>
      <c r="AJ49">
        <v>0.70530000000000004</v>
      </c>
      <c r="AK49">
        <v>0.78090000000000004</v>
      </c>
      <c r="AL49">
        <v>0.81969999999999998</v>
      </c>
      <c r="AM49">
        <v>0.84</v>
      </c>
      <c r="AN49">
        <v>0.8569</v>
      </c>
      <c r="AO49">
        <v>0.87350000000000005</v>
      </c>
      <c r="AP49">
        <v>0.88570000000000004</v>
      </c>
      <c r="AQ49">
        <v>0.8931</v>
      </c>
      <c r="AR49">
        <v>0.89380000000000004</v>
      </c>
      <c r="AS49">
        <v>0.88990000000000002</v>
      </c>
      <c r="AT49">
        <v>0.88729999999999998</v>
      </c>
      <c r="AU49">
        <v>0.89149999999999996</v>
      </c>
      <c r="AV49">
        <v>0.8962</v>
      </c>
      <c r="AW49">
        <v>0.89990000000000003</v>
      </c>
      <c r="AX49">
        <v>0.90780000000000005</v>
      </c>
      <c r="BE49" s="77"/>
      <c r="BF49" s="77"/>
      <c r="BG49" s="77"/>
      <c r="BH49" s="77"/>
    </row>
    <row r="50" spans="1:60" x14ac:dyDescent="0.15">
      <c r="A50">
        <v>34</v>
      </c>
      <c r="B50">
        <v>0</v>
      </c>
      <c r="C50">
        <v>35</v>
      </c>
      <c r="D50">
        <v>0</v>
      </c>
      <c r="E50">
        <v>0</v>
      </c>
      <c r="G50" s="8">
        <f t="shared" si="1"/>
        <v>9.7043679314260153E-2</v>
      </c>
      <c r="H50" s="8">
        <f t="shared" si="2"/>
        <v>0.24721595831715362</v>
      </c>
      <c r="I50" s="8">
        <f t="shared" si="3"/>
        <v>0.12769756799498783</v>
      </c>
      <c r="J50" s="8">
        <f t="shared" si="4"/>
        <v>0.18888352651832216</v>
      </c>
      <c r="K50" s="84">
        <v>35</v>
      </c>
      <c r="L50" s="8">
        <f t="shared" si="6"/>
        <v>36.357466606268488</v>
      </c>
      <c r="O50">
        <v>0.34420000000000001</v>
      </c>
      <c r="P50">
        <v>0.38940000000000002</v>
      </c>
      <c r="Q50">
        <v>0.45400000000000001</v>
      </c>
      <c r="R50">
        <v>0.60250000000000004</v>
      </c>
      <c r="S50">
        <v>0.78790000000000004</v>
      </c>
      <c r="T50">
        <v>0.81359999999999999</v>
      </c>
      <c r="U50">
        <v>0.79190000000000005</v>
      </c>
      <c r="V50">
        <v>0.7581</v>
      </c>
      <c r="W50">
        <v>0.73080000000000001</v>
      </c>
      <c r="X50">
        <v>0.70640000000000003</v>
      </c>
      <c r="Y50">
        <v>0.67549999999999999</v>
      </c>
      <c r="Z50">
        <v>0.64859999999999995</v>
      </c>
      <c r="AA50">
        <v>0.626</v>
      </c>
      <c r="AB50">
        <v>0.60119999999999996</v>
      </c>
      <c r="AC50">
        <v>0.57210000000000005</v>
      </c>
      <c r="AD50">
        <v>0.55489999999999995</v>
      </c>
      <c r="AE50">
        <v>0.55530000000000002</v>
      </c>
      <c r="AF50">
        <v>0.54790000000000005</v>
      </c>
      <c r="AG50">
        <v>0.52780000000000005</v>
      </c>
      <c r="AH50">
        <v>0.52110000000000001</v>
      </c>
      <c r="AI50">
        <v>0.57350000000000001</v>
      </c>
      <c r="AJ50">
        <v>0.68330000000000002</v>
      </c>
      <c r="AK50">
        <v>0.77100000000000002</v>
      </c>
      <c r="AL50">
        <v>0.81640000000000001</v>
      </c>
      <c r="AM50">
        <v>0.83979999999999999</v>
      </c>
      <c r="AN50">
        <v>0.85780000000000001</v>
      </c>
      <c r="AO50">
        <v>0.875</v>
      </c>
      <c r="AP50">
        <v>0.88700000000000001</v>
      </c>
      <c r="AQ50">
        <v>0.89429999999999998</v>
      </c>
      <c r="AR50">
        <v>0.89490000000000003</v>
      </c>
      <c r="AS50">
        <v>0.89119999999999999</v>
      </c>
      <c r="AT50">
        <v>0.88890000000000002</v>
      </c>
      <c r="AU50">
        <v>0.89319999999999999</v>
      </c>
      <c r="AV50">
        <v>0.89839999999999998</v>
      </c>
      <c r="AW50">
        <v>0.90180000000000005</v>
      </c>
      <c r="AX50">
        <v>0.90959999999999996</v>
      </c>
      <c r="BE50" s="77"/>
      <c r="BF50" s="77"/>
      <c r="BG50" s="77"/>
      <c r="BH50" s="77"/>
    </row>
    <row r="51" spans="1:60" x14ac:dyDescent="0.15">
      <c r="A51">
        <v>35</v>
      </c>
      <c r="B51">
        <v>0</v>
      </c>
      <c r="C51">
        <v>40</v>
      </c>
      <c r="D51">
        <v>0</v>
      </c>
      <c r="E51">
        <v>0</v>
      </c>
      <c r="G51" s="8">
        <f t="shared" si="1"/>
        <v>0.10230860710749581</v>
      </c>
      <c r="H51" s="8">
        <f t="shared" si="2"/>
        <v>0.27900278791733779</v>
      </c>
      <c r="I51" s="8">
        <f t="shared" si="3"/>
        <v>0.14566909451859084</v>
      </c>
      <c r="J51" s="8">
        <f t="shared" si="4"/>
        <v>0.20859569368752418</v>
      </c>
      <c r="K51" s="84">
        <v>40</v>
      </c>
      <c r="L51" s="8">
        <f t="shared" si="6"/>
        <v>41.182152558066377</v>
      </c>
      <c r="O51">
        <v>0.33529999999999999</v>
      </c>
      <c r="P51">
        <v>0.37669999999999998</v>
      </c>
      <c r="Q51">
        <v>0.43880000000000002</v>
      </c>
      <c r="R51">
        <v>0.58350000000000002</v>
      </c>
      <c r="S51">
        <v>0.75939999999999996</v>
      </c>
      <c r="T51">
        <v>0.78300000000000003</v>
      </c>
      <c r="U51">
        <v>0.76119999999999999</v>
      </c>
      <c r="V51">
        <v>0.72660000000000002</v>
      </c>
      <c r="W51">
        <v>0.69830000000000003</v>
      </c>
      <c r="X51">
        <v>0.67269999999999996</v>
      </c>
      <c r="Y51">
        <v>0.63980000000000004</v>
      </c>
      <c r="Z51">
        <v>0.6109</v>
      </c>
      <c r="AA51">
        <v>0.58779999999999999</v>
      </c>
      <c r="AB51">
        <v>0.56169999999999998</v>
      </c>
      <c r="AC51">
        <v>0.53129999999999999</v>
      </c>
      <c r="AD51">
        <v>0.51439999999999997</v>
      </c>
      <c r="AE51">
        <v>0.51519999999999999</v>
      </c>
      <c r="AF51">
        <v>0.50800000000000001</v>
      </c>
      <c r="AG51">
        <v>0.48730000000000001</v>
      </c>
      <c r="AH51">
        <v>0.48010000000000003</v>
      </c>
      <c r="AI51">
        <v>0.53720000000000001</v>
      </c>
      <c r="AJ51">
        <v>0.65869999999999995</v>
      </c>
      <c r="AK51">
        <v>0.75770000000000004</v>
      </c>
      <c r="AL51">
        <v>0.80969999999999998</v>
      </c>
      <c r="AM51">
        <v>0.83560000000000001</v>
      </c>
      <c r="AN51">
        <v>0.85450000000000004</v>
      </c>
      <c r="AO51">
        <v>0.87209999999999999</v>
      </c>
      <c r="AP51">
        <v>0.88470000000000004</v>
      </c>
      <c r="AQ51">
        <v>0.89200000000000002</v>
      </c>
      <c r="AR51">
        <v>0.89280000000000004</v>
      </c>
      <c r="AS51">
        <v>0.88939999999999997</v>
      </c>
      <c r="AT51">
        <v>0.8871</v>
      </c>
      <c r="AU51">
        <v>0.89100000000000001</v>
      </c>
      <c r="AV51">
        <v>0.89600000000000002</v>
      </c>
      <c r="AW51">
        <v>0.9</v>
      </c>
      <c r="AX51">
        <v>0.90749999999999997</v>
      </c>
      <c r="BE51" s="77"/>
      <c r="BF51" s="77"/>
      <c r="BG51" s="77"/>
      <c r="BH51" s="77"/>
    </row>
    <row r="52" spans="1:60" x14ac:dyDescent="0.15">
      <c r="A52">
        <v>36</v>
      </c>
      <c r="B52">
        <v>0</v>
      </c>
      <c r="C52">
        <v>45</v>
      </c>
      <c r="D52">
        <v>0</v>
      </c>
      <c r="E52">
        <v>0</v>
      </c>
      <c r="G52" s="8">
        <f t="shared" si="1"/>
        <v>0.10873865356053342</v>
      </c>
      <c r="H52" s="8">
        <f t="shared" si="2"/>
        <v>0.31028516058936695</v>
      </c>
      <c r="I52" s="8">
        <f t="shared" si="3"/>
        <v>0.16388451619172256</v>
      </c>
      <c r="J52" s="8">
        <f t="shared" si="4"/>
        <v>0.22817764197279164</v>
      </c>
      <c r="K52" s="84">
        <v>45</v>
      </c>
      <c r="L52" s="8">
        <f t="shared" si="6"/>
        <v>45.597693011683063</v>
      </c>
      <c r="O52">
        <v>0.33160000000000001</v>
      </c>
      <c r="P52">
        <v>0.36659999999999998</v>
      </c>
      <c r="Q52">
        <v>0.42680000000000001</v>
      </c>
      <c r="R52">
        <v>0.5635</v>
      </c>
      <c r="S52">
        <v>0.73050000000000004</v>
      </c>
      <c r="T52">
        <v>0.75270000000000004</v>
      </c>
      <c r="U52">
        <v>0.73150000000000004</v>
      </c>
      <c r="V52">
        <v>0.69650000000000001</v>
      </c>
      <c r="W52">
        <v>0.66700000000000004</v>
      </c>
      <c r="X52">
        <v>0.6401</v>
      </c>
      <c r="Y52">
        <v>0.60580000000000001</v>
      </c>
      <c r="Z52">
        <v>0.57630000000000003</v>
      </c>
      <c r="AA52">
        <v>0.55200000000000005</v>
      </c>
      <c r="AB52">
        <v>0.52559999999999996</v>
      </c>
      <c r="AC52">
        <v>0.4945</v>
      </c>
      <c r="AD52">
        <v>0.47720000000000001</v>
      </c>
      <c r="AE52">
        <v>0.47820000000000001</v>
      </c>
      <c r="AF52">
        <v>0.47139999999999999</v>
      </c>
      <c r="AG52">
        <v>0.45050000000000001</v>
      </c>
      <c r="AH52">
        <v>0.44340000000000002</v>
      </c>
      <c r="AI52">
        <v>0.50370000000000004</v>
      </c>
      <c r="AJ52">
        <v>0.6341</v>
      </c>
      <c r="AK52">
        <v>0.74280000000000002</v>
      </c>
      <c r="AL52">
        <v>0.80049999999999999</v>
      </c>
      <c r="AM52">
        <v>0.82889999999999997</v>
      </c>
      <c r="AN52">
        <v>0.84860000000000002</v>
      </c>
      <c r="AO52">
        <v>0.86680000000000001</v>
      </c>
      <c r="AP52">
        <v>0.87970000000000004</v>
      </c>
      <c r="AQ52">
        <v>0.88680000000000003</v>
      </c>
      <c r="AR52">
        <v>0.88790000000000002</v>
      </c>
      <c r="AS52">
        <v>0.88439999999999996</v>
      </c>
      <c r="AT52">
        <v>0.88160000000000005</v>
      </c>
      <c r="AU52">
        <v>0.88570000000000004</v>
      </c>
      <c r="AV52">
        <v>0.8911</v>
      </c>
      <c r="AW52">
        <v>0.89529999999999998</v>
      </c>
      <c r="AX52">
        <v>0.90280000000000005</v>
      </c>
      <c r="BE52" s="77"/>
      <c r="BF52" s="77"/>
      <c r="BG52" s="77"/>
      <c r="BH52" s="77"/>
    </row>
    <row r="53" spans="1:60" x14ac:dyDescent="0.15">
      <c r="A53">
        <v>37</v>
      </c>
      <c r="B53">
        <v>0</v>
      </c>
      <c r="C53">
        <v>50</v>
      </c>
      <c r="D53">
        <v>0</v>
      </c>
      <c r="E53">
        <v>0</v>
      </c>
      <c r="G53" s="8">
        <f t="shared" si="1"/>
        <v>0.11428183577691385</v>
      </c>
      <c r="H53" s="8">
        <f t="shared" si="2"/>
        <v>0.35265236100833752</v>
      </c>
      <c r="I53" s="8">
        <f t="shared" si="3"/>
        <v>0.18729310058233575</v>
      </c>
      <c r="J53" s="8">
        <f t="shared" si="4"/>
        <v>0.25249491403479102</v>
      </c>
      <c r="K53" s="84">
        <v>50</v>
      </c>
      <c r="L53" s="8">
        <f t="shared" si="6"/>
        <v>51.092690257534088</v>
      </c>
      <c r="O53">
        <v>0.31929999999999997</v>
      </c>
      <c r="P53">
        <v>0.3533</v>
      </c>
      <c r="Q53">
        <v>0.4088</v>
      </c>
      <c r="R53">
        <v>0.53820000000000001</v>
      </c>
      <c r="S53">
        <v>0.69520000000000004</v>
      </c>
      <c r="T53">
        <v>0.71550000000000002</v>
      </c>
      <c r="U53">
        <v>0.69450000000000001</v>
      </c>
      <c r="V53">
        <v>0.66010000000000002</v>
      </c>
      <c r="W53">
        <v>0.62939999999999996</v>
      </c>
      <c r="X53">
        <v>0.60070000000000001</v>
      </c>
      <c r="Y53">
        <v>0.56479999999999997</v>
      </c>
      <c r="Z53">
        <v>0.53339999999999999</v>
      </c>
      <c r="AA53">
        <v>0.50849999999999995</v>
      </c>
      <c r="AB53">
        <v>0.48070000000000002</v>
      </c>
      <c r="AC53">
        <v>0.44800000000000001</v>
      </c>
      <c r="AD53">
        <v>0.43059999999999998</v>
      </c>
      <c r="AE53">
        <v>0.43259999999999998</v>
      </c>
      <c r="AF53">
        <v>0.42599999999999999</v>
      </c>
      <c r="AG53">
        <v>0.4047</v>
      </c>
      <c r="AH53">
        <v>0.39739999999999998</v>
      </c>
      <c r="AI53">
        <v>0.46289999999999998</v>
      </c>
      <c r="AJ53">
        <v>0.60629999999999995</v>
      </c>
      <c r="AK53">
        <v>0.72829999999999995</v>
      </c>
      <c r="AL53">
        <v>0.79410000000000003</v>
      </c>
      <c r="AM53">
        <v>0.82579999999999998</v>
      </c>
      <c r="AN53">
        <v>0.8468</v>
      </c>
      <c r="AO53">
        <v>0.86519999999999997</v>
      </c>
      <c r="AP53">
        <v>0.87839999999999996</v>
      </c>
      <c r="AQ53">
        <v>0.88600000000000001</v>
      </c>
      <c r="AR53">
        <v>0.88639999999999997</v>
      </c>
      <c r="AS53">
        <v>0.8831</v>
      </c>
      <c r="AT53">
        <v>0.88090000000000002</v>
      </c>
      <c r="AU53">
        <v>0.88480000000000003</v>
      </c>
      <c r="AV53">
        <v>0.89029999999999998</v>
      </c>
      <c r="AW53">
        <v>0.89390000000000003</v>
      </c>
      <c r="AX53">
        <v>0.90139999999999998</v>
      </c>
      <c r="BE53" s="77"/>
      <c r="BF53" s="77"/>
      <c r="BG53" s="77"/>
      <c r="BH53" s="77"/>
    </row>
    <row r="54" spans="1:60" x14ac:dyDescent="0.15">
      <c r="A54">
        <v>38</v>
      </c>
      <c r="B54">
        <v>0</v>
      </c>
      <c r="C54">
        <v>55</v>
      </c>
      <c r="D54">
        <v>0</v>
      </c>
      <c r="E54">
        <v>0</v>
      </c>
      <c r="G54" s="8">
        <f t="shared" si="1"/>
        <v>0.11887912941415402</v>
      </c>
      <c r="H54" s="8">
        <f t="shared" si="2"/>
        <v>0.39783604355079788</v>
      </c>
      <c r="I54" s="8">
        <f t="shared" si="3"/>
        <v>0.21030359809584248</v>
      </c>
      <c r="J54" s="8">
        <f t="shared" si="4"/>
        <v>0.27683879536635975</v>
      </c>
      <c r="K54" s="84">
        <v>55</v>
      </c>
      <c r="L54" s="8">
        <f t="shared" si="6"/>
        <v>56.391368495182178</v>
      </c>
      <c r="O54">
        <v>0.30630000000000002</v>
      </c>
      <c r="P54">
        <v>0.3422</v>
      </c>
      <c r="Q54">
        <v>0.39400000000000002</v>
      </c>
      <c r="R54">
        <v>0.51619999999999999</v>
      </c>
      <c r="S54">
        <v>0.6623</v>
      </c>
      <c r="T54">
        <v>0.68059999999999998</v>
      </c>
      <c r="U54">
        <v>0.66080000000000005</v>
      </c>
      <c r="V54">
        <v>0.62580000000000002</v>
      </c>
      <c r="W54">
        <v>0.59409999999999996</v>
      </c>
      <c r="X54">
        <v>0.56289999999999996</v>
      </c>
      <c r="Y54">
        <v>0.52539999999999998</v>
      </c>
      <c r="Z54">
        <v>0.49249999999999999</v>
      </c>
      <c r="AA54">
        <v>0.46639999999999998</v>
      </c>
      <c r="AB54">
        <v>0.43709999999999999</v>
      </c>
      <c r="AC54">
        <v>0.40329999999999999</v>
      </c>
      <c r="AD54">
        <v>0.38569999999999999</v>
      </c>
      <c r="AE54">
        <v>0.38850000000000001</v>
      </c>
      <c r="AF54">
        <v>0.38219999999999998</v>
      </c>
      <c r="AG54">
        <v>0.36080000000000001</v>
      </c>
      <c r="AH54">
        <v>0.3533</v>
      </c>
      <c r="AI54">
        <v>0.42359999999999998</v>
      </c>
      <c r="AJ54">
        <v>0.57999999999999996</v>
      </c>
      <c r="AK54">
        <v>0.71550000000000002</v>
      </c>
      <c r="AL54">
        <v>0.78949999999999998</v>
      </c>
      <c r="AM54">
        <v>0.82450000000000001</v>
      </c>
      <c r="AN54">
        <v>0.84709999999999996</v>
      </c>
      <c r="AO54">
        <v>0.86580000000000001</v>
      </c>
      <c r="AP54">
        <v>0.87909999999999999</v>
      </c>
      <c r="AQ54">
        <v>0.88680000000000003</v>
      </c>
      <c r="AR54">
        <v>0.88759999999999994</v>
      </c>
      <c r="AS54">
        <v>0.88419999999999999</v>
      </c>
      <c r="AT54">
        <v>0.88180000000000003</v>
      </c>
      <c r="AU54">
        <v>0.8861</v>
      </c>
      <c r="AV54">
        <v>0.8911</v>
      </c>
      <c r="AW54">
        <v>0.89490000000000003</v>
      </c>
      <c r="AX54">
        <v>0.90249999999999997</v>
      </c>
      <c r="BE54" s="77"/>
      <c r="BF54" s="77"/>
      <c r="BG54" s="77"/>
      <c r="BH54" s="77"/>
    </row>
    <row r="55" spans="1:60" x14ac:dyDescent="0.15">
      <c r="A55">
        <v>39</v>
      </c>
      <c r="B55">
        <v>0</v>
      </c>
      <c r="C55">
        <v>60</v>
      </c>
      <c r="D55">
        <v>0</v>
      </c>
      <c r="E55">
        <v>0</v>
      </c>
      <c r="G55" s="8">
        <f t="shared" si="1"/>
        <v>0.12529658067520533</v>
      </c>
      <c r="H55" s="8">
        <f t="shared" si="2"/>
        <v>0.44887925852964133</v>
      </c>
      <c r="I55" s="8">
        <f t="shared" si="3"/>
        <v>0.23498977902770912</v>
      </c>
      <c r="J55" s="8">
        <f t="shared" si="4"/>
        <v>0.30389424408511384</v>
      </c>
      <c r="K55" s="84">
        <v>60</v>
      </c>
      <c r="L55" s="8">
        <f t="shared" si="6"/>
        <v>61.75013187448053</v>
      </c>
      <c r="O55">
        <v>0.29480000000000001</v>
      </c>
      <c r="P55">
        <v>0.3291</v>
      </c>
      <c r="Q55">
        <v>0.3775</v>
      </c>
      <c r="R55">
        <v>0.49149999999999999</v>
      </c>
      <c r="S55">
        <v>0.62970000000000004</v>
      </c>
      <c r="T55">
        <v>0.64580000000000004</v>
      </c>
      <c r="U55">
        <v>0.626</v>
      </c>
      <c r="V55">
        <v>0.59140000000000004</v>
      </c>
      <c r="W55">
        <v>0.55820000000000003</v>
      </c>
      <c r="X55">
        <v>0.52490000000000003</v>
      </c>
      <c r="Y55">
        <v>0.48530000000000001</v>
      </c>
      <c r="Z55">
        <v>0.45079999999999998</v>
      </c>
      <c r="AA55">
        <v>0.42349999999999999</v>
      </c>
      <c r="AB55">
        <v>0.39319999999999999</v>
      </c>
      <c r="AC55">
        <v>0.35809999999999997</v>
      </c>
      <c r="AD55">
        <v>0.34029999999999999</v>
      </c>
      <c r="AE55">
        <v>0.34389999999999998</v>
      </c>
      <c r="AF55">
        <v>0.33810000000000001</v>
      </c>
      <c r="AG55">
        <v>0.31630000000000003</v>
      </c>
      <c r="AH55">
        <v>0.30859999999999999</v>
      </c>
      <c r="AI55">
        <v>0.38350000000000001</v>
      </c>
      <c r="AJ55">
        <v>0.55169999999999997</v>
      </c>
      <c r="AK55">
        <v>0.69989999999999997</v>
      </c>
      <c r="AL55">
        <v>0.78139999999999998</v>
      </c>
      <c r="AM55">
        <v>0.82</v>
      </c>
      <c r="AN55">
        <v>0.84389999999999998</v>
      </c>
      <c r="AO55">
        <v>0.86319999999999997</v>
      </c>
      <c r="AP55">
        <v>0.87649999999999995</v>
      </c>
      <c r="AQ55">
        <v>0.88419999999999999</v>
      </c>
      <c r="AR55">
        <v>0.8851</v>
      </c>
      <c r="AS55">
        <v>0.88180000000000003</v>
      </c>
      <c r="AT55">
        <v>0.87960000000000005</v>
      </c>
      <c r="AU55">
        <v>0.88370000000000004</v>
      </c>
      <c r="AV55">
        <v>0.88890000000000002</v>
      </c>
      <c r="AW55">
        <v>0.89300000000000002</v>
      </c>
      <c r="AX55">
        <v>0.90080000000000005</v>
      </c>
      <c r="BE55" s="77"/>
      <c r="BF55" s="77"/>
      <c r="BG55" s="77"/>
      <c r="BH55" s="77"/>
    </row>
    <row r="56" spans="1:60" x14ac:dyDescent="0.15">
      <c r="A56">
        <v>40</v>
      </c>
      <c r="B56">
        <v>0</v>
      </c>
      <c r="C56">
        <v>65</v>
      </c>
      <c r="D56">
        <v>0</v>
      </c>
      <c r="E56">
        <v>0</v>
      </c>
      <c r="G56" s="8">
        <f t="shared" si="1"/>
        <v>0.13206468349981373</v>
      </c>
      <c r="H56" s="8">
        <f t="shared" si="2"/>
        <v>0.51145346961267468</v>
      </c>
      <c r="I56" s="8">
        <f t="shared" si="3"/>
        <v>0.26630613646248052</v>
      </c>
      <c r="J56" s="8">
        <f t="shared" si="4"/>
        <v>0.33483676149525704</v>
      </c>
      <c r="K56" s="84">
        <v>65</v>
      </c>
      <c r="L56" s="8">
        <f t="shared" si="6"/>
        <v>67.515657252999191</v>
      </c>
      <c r="O56">
        <v>0.2838</v>
      </c>
      <c r="P56">
        <v>0.31440000000000001</v>
      </c>
      <c r="Q56">
        <v>0.35759999999999997</v>
      </c>
      <c r="R56">
        <v>0.46379999999999999</v>
      </c>
      <c r="S56">
        <v>0.59019999999999995</v>
      </c>
      <c r="T56">
        <v>0.60450000000000004</v>
      </c>
      <c r="U56">
        <v>0.58440000000000003</v>
      </c>
      <c r="V56">
        <v>0.5494</v>
      </c>
      <c r="W56">
        <v>0.5151</v>
      </c>
      <c r="X56">
        <v>0.48130000000000001</v>
      </c>
      <c r="Y56">
        <v>0.43990000000000001</v>
      </c>
      <c r="Z56">
        <v>0.40379999999999999</v>
      </c>
      <c r="AA56">
        <v>0.376</v>
      </c>
      <c r="AB56">
        <v>0.34499999999999997</v>
      </c>
      <c r="AC56">
        <v>0.30959999999999999</v>
      </c>
      <c r="AD56">
        <v>0.29210000000000003</v>
      </c>
      <c r="AE56">
        <v>0.29580000000000001</v>
      </c>
      <c r="AF56">
        <v>0.29060000000000002</v>
      </c>
      <c r="AG56">
        <v>0.26919999999999999</v>
      </c>
      <c r="AH56">
        <v>0.26179999999999998</v>
      </c>
      <c r="AI56">
        <v>0.34010000000000001</v>
      </c>
      <c r="AJ56">
        <v>0.5202</v>
      </c>
      <c r="AK56">
        <v>0.68279999999999996</v>
      </c>
      <c r="AL56">
        <v>0.77359999999999995</v>
      </c>
      <c r="AM56">
        <v>0.8165</v>
      </c>
      <c r="AN56">
        <v>0.84150000000000003</v>
      </c>
      <c r="AO56">
        <v>0.86129999999999995</v>
      </c>
      <c r="AP56">
        <v>0.87450000000000006</v>
      </c>
      <c r="AQ56">
        <v>0.88229999999999997</v>
      </c>
      <c r="AR56">
        <v>0.88339999999999996</v>
      </c>
      <c r="AS56">
        <v>0.88039999999999996</v>
      </c>
      <c r="AT56">
        <v>0.87839999999999996</v>
      </c>
      <c r="AU56">
        <v>0.88239999999999996</v>
      </c>
      <c r="AV56">
        <v>0.88770000000000004</v>
      </c>
      <c r="AW56">
        <v>0.89139999999999997</v>
      </c>
      <c r="AX56">
        <v>0.89890000000000003</v>
      </c>
      <c r="BE56" s="77"/>
      <c r="BF56" s="77"/>
      <c r="BG56" s="77"/>
      <c r="BH56" s="77"/>
    </row>
    <row r="57" spans="1:60" x14ac:dyDescent="0.15">
      <c r="A57">
        <v>41</v>
      </c>
      <c r="B57">
        <v>0</v>
      </c>
      <c r="C57">
        <v>70</v>
      </c>
      <c r="D57">
        <v>0</v>
      </c>
      <c r="E57">
        <v>0</v>
      </c>
      <c r="G57" s="8">
        <f t="shared" si="1"/>
        <v>0.13710687193275078</v>
      </c>
      <c r="H57" s="8">
        <f t="shared" si="2"/>
        <v>0.54812518303316293</v>
      </c>
      <c r="I57" s="8">
        <f t="shared" si="3"/>
        <v>0.28486026517057456</v>
      </c>
      <c r="J57" s="8">
        <f t="shared" si="4"/>
        <v>0.35280299278838473</v>
      </c>
      <c r="K57" s="84">
        <v>70</v>
      </c>
      <c r="L57" s="8">
        <f t="shared" si="6"/>
        <v>70.528005412642074</v>
      </c>
      <c r="O57">
        <v>0.2787</v>
      </c>
      <c r="P57">
        <v>0.30549999999999999</v>
      </c>
      <c r="Q57">
        <v>0.3483</v>
      </c>
      <c r="R57">
        <v>0.4476</v>
      </c>
      <c r="S57">
        <v>0.56720000000000004</v>
      </c>
      <c r="T57">
        <v>0.5806</v>
      </c>
      <c r="U57">
        <v>0.56120000000000003</v>
      </c>
      <c r="V57">
        <v>0.52649999999999997</v>
      </c>
      <c r="W57">
        <v>0.49180000000000001</v>
      </c>
      <c r="X57">
        <v>0.45669999999999999</v>
      </c>
      <c r="Y57">
        <v>0.41460000000000002</v>
      </c>
      <c r="Z57">
        <v>0.37819999999999998</v>
      </c>
      <c r="AA57">
        <v>0.35049999999999998</v>
      </c>
      <c r="AB57">
        <v>0.31969999999999998</v>
      </c>
      <c r="AC57">
        <v>0.28420000000000001</v>
      </c>
      <c r="AD57">
        <v>0.2671</v>
      </c>
      <c r="AE57">
        <v>0.27100000000000002</v>
      </c>
      <c r="AF57">
        <v>0.26579999999999998</v>
      </c>
      <c r="AG57">
        <v>0.24460000000000001</v>
      </c>
      <c r="AH57">
        <v>0.2374</v>
      </c>
      <c r="AI57">
        <v>0.317</v>
      </c>
      <c r="AJ57">
        <v>0.50229999999999997</v>
      </c>
      <c r="AK57">
        <v>0.67149999999999999</v>
      </c>
      <c r="AL57">
        <v>0.76700000000000002</v>
      </c>
      <c r="AM57">
        <v>0.81159999999999999</v>
      </c>
      <c r="AN57">
        <v>0.83750000000000002</v>
      </c>
      <c r="AO57">
        <v>0.85780000000000001</v>
      </c>
      <c r="AP57">
        <v>0.87170000000000003</v>
      </c>
      <c r="AQ57">
        <v>0.87949999999999995</v>
      </c>
      <c r="AR57">
        <v>0.88070000000000004</v>
      </c>
      <c r="AS57">
        <v>0.87780000000000002</v>
      </c>
      <c r="AT57">
        <v>0.87560000000000004</v>
      </c>
      <c r="AU57">
        <v>0.87929999999999997</v>
      </c>
      <c r="AV57">
        <v>0.88470000000000004</v>
      </c>
      <c r="AW57">
        <v>0.88859999999999995</v>
      </c>
      <c r="AX57">
        <v>0.89649999999999996</v>
      </c>
      <c r="BE57" s="77"/>
      <c r="BF57" s="77"/>
      <c r="BG57" s="77"/>
      <c r="BH57" s="77"/>
    </row>
    <row r="58" spans="1:60" x14ac:dyDescent="0.15">
      <c r="A58">
        <v>42</v>
      </c>
      <c r="B58">
        <v>0</v>
      </c>
      <c r="C58">
        <v>75</v>
      </c>
      <c r="D58">
        <v>0</v>
      </c>
      <c r="E58">
        <v>0</v>
      </c>
      <c r="G58" s="8">
        <f t="shared" si="1"/>
        <v>0.14577244554243074</v>
      </c>
      <c r="H58" s="8">
        <f t="shared" si="2"/>
        <v>0.62884057199690735</v>
      </c>
      <c r="I58" s="8">
        <f t="shared" si="3"/>
        <v>0.32214440982307985</v>
      </c>
      <c r="J58" s="8">
        <f t="shared" si="4"/>
        <v>0.38880065676074749</v>
      </c>
      <c r="K58" s="84">
        <v>75</v>
      </c>
      <c r="L58" s="8">
        <f t="shared" si="6"/>
        <v>76.326731760831549</v>
      </c>
      <c r="O58">
        <v>0.26050000000000001</v>
      </c>
      <c r="P58">
        <v>0.28870000000000001</v>
      </c>
      <c r="Q58">
        <v>0.32369999999999999</v>
      </c>
      <c r="R58">
        <v>0.41749999999999998</v>
      </c>
      <c r="S58">
        <v>0.52610000000000001</v>
      </c>
      <c r="T58">
        <v>0.53649999999999998</v>
      </c>
      <c r="U58">
        <v>0.51729999999999998</v>
      </c>
      <c r="V58">
        <v>0.48270000000000002</v>
      </c>
      <c r="W58">
        <v>0.44690000000000002</v>
      </c>
      <c r="X58">
        <v>0.41049999999999998</v>
      </c>
      <c r="Y58">
        <v>0.36749999999999999</v>
      </c>
      <c r="Z58">
        <v>0.3301</v>
      </c>
      <c r="AA58">
        <v>0.30199999999999999</v>
      </c>
      <c r="AB58">
        <v>0.27110000000000001</v>
      </c>
      <c r="AC58">
        <v>0.2351</v>
      </c>
      <c r="AD58">
        <v>0.21840000000000001</v>
      </c>
      <c r="AE58">
        <v>0.22320000000000001</v>
      </c>
      <c r="AF58">
        <v>0.21820000000000001</v>
      </c>
      <c r="AG58">
        <v>0.1978</v>
      </c>
      <c r="AH58">
        <v>0.19109999999999999</v>
      </c>
      <c r="AI58">
        <v>0.27260000000000001</v>
      </c>
      <c r="AJ58">
        <v>0.46800000000000003</v>
      </c>
      <c r="AK58">
        <v>0.65149999999999997</v>
      </c>
      <c r="AL58">
        <v>0.75629999999999997</v>
      </c>
      <c r="AM58">
        <v>0.80510000000000004</v>
      </c>
      <c r="AN58">
        <v>0.8327</v>
      </c>
      <c r="AO58">
        <v>0.85360000000000003</v>
      </c>
      <c r="AP58">
        <v>0.8679</v>
      </c>
      <c r="AQ58">
        <v>0.87590000000000001</v>
      </c>
      <c r="AR58">
        <v>0.87709999999999999</v>
      </c>
      <c r="AS58">
        <v>0.87419999999999998</v>
      </c>
      <c r="AT58">
        <v>0.87209999999999999</v>
      </c>
      <c r="AU58">
        <v>0.87609999999999999</v>
      </c>
      <c r="AV58">
        <v>0.88149999999999995</v>
      </c>
      <c r="AW58">
        <v>0.88529999999999998</v>
      </c>
      <c r="AX58">
        <v>0.89290000000000003</v>
      </c>
      <c r="BE58" s="77"/>
      <c r="BF58" s="77"/>
      <c r="BG58" s="77"/>
      <c r="BH58" s="77"/>
    </row>
    <row r="59" spans="1:60" x14ac:dyDescent="0.15">
      <c r="A59">
        <v>43</v>
      </c>
      <c r="B59">
        <v>0</v>
      </c>
      <c r="C59">
        <v>80</v>
      </c>
      <c r="D59">
        <v>0</v>
      </c>
      <c r="E59">
        <v>0</v>
      </c>
      <c r="G59" s="8">
        <f t="shared" si="1"/>
        <v>0.15421522073155883</v>
      </c>
      <c r="H59" s="8">
        <f t="shared" si="2"/>
        <v>0.72433662715577785</v>
      </c>
      <c r="I59" s="8">
        <f t="shared" si="3"/>
        <v>0.36541167303556266</v>
      </c>
      <c r="J59" s="8">
        <f t="shared" si="4"/>
        <v>0.42642237705007141</v>
      </c>
      <c r="K59" s="84">
        <v>80</v>
      </c>
      <c r="L59" s="8">
        <f t="shared" si="6"/>
        <v>81.930829331494635</v>
      </c>
      <c r="O59">
        <v>0.24660000000000001</v>
      </c>
      <c r="P59">
        <v>0.2681</v>
      </c>
      <c r="Q59">
        <v>0.30220000000000002</v>
      </c>
      <c r="R59">
        <v>0.3831</v>
      </c>
      <c r="S59">
        <v>0.4798</v>
      </c>
      <c r="T59">
        <v>0.48909999999999998</v>
      </c>
      <c r="U59">
        <v>0.47120000000000001</v>
      </c>
      <c r="V59">
        <v>0.43690000000000001</v>
      </c>
      <c r="W59">
        <v>0.40039999999999998</v>
      </c>
      <c r="X59">
        <v>0.36280000000000001</v>
      </c>
      <c r="Y59">
        <v>0.31909999999999999</v>
      </c>
      <c r="Z59">
        <v>0.28160000000000002</v>
      </c>
      <c r="AA59">
        <v>0.25340000000000001</v>
      </c>
      <c r="AB59">
        <v>0.22259999999999999</v>
      </c>
      <c r="AC59">
        <v>0.18779999999999999</v>
      </c>
      <c r="AD59">
        <v>0.1719</v>
      </c>
      <c r="AE59">
        <v>0.17680000000000001</v>
      </c>
      <c r="AF59">
        <v>0.1729</v>
      </c>
      <c r="AG59">
        <v>0.15379999999999999</v>
      </c>
      <c r="AH59">
        <v>0.14779999999999999</v>
      </c>
      <c r="AI59">
        <v>0.2291</v>
      </c>
      <c r="AJ59">
        <v>0.43209999999999998</v>
      </c>
      <c r="AK59">
        <v>0.63039999999999996</v>
      </c>
      <c r="AL59">
        <v>0.74670000000000003</v>
      </c>
      <c r="AM59">
        <v>0.80110000000000003</v>
      </c>
      <c r="AN59">
        <v>0.83089999999999997</v>
      </c>
      <c r="AO59">
        <v>0.85260000000000002</v>
      </c>
      <c r="AP59">
        <v>0.8669</v>
      </c>
      <c r="AQ59">
        <v>0.87509999999999999</v>
      </c>
      <c r="AR59">
        <v>0.87649999999999995</v>
      </c>
      <c r="AS59">
        <v>0.87339999999999995</v>
      </c>
      <c r="AT59">
        <v>0.87170000000000003</v>
      </c>
      <c r="AU59">
        <v>0.87560000000000004</v>
      </c>
      <c r="AV59">
        <v>0.88090000000000002</v>
      </c>
      <c r="AW59">
        <v>0.88490000000000002</v>
      </c>
      <c r="AX59">
        <v>0.89239999999999997</v>
      </c>
      <c r="BE59" s="77"/>
      <c r="BF59" s="77"/>
      <c r="BG59" s="77"/>
      <c r="BH59" s="77"/>
    </row>
    <row r="60" spans="1:60" x14ac:dyDescent="0.15">
      <c r="A60">
        <v>44</v>
      </c>
      <c r="B60">
        <v>0</v>
      </c>
      <c r="C60">
        <v>85</v>
      </c>
      <c r="D60">
        <v>0</v>
      </c>
      <c r="E60">
        <v>0</v>
      </c>
      <c r="G60" s="8">
        <f t="shared" si="1"/>
        <v>0.16269749841899619</v>
      </c>
      <c r="H60" s="8">
        <f t="shared" si="2"/>
        <v>0.80866200611595906</v>
      </c>
      <c r="I60" s="8">
        <f t="shared" si="3"/>
        <v>0.40772993205525532</v>
      </c>
      <c r="J60" s="8">
        <f t="shared" si="4"/>
        <v>0.45712697649457418</v>
      </c>
      <c r="K60" s="84">
        <v>85</v>
      </c>
      <c r="L60" s="8">
        <f t="shared" si="6"/>
        <v>85.952210682010346</v>
      </c>
      <c r="O60">
        <v>0.2301</v>
      </c>
      <c r="P60">
        <v>0.25230000000000002</v>
      </c>
      <c r="Q60">
        <v>0.28170000000000001</v>
      </c>
      <c r="R60">
        <v>0.35349999999999998</v>
      </c>
      <c r="S60">
        <v>0.43880000000000002</v>
      </c>
      <c r="T60">
        <v>0.44650000000000001</v>
      </c>
      <c r="U60">
        <v>0.42909999999999998</v>
      </c>
      <c r="V60">
        <v>0.39600000000000002</v>
      </c>
      <c r="W60">
        <v>0.35959999999999998</v>
      </c>
      <c r="X60">
        <v>0.32229999999999998</v>
      </c>
      <c r="Y60">
        <v>0.27879999999999999</v>
      </c>
      <c r="Z60">
        <v>0.2419</v>
      </c>
      <c r="AA60">
        <v>0.21510000000000001</v>
      </c>
      <c r="AB60">
        <v>0.186</v>
      </c>
      <c r="AC60">
        <v>0.1542</v>
      </c>
      <c r="AD60">
        <v>0.13950000000000001</v>
      </c>
      <c r="AE60">
        <v>0.14399999999999999</v>
      </c>
      <c r="AF60">
        <v>0.14050000000000001</v>
      </c>
      <c r="AG60">
        <v>0.1239</v>
      </c>
      <c r="AH60">
        <v>0.11899999999999999</v>
      </c>
      <c r="AI60">
        <v>0.19570000000000001</v>
      </c>
      <c r="AJ60">
        <v>0.3987</v>
      </c>
      <c r="AK60">
        <v>0.60860000000000003</v>
      </c>
      <c r="AL60">
        <v>0.73670000000000002</v>
      </c>
      <c r="AM60">
        <v>0.79769999999999996</v>
      </c>
      <c r="AN60">
        <v>0.83020000000000005</v>
      </c>
      <c r="AO60">
        <v>0.85299999999999998</v>
      </c>
      <c r="AP60">
        <v>0.86760000000000004</v>
      </c>
      <c r="AQ60">
        <v>0.87580000000000002</v>
      </c>
      <c r="AR60">
        <v>0.87719999999999998</v>
      </c>
      <c r="AS60">
        <v>0.87450000000000006</v>
      </c>
      <c r="AT60">
        <v>0.87250000000000005</v>
      </c>
      <c r="AU60">
        <v>0.87690000000000001</v>
      </c>
      <c r="AV60">
        <v>0.8821</v>
      </c>
      <c r="AW60">
        <v>0.88619999999999999</v>
      </c>
      <c r="AX60">
        <v>0.89339999999999997</v>
      </c>
      <c r="BE60" s="77"/>
      <c r="BF60" s="77"/>
      <c r="BG60" s="77"/>
      <c r="BH60" s="77"/>
    </row>
    <row r="61" spans="1:60" x14ac:dyDescent="0.15">
      <c r="A61">
        <v>45</v>
      </c>
      <c r="B61">
        <v>0</v>
      </c>
      <c r="C61">
        <v>90</v>
      </c>
      <c r="D61">
        <v>0</v>
      </c>
      <c r="E61">
        <v>0</v>
      </c>
      <c r="G61" s="8">
        <f t="shared" si="1"/>
        <v>0.17269982246453111</v>
      </c>
      <c r="H61" s="8">
        <f t="shared" si="2"/>
        <v>0.92562862774807386</v>
      </c>
      <c r="I61" s="8">
        <f t="shared" si="3"/>
        <v>0.45855659555502165</v>
      </c>
      <c r="J61" s="8">
        <f t="shared" si="4"/>
        <v>0.4940534937883635</v>
      </c>
      <c r="K61" s="84">
        <v>90</v>
      </c>
      <c r="L61" s="8">
        <f t="shared" si="6"/>
        <v>90.382812268481743</v>
      </c>
      <c r="O61">
        <v>0.21709999999999999</v>
      </c>
      <c r="P61">
        <v>0.2349</v>
      </c>
      <c r="Q61">
        <v>0.25700000000000001</v>
      </c>
      <c r="R61">
        <v>0.32019999999999998</v>
      </c>
      <c r="S61">
        <v>0.39450000000000002</v>
      </c>
      <c r="T61">
        <v>0.40139999999999998</v>
      </c>
      <c r="U61">
        <v>0.38390000000000002</v>
      </c>
      <c r="V61">
        <v>0.35160000000000002</v>
      </c>
      <c r="W61">
        <v>0.31569999999999998</v>
      </c>
      <c r="X61">
        <v>0.27829999999999999</v>
      </c>
      <c r="Y61">
        <v>0.23569999999999999</v>
      </c>
      <c r="Z61">
        <v>0.19969999999999999</v>
      </c>
      <c r="AA61">
        <v>0.1741</v>
      </c>
      <c r="AB61">
        <v>0.14649999999999999</v>
      </c>
      <c r="AC61">
        <v>0.1166</v>
      </c>
      <c r="AD61">
        <v>0.1036</v>
      </c>
      <c r="AE61">
        <v>0.10780000000000001</v>
      </c>
      <c r="AF61">
        <v>0.105</v>
      </c>
      <c r="AG61">
        <v>9.0300000000000005E-2</v>
      </c>
      <c r="AH61">
        <v>8.6499999999999994E-2</v>
      </c>
      <c r="AI61">
        <v>0.1595</v>
      </c>
      <c r="AJ61">
        <v>0.36359999999999998</v>
      </c>
      <c r="AK61">
        <v>0.58479999999999999</v>
      </c>
      <c r="AL61">
        <v>0.7248</v>
      </c>
      <c r="AM61">
        <v>0.79190000000000005</v>
      </c>
      <c r="AN61">
        <v>0.82689999999999997</v>
      </c>
      <c r="AO61">
        <v>0.8508</v>
      </c>
      <c r="AP61">
        <v>0.86570000000000003</v>
      </c>
      <c r="AQ61">
        <v>0.87429999999999997</v>
      </c>
      <c r="AR61">
        <v>0.876</v>
      </c>
      <c r="AS61">
        <v>0.87339999999999995</v>
      </c>
      <c r="AT61">
        <v>0.87170000000000003</v>
      </c>
      <c r="AU61">
        <v>0.87570000000000003</v>
      </c>
      <c r="AV61">
        <v>0.88109999999999999</v>
      </c>
      <c r="AW61">
        <v>0.88529999999999998</v>
      </c>
      <c r="AX61">
        <v>0.89280000000000004</v>
      </c>
      <c r="BE61" s="77"/>
      <c r="BF61" s="77"/>
      <c r="BG61" s="77"/>
      <c r="BH61" s="77"/>
    </row>
    <row r="62" spans="1:60" x14ac:dyDescent="0.15">
      <c r="A62">
        <v>46</v>
      </c>
      <c r="B62">
        <v>0</v>
      </c>
      <c r="C62">
        <v>95</v>
      </c>
      <c r="D62">
        <v>0</v>
      </c>
      <c r="E62">
        <v>0</v>
      </c>
      <c r="G62" s="8">
        <f t="shared" si="1"/>
        <v>0.18624106554726177</v>
      </c>
      <c r="H62" s="8">
        <f t="shared" si="2"/>
        <v>1.115367170074123</v>
      </c>
      <c r="I62" s="8">
        <f t="shared" si="3"/>
        <v>0.52331212514787973</v>
      </c>
      <c r="J62" s="8">
        <f t="shared" si="4"/>
        <v>0.54195738820127481</v>
      </c>
      <c r="K62" s="84">
        <v>95</v>
      </c>
      <c r="L62" s="8">
        <f t="shared" si="6"/>
        <v>95.456694747282427</v>
      </c>
      <c r="O62">
        <v>0.19589999999999999</v>
      </c>
      <c r="P62">
        <v>0.2109</v>
      </c>
      <c r="Q62">
        <v>0.23080000000000001</v>
      </c>
      <c r="R62">
        <v>0.2848</v>
      </c>
      <c r="S62">
        <v>0.34589999999999999</v>
      </c>
      <c r="T62">
        <v>0.34989999999999999</v>
      </c>
      <c r="U62">
        <v>0.33410000000000001</v>
      </c>
      <c r="V62">
        <v>0.30220000000000002</v>
      </c>
      <c r="W62">
        <v>0.26600000000000001</v>
      </c>
      <c r="X62">
        <v>0.22900000000000001</v>
      </c>
      <c r="Y62">
        <v>0.18690000000000001</v>
      </c>
      <c r="Z62">
        <v>0.1517</v>
      </c>
      <c r="AA62">
        <v>0.12709999999999999</v>
      </c>
      <c r="AB62">
        <v>0.1013</v>
      </c>
      <c r="AC62">
        <v>7.3800000000000004E-2</v>
      </c>
      <c r="AD62">
        <v>6.25E-2</v>
      </c>
      <c r="AE62">
        <v>6.6500000000000004E-2</v>
      </c>
      <c r="AF62">
        <v>6.4000000000000001E-2</v>
      </c>
      <c r="AG62">
        <v>5.1400000000000001E-2</v>
      </c>
      <c r="AH62">
        <v>4.8800000000000003E-2</v>
      </c>
      <c r="AI62">
        <v>0.11899999999999999</v>
      </c>
      <c r="AJ62">
        <v>0.3241</v>
      </c>
      <c r="AK62">
        <v>0.55649999999999999</v>
      </c>
      <c r="AL62">
        <v>0.70730000000000004</v>
      </c>
      <c r="AM62">
        <v>0.78069999999999995</v>
      </c>
      <c r="AN62">
        <v>0.81869999999999998</v>
      </c>
      <c r="AO62">
        <v>0.84389999999999998</v>
      </c>
      <c r="AP62">
        <v>0.8599</v>
      </c>
      <c r="AQ62">
        <v>0.86880000000000002</v>
      </c>
      <c r="AR62">
        <v>0.87060000000000004</v>
      </c>
      <c r="AS62">
        <v>0.86819999999999997</v>
      </c>
      <c r="AT62">
        <v>0.86650000000000005</v>
      </c>
      <c r="AU62">
        <v>0.87060000000000004</v>
      </c>
      <c r="AV62">
        <v>0.87619999999999998</v>
      </c>
      <c r="AW62">
        <v>0.88070000000000004</v>
      </c>
      <c r="AX62">
        <v>0.88839999999999997</v>
      </c>
      <c r="BE62" s="77"/>
      <c r="BF62" s="77"/>
      <c r="BG62" s="77"/>
      <c r="BH62" s="77"/>
    </row>
    <row r="63" spans="1:60" x14ac:dyDescent="0.15">
      <c r="A63">
        <v>47</v>
      </c>
      <c r="B63">
        <v>0</v>
      </c>
      <c r="C63">
        <v>98</v>
      </c>
      <c r="D63">
        <v>0</v>
      </c>
      <c r="E63">
        <v>0</v>
      </c>
      <c r="G63" s="8">
        <f t="shared" si="1"/>
        <v>0.1952171795422635</v>
      </c>
      <c r="H63" s="8">
        <f t="shared" si="2"/>
        <v>1.2875686550981233</v>
      </c>
      <c r="I63" s="8">
        <f t="shared" si="3"/>
        <v>0.5777374329040974</v>
      </c>
      <c r="J63" s="8">
        <f t="shared" si="4"/>
        <v>0.57370780808518096</v>
      </c>
      <c r="K63" s="84">
        <v>98</v>
      </c>
      <c r="L63" s="8">
        <f t="shared" si="6"/>
        <v>98.488103563594848</v>
      </c>
      <c r="O63">
        <v>0.1832</v>
      </c>
      <c r="P63">
        <v>0.19370000000000001</v>
      </c>
      <c r="Q63">
        <v>0.20849999999999999</v>
      </c>
      <c r="R63">
        <v>0.25580000000000003</v>
      </c>
      <c r="S63">
        <v>0.30890000000000001</v>
      </c>
      <c r="T63">
        <v>0.31209999999999999</v>
      </c>
      <c r="U63">
        <v>0.29730000000000001</v>
      </c>
      <c r="V63">
        <v>0.26669999999999999</v>
      </c>
      <c r="W63">
        <v>0.2306</v>
      </c>
      <c r="X63">
        <v>0.19400000000000001</v>
      </c>
      <c r="Y63">
        <v>0.15329999999999999</v>
      </c>
      <c r="Z63">
        <v>0.1198</v>
      </c>
      <c r="AA63">
        <v>9.6600000000000005E-2</v>
      </c>
      <c r="AB63">
        <v>7.2800000000000004E-2</v>
      </c>
      <c r="AC63">
        <v>4.8000000000000001E-2</v>
      </c>
      <c r="AD63">
        <v>3.8300000000000001E-2</v>
      </c>
      <c r="AE63">
        <v>4.2099999999999999E-2</v>
      </c>
      <c r="AF63">
        <v>4.0500000000000001E-2</v>
      </c>
      <c r="AG63">
        <v>0.03</v>
      </c>
      <c r="AH63">
        <v>2.8500000000000001E-2</v>
      </c>
      <c r="AI63">
        <v>9.2799999999999994E-2</v>
      </c>
      <c r="AJ63">
        <v>0.29459999999999997</v>
      </c>
      <c r="AK63">
        <v>0.53549999999999998</v>
      </c>
      <c r="AL63">
        <v>0.69679999999999997</v>
      </c>
      <c r="AM63">
        <v>0.77649999999999997</v>
      </c>
      <c r="AN63">
        <v>0.81699999999999995</v>
      </c>
      <c r="AO63">
        <v>0.84340000000000004</v>
      </c>
      <c r="AP63">
        <v>0.85980000000000001</v>
      </c>
      <c r="AQ63">
        <v>0.86870000000000003</v>
      </c>
      <c r="AR63">
        <v>0.87070000000000003</v>
      </c>
      <c r="AS63">
        <v>0.86839999999999995</v>
      </c>
      <c r="AT63">
        <v>0.86680000000000001</v>
      </c>
      <c r="AU63">
        <v>0.87139999999999995</v>
      </c>
      <c r="AV63">
        <v>0.87680000000000002</v>
      </c>
      <c r="AW63">
        <v>0.88090000000000002</v>
      </c>
      <c r="AX63">
        <v>0.88890000000000002</v>
      </c>
      <c r="BE63" s="77"/>
      <c r="BF63" s="77"/>
      <c r="BG63" s="77"/>
      <c r="BH63" s="77"/>
    </row>
    <row r="64" spans="1:60" x14ac:dyDescent="0.15">
      <c r="A64">
        <v>48</v>
      </c>
      <c r="B64">
        <v>0</v>
      </c>
      <c r="C64">
        <v>100</v>
      </c>
      <c r="D64">
        <v>0</v>
      </c>
      <c r="E64">
        <v>0</v>
      </c>
      <c r="G64" s="8">
        <f t="shared" si="1"/>
        <v>0.20526165238467967</v>
      </c>
      <c r="H64" s="8">
        <f t="shared" si="2"/>
        <v>1.412775040297201</v>
      </c>
      <c r="I64" s="8">
        <f t="shared" si="3"/>
        <v>0.62850539785951631</v>
      </c>
      <c r="J64" s="8">
        <f t="shared" si="4"/>
        <v>0.59522469805911504</v>
      </c>
      <c r="K64" s="8"/>
      <c r="L64" s="8"/>
      <c r="O64">
        <v>0.1686</v>
      </c>
      <c r="P64">
        <v>0.17929999999999999</v>
      </c>
      <c r="Q64">
        <v>0.19189999999999999</v>
      </c>
      <c r="R64">
        <v>0.23130000000000001</v>
      </c>
      <c r="S64">
        <v>0.27710000000000001</v>
      </c>
      <c r="T64">
        <v>0.27989999999999998</v>
      </c>
      <c r="U64">
        <v>0.26600000000000001</v>
      </c>
      <c r="V64">
        <v>0.23710000000000001</v>
      </c>
      <c r="W64">
        <v>0.2024</v>
      </c>
      <c r="X64">
        <v>0.16700000000000001</v>
      </c>
      <c r="Y64">
        <v>0.1288</v>
      </c>
      <c r="Z64">
        <v>9.7799999999999998E-2</v>
      </c>
      <c r="AA64">
        <v>7.6600000000000001E-2</v>
      </c>
      <c r="AB64">
        <v>5.5800000000000002E-2</v>
      </c>
      <c r="AC64">
        <v>3.5000000000000003E-2</v>
      </c>
      <c r="AD64">
        <v>2.7199999999999998E-2</v>
      </c>
      <c r="AE64">
        <v>2.9899999999999999E-2</v>
      </c>
      <c r="AF64">
        <v>2.8799999999999999E-2</v>
      </c>
      <c r="AG64">
        <v>2.1299999999999999E-2</v>
      </c>
      <c r="AH64">
        <v>2.1000000000000001E-2</v>
      </c>
      <c r="AI64">
        <v>7.6999999999999999E-2</v>
      </c>
      <c r="AJ64">
        <v>0.26829999999999998</v>
      </c>
      <c r="AK64">
        <v>0.51249999999999996</v>
      </c>
      <c r="AL64">
        <v>0.68400000000000005</v>
      </c>
      <c r="AM64">
        <v>0.77080000000000004</v>
      </c>
      <c r="AN64">
        <v>0.81479999999999997</v>
      </c>
      <c r="AO64">
        <v>0.84230000000000005</v>
      </c>
      <c r="AP64">
        <v>0.85950000000000004</v>
      </c>
      <c r="AQ64">
        <v>0.86880000000000002</v>
      </c>
      <c r="AR64">
        <v>0.87109999999999999</v>
      </c>
      <c r="AS64">
        <v>0.86880000000000002</v>
      </c>
      <c r="AT64">
        <v>0.86709999999999998</v>
      </c>
      <c r="AU64">
        <v>0.87190000000000001</v>
      </c>
      <c r="AV64">
        <v>0.87739999999999996</v>
      </c>
      <c r="AW64">
        <v>0.88119999999999998</v>
      </c>
      <c r="AX64">
        <v>0.8891</v>
      </c>
      <c r="BE64" s="77"/>
      <c r="BF64" s="77"/>
      <c r="BG64" s="77"/>
      <c r="BH64" s="77"/>
    </row>
    <row r="65" spans="1:60" x14ac:dyDescent="0.15">
      <c r="A65">
        <v>49</v>
      </c>
      <c r="B65">
        <v>0</v>
      </c>
      <c r="C65">
        <v>0</v>
      </c>
      <c r="D65">
        <v>0</v>
      </c>
      <c r="E65">
        <v>0</v>
      </c>
      <c r="G65" s="8">
        <f t="shared" si="1"/>
        <v>6.8462221559492137E-2</v>
      </c>
      <c r="H65" s="8">
        <f t="shared" si="2"/>
        <v>6.1033356716756047E-2</v>
      </c>
      <c r="I65" s="8">
        <f t="shared" si="3"/>
        <v>2.3990160146478381E-2</v>
      </c>
      <c r="J65" s="8">
        <f t="shared" si="4"/>
        <v>6.6331038930510455E-2</v>
      </c>
      <c r="K65" s="8"/>
      <c r="L65" s="8"/>
      <c r="O65">
        <v>0.39689999999999998</v>
      </c>
      <c r="P65">
        <v>0.45129999999999998</v>
      </c>
      <c r="Q65">
        <v>0.53569999999999995</v>
      </c>
      <c r="R65">
        <v>0.72940000000000005</v>
      </c>
      <c r="S65">
        <v>0.97689999999999999</v>
      </c>
      <c r="T65">
        <v>1.0156000000000001</v>
      </c>
      <c r="U65">
        <v>0.99480000000000002</v>
      </c>
      <c r="V65">
        <v>0.96479999999999999</v>
      </c>
      <c r="W65">
        <v>0.94850000000000001</v>
      </c>
      <c r="X65">
        <v>0.93959999999999999</v>
      </c>
      <c r="Y65">
        <v>0.92569999999999997</v>
      </c>
      <c r="Z65">
        <v>0.91449999999999998</v>
      </c>
      <c r="AA65">
        <v>0.90329999999999999</v>
      </c>
      <c r="AB65">
        <v>0.89200000000000002</v>
      </c>
      <c r="AC65">
        <v>0.88009999999999999</v>
      </c>
      <c r="AD65">
        <v>0.86839999999999995</v>
      </c>
      <c r="AE65">
        <v>0.8619</v>
      </c>
      <c r="AF65">
        <v>0.85270000000000001</v>
      </c>
      <c r="AG65">
        <v>0.84089999999999998</v>
      </c>
      <c r="AH65">
        <v>0.83830000000000005</v>
      </c>
      <c r="AI65">
        <v>0.8397</v>
      </c>
      <c r="AJ65">
        <v>0.8448</v>
      </c>
      <c r="AK65">
        <v>0.84760000000000002</v>
      </c>
      <c r="AL65">
        <v>0.85060000000000002</v>
      </c>
      <c r="AM65">
        <v>0.85780000000000001</v>
      </c>
      <c r="AN65">
        <v>0.87009999999999998</v>
      </c>
      <c r="AO65">
        <v>0.88519999999999999</v>
      </c>
      <c r="AP65">
        <v>0.89700000000000002</v>
      </c>
      <c r="AQ65">
        <v>0.90380000000000005</v>
      </c>
      <c r="AR65">
        <v>0.9042</v>
      </c>
      <c r="AS65">
        <v>0.89990000000000003</v>
      </c>
      <c r="AT65">
        <v>0.8972</v>
      </c>
      <c r="AU65">
        <v>0.9012</v>
      </c>
      <c r="AV65">
        <v>0.90639999999999998</v>
      </c>
      <c r="AW65">
        <v>0.91</v>
      </c>
      <c r="AX65">
        <v>0.91790000000000005</v>
      </c>
      <c r="BE65" s="77"/>
      <c r="BF65" s="77"/>
      <c r="BG65" s="77"/>
      <c r="BH65" s="77"/>
    </row>
    <row r="66" spans="1:60" x14ac:dyDescent="0.15">
      <c r="A66">
        <v>50</v>
      </c>
      <c r="B66">
        <v>0</v>
      </c>
      <c r="C66">
        <v>0</v>
      </c>
      <c r="D66">
        <v>100</v>
      </c>
      <c r="E66">
        <v>0</v>
      </c>
      <c r="G66" s="8">
        <f t="shared" si="1"/>
        <v>8.2645565729142903E-2</v>
      </c>
      <c r="H66" s="8">
        <f t="shared" si="2"/>
        <v>0.14826629269859334</v>
      </c>
      <c r="I66" s="8">
        <f t="shared" si="3"/>
        <v>1.2753658858675172</v>
      </c>
      <c r="J66" s="8">
        <f t="shared" si="4"/>
        <v>0.1108998077991539</v>
      </c>
      <c r="K66" s="8"/>
      <c r="L66" s="8"/>
      <c r="O66">
        <v>5.9700000000000003E-2</v>
      </c>
      <c r="P66">
        <v>5.62E-2</v>
      </c>
      <c r="Q66">
        <v>5.2400000000000002E-2</v>
      </c>
      <c r="R66">
        <v>5.8000000000000003E-2</v>
      </c>
      <c r="S66">
        <v>6.1800000000000001E-2</v>
      </c>
      <c r="T66">
        <v>4.9599999999999998E-2</v>
      </c>
      <c r="U66">
        <v>4.65E-2</v>
      </c>
      <c r="V66">
        <v>5.0299999999999997E-2</v>
      </c>
      <c r="W66">
        <v>4.3400000000000001E-2</v>
      </c>
      <c r="X66">
        <v>4.3400000000000001E-2</v>
      </c>
      <c r="Y66">
        <v>8.0799999999999997E-2</v>
      </c>
      <c r="Z66">
        <v>0.20180000000000001</v>
      </c>
      <c r="AA66">
        <v>0.37440000000000001</v>
      </c>
      <c r="AB66">
        <v>0.53720000000000001</v>
      </c>
      <c r="AC66">
        <v>0.67800000000000005</v>
      </c>
      <c r="AD66">
        <v>0.76839999999999997</v>
      </c>
      <c r="AE66">
        <v>0.80659999999999998</v>
      </c>
      <c r="AF66">
        <v>0.81240000000000001</v>
      </c>
      <c r="AG66">
        <v>0.80479999999999996</v>
      </c>
      <c r="AH66">
        <v>0.80349999999999999</v>
      </c>
      <c r="AI66">
        <v>0.80740000000000001</v>
      </c>
      <c r="AJ66">
        <v>0.81569999999999998</v>
      </c>
      <c r="AK66">
        <v>0.81989999999999996</v>
      </c>
      <c r="AL66">
        <v>0.8236</v>
      </c>
      <c r="AM66">
        <v>0.83089999999999997</v>
      </c>
      <c r="AN66">
        <v>0.84309999999999996</v>
      </c>
      <c r="AO66">
        <v>0.85819999999999996</v>
      </c>
      <c r="AP66">
        <v>0.87</v>
      </c>
      <c r="AQ66">
        <v>0.87680000000000002</v>
      </c>
      <c r="AR66">
        <v>0.87749999999999995</v>
      </c>
      <c r="AS66">
        <v>0.87429999999999997</v>
      </c>
      <c r="AT66">
        <v>0.87209999999999999</v>
      </c>
      <c r="AU66">
        <v>0.87609999999999999</v>
      </c>
      <c r="AV66">
        <v>0.88119999999999998</v>
      </c>
      <c r="AW66">
        <v>0.8851</v>
      </c>
      <c r="AX66">
        <v>0.89229999999999998</v>
      </c>
      <c r="BE66" s="77"/>
      <c r="BF66" s="77"/>
      <c r="BG66" s="77"/>
      <c r="BH66" s="77"/>
    </row>
    <row r="67" spans="1:60" x14ac:dyDescent="0.15">
      <c r="A67">
        <v>51</v>
      </c>
      <c r="B67">
        <v>0</v>
      </c>
      <c r="C67">
        <v>0</v>
      </c>
      <c r="D67">
        <v>2</v>
      </c>
      <c r="E67">
        <v>0</v>
      </c>
      <c r="G67" s="8">
        <f t="shared" si="1"/>
        <v>6.9780491695373134E-2</v>
      </c>
      <c r="H67" s="8">
        <f t="shared" si="2"/>
        <v>6.3654326055432545E-2</v>
      </c>
      <c r="I67" s="8">
        <f t="shared" si="3"/>
        <v>3.6137188798883675E-2</v>
      </c>
      <c r="J67" s="8">
        <f t="shared" si="4"/>
        <v>6.8299284087655551E-2</v>
      </c>
      <c r="K67" s="85">
        <v>2</v>
      </c>
      <c r="L67" s="8">
        <f>100*((1-10^(-I67+I$10))/(1-10^(-I$11+I$10)))</f>
        <v>2.562012204547981</v>
      </c>
      <c r="O67">
        <v>0.38990000000000002</v>
      </c>
      <c r="P67">
        <v>0.44340000000000002</v>
      </c>
      <c r="Q67">
        <v>0.52549999999999997</v>
      </c>
      <c r="R67">
        <v>0.71209999999999996</v>
      </c>
      <c r="S67">
        <v>0.95209999999999995</v>
      </c>
      <c r="T67">
        <v>0.98750000000000004</v>
      </c>
      <c r="U67">
        <v>0.96650000000000003</v>
      </c>
      <c r="V67">
        <v>0.93740000000000001</v>
      </c>
      <c r="W67">
        <v>0.92079999999999995</v>
      </c>
      <c r="X67">
        <v>0.91210000000000002</v>
      </c>
      <c r="Y67">
        <v>0.9012</v>
      </c>
      <c r="Z67">
        <v>0.89610000000000001</v>
      </c>
      <c r="AA67">
        <v>0.89029999999999998</v>
      </c>
      <c r="AB67">
        <v>0.88329999999999997</v>
      </c>
      <c r="AC67">
        <v>0.87429999999999997</v>
      </c>
      <c r="AD67">
        <v>0.86439999999999995</v>
      </c>
      <c r="AE67">
        <v>0.85860000000000003</v>
      </c>
      <c r="AF67">
        <v>0.84960000000000002</v>
      </c>
      <c r="AG67">
        <v>0.83779999999999999</v>
      </c>
      <c r="AH67">
        <v>0.83550000000000002</v>
      </c>
      <c r="AI67">
        <v>0.83699999999999997</v>
      </c>
      <c r="AJ67">
        <v>0.84240000000000004</v>
      </c>
      <c r="AK67">
        <v>0.84489999999999998</v>
      </c>
      <c r="AL67">
        <v>0.84819999999999995</v>
      </c>
      <c r="AM67">
        <v>0.85519999999999996</v>
      </c>
      <c r="AN67">
        <v>0.86729999999999996</v>
      </c>
      <c r="AO67">
        <v>0.88239999999999996</v>
      </c>
      <c r="AP67">
        <v>0.89410000000000001</v>
      </c>
      <c r="AQ67">
        <v>0.90080000000000005</v>
      </c>
      <c r="AR67">
        <v>0.90129999999999999</v>
      </c>
      <c r="AS67">
        <v>0.89739999999999998</v>
      </c>
      <c r="AT67">
        <v>0.89490000000000003</v>
      </c>
      <c r="AU67">
        <v>0.89849999999999997</v>
      </c>
      <c r="AV67">
        <v>0.90380000000000005</v>
      </c>
      <c r="AW67">
        <v>0.90780000000000005</v>
      </c>
      <c r="AX67">
        <v>0.91539999999999999</v>
      </c>
      <c r="BE67" s="77"/>
      <c r="BF67" s="77"/>
      <c r="BG67" s="77"/>
      <c r="BH67" s="77"/>
    </row>
    <row r="68" spans="1:60" x14ac:dyDescent="0.15">
      <c r="A68">
        <v>52</v>
      </c>
      <c r="B68">
        <v>0</v>
      </c>
      <c r="C68">
        <v>0</v>
      </c>
      <c r="D68">
        <v>5</v>
      </c>
      <c r="E68">
        <v>0</v>
      </c>
      <c r="G68" s="8">
        <f t="shared" si="1"/>
        <v>7.0112613395992798E-2</v>
      </c>
      <c r="H68" s="8">
        <f t="shared" si="2"/>
        <v>6.5386019821525795E-2</v>
      </c>
      <c r="I68" s="8">
        <f t="shared" si="3"/>
        <v>5.2349633404354598E-2</v>
      </c>
      <c r="J68" s="8">
        <f t="shared" si="4"/>
        <v>6.9378588939662103E-2</v>
      </c>
      <c r="K68" s="85">
        <v>5</v>
      </c>
      <c r="L68" s="8">
        <f t="shared" ref="L68:L87" si="7">100*((1-10^(-I68+I$10))/(1-10^(-I$11+I$10)))</f>
        <v>6.347062804006903</v>
      </c>
      <c r="O68">
        <v>0.37759999999999999</v>
      </c>
      <c r="P68">
        <v>0.43</v>
      </c>
      <c r="Q68">
        <v>0.50970000000000004</v>
      </c>
      <c r="R68">
        <v>0.6905</v>
      </c>
      <c r="S68">
        <v>0.91859999999999997</v>
      </c>
      <c r="T68">
        <v>0.9506</v>
      </c>
      <c r="U68">
        <v>0.92989999999999995</v>
      </c>
      <c r="V68">
        <v>0.90269999999999995</v>
      </c>
      <c r="W68">
        <v>0.88570000000000004</v>
      </c>
      <c r="X68">
        <v>0.87690000000000001</v>
      </c>
      <c r="Y68">
        <v>0.87050000000000005</v>
      </c>
      <c r="Z68">
        <v>0.87419999999999998</v>
      </c>
      <c r="AA68">
        <v>0.877</v>
      </c>
      <c r="AB68">
        <v>0.87609999999999999</v>
      </c>
      <c r="AC68">
        <v>0.87009999999999998</v>
      </c>
      <c r="AD68">
        <v>0.86219999999999997</v>
      </c>
      <c r="AE68">
        <v>0.85770000000000002</v>
      </c>
      <c r="AF68">
        <v>0.84909999999999997</v>
      </c>
      <c r="AG68">
        <v>0.83709999999999996</v>
      </c>
      <c r="AH68">
        <v>0.83460000000000001</v>
      </c>
      <c r="AI68">
        <v>0.83599999999999997</v>
      </c>
      <c r="AJ68">
        <v>0.84150000000000003</v>
      </c>
      <c r="AK68">
        <v>0.84460000000000002</v>
      </c>
      <c r="AL68">
        <v>0.84740000000000004</v>
      </c>
      <c r="AM68">
        <v>0.85440000000000005</v>
      </c>
      <c r="AN68">
        <v>0.86650000000000005</v>
      </c>
      <c r="AO68">
        <v>0.88170000000000004</v>
      </c>
      <c r="AP68">
        <v>0.89319999999999999</v>
      </c>
      <c r="AQ68">
        <v>0.89990000000000003</v>
      </c>
      <c r="AR68">
        <v>0.90010000000000001</v>
      </c>
      <c r="AS68">
        <v>0.89649999999999996</v>
      </c>
      <c r="AT68">
        <v>0.89380000000000004</v>
      </c>
      <c r="AU68">
        <v>0.89759999999999995</v>
      </c>
      <c r="AV68">
        <v>0.90280000000000005</v>
      </c>
      <c r="AW68">
        <v>0.90680000000000005</v>
      </c>
      <c r="AX68">
        <v>0.91439999999999999</v>
      </c>
      <c r="BE68" s="77"/>
      <c r="BF68" s="77"/>
      <c r="BG68" s="77"/>
      <c r="BH68" s="77"/>
    </row>
    <row r="69" spans="1:60" x14ac:dyDescent="0.15">
      <c r="A69">
        <v>53</v>
      </c>
      <c r="B69">
        <v>0</v>
      </c>
      <c r="C69">
        <v>0</v>
      </c>
      <c r="D69">
        <v>10</v>
      </c>
      <c r="E69">
        <v>0</v>
      </c>
      <c r="G69" s="8">
        <f t="shared" si="1"/>
        <v>6.9010397456482298E-2</v>
      </c>
      <c r="H69" s="8">
        <f t="shared" si="2"/>
        <v>6.7207706585153279E-2</v>
      </c>
      <c r="I69" s="8">
        <f t="shared" si="3"/>
        <v>7.7059112812191119E-2</v>
      </c>
      <c r="J69" s="8">
        <f t="shared" si="4"/>
        <v>6.9729610960661076E-2</v>
      </c>
      <c r="K69" s="85">
        <v>10</v>
      </c>
      <c r="L69" s="8">
        <f t="shared" si="7"/>
        <v>11.850818866228261</v>
      </c>
      <c r="O69">
        <v>0.37030000000000002</v>
      </c>
      <c r="P69">
        <v>0.41820000000000002</v>
      </c>
      <c r="Q69">
        <v>0.49340000000000001</v>
      </c>
      <c r="R69">
        <v>0.66080000000000005</v>
      </c>
      <c r="S69">
        <v>0.87060000000000004</v>
      </c>
      <c r="T69">
        <v>0.89590000000000003</v>
      </c>
      <c r="U69">
        <v>0.87609999999999999</v>
      </c>
      <c r="V69">
        <v>0.85150000000000003</v>
      </c>
      <c r="W69">
        <v>0.83430000000000004</v>
      </c>
      <c r="X69">
        <v>0.82630000000000003</v>
      </c>
      <c r="Y69">
        <v>0.82620000000000005</v>
      </c>
      <c r="Z69">
        <v>0.84250000000000003</v>
      </c>
      <c r="AA69">
        <v>0.8579</v>
      </c>
      <c r="AB69">
        <v>0.86519999999999997</v>
      </c>
      <c r="AC69">
        <v>0.86580000000000001</v>
      </c>
      <c r="AD69">
        <v>0.86119999999999997</v>
      </c>
      <c r="AE69">
        <v>0.85740000000000005</v>
      </c>
      <c r="AF69">
        <v>0.84970000000000001</v>
      </c>
      <c r="AG69">
        <v>0.83830000000000005</v>
      </c>
      <c r="AH69">
        <v>0.83599999999999997</v>
      </c>
      <c r="AI69">
        <v>0.83799999999999997</v>
      </c>
      <c r="AJ69">
        <v>0.84340000000000004</v>
      </c>
      <c r="AK69">
        <v>0.84640000000000004</v>
      </c>
      <c r="AL69">
        <v>0.84970000000000001</v>
      </c>
      <c r="AM69">
        <v>0.85699999999999998</v>
      </c>
      <c r="AN69">
        <v>0.86899999999999999</v>
      </c>
      <c r="AO69">
        <v>0.88390000000000002</v>
      </c>
      <c r="AP69">
        <v>0.89539999999999997</v>
      </c>
      <c r="AQ69">
        <v>0.90200000000000002</v>
      </c>
      <c r="AR69">
        <v>0.90239999999999998</v>
      </c>
      <c r="AS69">
        <v>0.89870000000000005</v>
      </c>
      <c r="AT69">
        <v>0.89590000000000003</v>
      </c>
      <c r="AU69">
        <v>0.90010000000000001</v>
      </c>
      <c r="AV69">
        <v>0.90500000000000003</v>
      </c>
      <c r="AW69">
        <v>0.90920000000000001</v>
      </c>
      <c r="AX69">
        <v>0.91649999999999998</v>
      </c>
      <c r="BE69" s="77"/>
      <c r="BF69" s="77"/>
      <c r="BG69" s="77"/>
      <c r="BH69" s="77"/>
    </row>
    <row r="70" spans="1:60" x14ac:dyDescent="0.15">
      <c r="A70">
        <v>54</v>
      </c>
      <c r="B70">
        <v>0</v>
      </c>
      <c r="C70">
        <v>0</v>
      </c>
      <c r="D70">
        <v>15</v>
      </c>
      <c r="E70">
        <v>0</v>
      </c>
      <c r="G70" s="8">
        <f t="shared" si="1"/>
        <v>7.0814432843483752E-2</v>
      </c>
      <c r="H70" s="8">
        <f t="shared" si="2"/>
        <v>7.0877388651324258E-2</v>
      </c>
      <c r="I70" s="8">
        <f t="shared" si="3"/>
        <v>0.10466993636840001</v>
      </c>
      <c r="J70" s="8">
        <f t="shared" si="4"/>
        <v>7.2428813977921724E-2</v>
      </c>
      <c r="K70" s="85">
        <v>15</v>
      </c>
      <c r="L70" s="8">
        <f t="shared" si="7"/>
        <v>17.641496031367858</v>
      </c>
      <c r="O70">
        <v>0.35260000000000002</v>
      </c>
      <c r="P70">
        <v>0.39760000000000001</v>
      </c>
      <c r="Q70">
        <v>0.46579999999999999</v>
      </c>
      <c r="R70">
        <v>0.62429999999999997</v>
      </c>
      <c r="S70">
        <v>0.8196</v>
      </c>
      <c r="T70">
        <v>0.8407</v>
      </c>
      <c r="U70">
        <v>0.82079999999999997</v>
      </c>
      <c r="V70">
        <v>0.79869999999999997</v>
      </c>
      <c r="W70">
        <v>0.78039999999999998</v>
      </c>
      <c r="X70">
        <v>0.77229999999999999</v>
      </c>
      <c r="Y70">
        <v>0.77800000000000002</v>
      </c>
      <c r="Z70">
        <v>0.80610000000000004</v>
      </c>
      <c r="AA70">
        <v>0.8337</v>
      </c>
      <c r="AB70">
        <v>0.85019999999999996</v>
      </c>
      <c r="AC70">
        <v>0.85770000000000002</v>
      </c>
      <c r="AD70">
        <v>0.85699999999999998</v>
      </c>
      <c r="AE70">
        <v>0.85470000000000002</v>
      </c>
      <c r="AF70">
        <v>0.84699999999999998</v>
      </c>
      <c r="AG70">
        <v>0.83540000000000003</v>
      </c>
      <c r="AH70">
        <v>0.8327</v>
      </c>
      <c r="AI70">
        <v>0.8347</v>
      </c>
      <c r="AJ70">
        <v>0.84009999999999996</v>
      </c>
      <c r="AK70">
        <v>0.84309999999999996</v>
      </c>
      <c r="AL70">
        <v>0.84609999999999996</v>
      </c>
      <c r="AM70">
        <v>0.85309999999999997</v>
      </c>
      <c r="AN70">
        <v>0.86519999999999997</v>
      </c>
      <c r="AO70">
        <v>0.88019999999999998</v>
      </c>
      <c r="AP70">
        <v>0.89229999999999998</v>
      </c>
      <c r="AQ70">
        <v>0.89900000000000002</v>
      </c>
      <c r="AR70">
        <v>0.89929999999999999</v>
      </c>
      <c r="AS70">
        <v>0.8952</v>
      </c>
      <c r="AT70">
        <v>0.89270000000000005</v>
      </c>
      <c r="AU70">
        <v>0.89680000000000004</v>
      </c>
      <c r="AV70">
        <v>0.90249999999999997</v>
      </c>
      <c r="AW70">
        <v>0.90620000000000001</v>
      </c>
      <c r="AX70">
        <v>0.9143</v>
      </c>
      <c r="BE70" s="77"/>
      <c r="BF70" s="77"/>
      <c r="BG70" s="77"/>
      <c r="BH70" s="77"/>
    </row>
    <row r="71" spans="1:60" x14ac:dyDescent="0.15">
      <c r="A71">
        <v>55</v>
      </c>
      <c r="B71">
        <v>0</v>
      </c>
      <c r="C71">
        <v>0</v>
      </c>
      <c r="D71">
        <v>20</v>
      </c>
      <c r="E71">
        <v>0</v>
      </c>
      <c r="G71" s="8">
        <f t="shared" si="1"/>
        <v>7.1158654951755995E-2</v>
      </c>
      <c r="H71" s="8">
        <f t="shared" si="2"/>
        <v>7.4124326780371758E-2</v>
      </c>
      <c r="I71" s="8">
        <f t="shared" si="3"/>
        <v>0.12987421245888678</v>
      </c>
      <c r="J71" s="8">
        <f t="shared" si="4"/>
        <v>7.4137727149256885E-2</v>
      </c>
      <c r="K71" s="85">
        <v>20</v>
      </c>
      <c r="L71" s="8">
        <f t="shared" si="7"/>
        <v>22.615481104107907</v>
      </c>
      <c r="O71">
        <v>0.3377</v>
      </c>
      <c r="P71">
        <v>0.38279999999999997</v>
      </c>
      <c r="Q71">
        <v>0.44800000000000001</v>
      </c>
      <c r="R71">
        <v>0.59630000000000005</v>
      </c>
      <c r="S71">
        <v>0.77600000000000002</v>
      </c>
      <c r="T71">
        <v>0.79249999999999998</v>
      </c>
      <c r="U71">
        <v>0.77259999999999995</v>
      </c>
      <c r="V71">
        <v>0.75190000000000001</v>
      </c>
      <c r="W71">
        <v>0.73450000000000004</v>
      </c>
      <c r="X71">
        <v>0.72670000000000001</v>
      </c>
      <c r="Y71">
        <v>0.7369</v>
      </c>
      <c r="Z71">
        <v>0.7742</v>
      </c>
      <c r="AA71">
        <v>0.81240000000000001</v>
      </c>
      <c r="AB71">
        <v>0.83640000000000003</v>
      </c>
      <c r="AC71">
        <v>0.84970000000000001</v>
      </c>
      <c r="AD71">
        <v>0.85289999999999999</v>
      </c>
      <c r="AE71">
        <v>0.85229999999999995</v>
      </c>
      <c r="AF71">
        <v>0.84540000000000004</v>
      </c>
      <c r="AG71">
        <v>0.83420000000000005</v>
      </c>
      <c r="AH71">
        <v>0.83160000000000001</v>
      </c>
      <c r="AI71">
        <v>0.83350000000000002</v>
      </c>
      <c r="AJ71">
        <v>0.83930000000000005</v>
      </c>
      <c r="AK71">
        <v>0.84250000000000003</v>
      </c>
      <c r="AL71">
        <v>0.84550000000000003</v>
      </c>
      <c r="AM71">
        <v>0.85240000000000005</v>
      </c>
      <c r="AN71">
        <v>0.86450000000000005</v>
      </c>
      <c r="AO71">
        <v>0.87939999999999996</v>
      </c>
      <c r="AP71">
        <v>0.89080000000000004</v>
      </c>
      <c r="AQ71">
        <v>0.89770000000000005</v>
      </c>
      <c r="AR71">
        <v>0.8982</v>
      </c>
      <c r="AS71">
        <v>0.89400000000000002</v>
      </c>
      <c r="AT71">
        <v>0.89159999999999995</v>
      </c>
      <c r="AU71">
        <v>0.89549999999999996</v>
      </c>
      <c r="AV71">
        <v>0.90080000000000005</v>
      </c>
      <c r="AW71">
        <v>0.90469999999999995</v>
      </c>
      <c r="AX71">
        <v>0.91239999999999999</v>
      </c>
      <c r="BE71" s="77"/>
      <c r="BF71" s="77"/>
      <c r="BG71" s="77"/>
      <c r="BH71" s="77"/>
    </row>
    <row r="72" spans="1:60" x14ac:dyDescent="0.15">
      <c r="A72">
        <v>56</v>
      </c>
      <c r="B72">
        <v>0</v>
      </c>
      <c r="C72">
        <v>0</v>
      </c>
      <c r="D72">
        <v>25</v>
      </c>
      <c r="E72">
        <v>0</v>
      </c>
      <c r="G72" s="8">
        <f t="shared" si="1"/>
        <v>7.2419325177353513E-2</v>
      </c>
      <c r="H72" s="8">
        <f t="shared" si="2"/>
        <v>7.8588608954721015E-2</v>
      </c>
      <c r="I72" s="8">
        <f t="shared" si="3"/>
        <v>0.15348273996679429</v>
      </c>
      <c r="J72" s="8">
        <f t="shared" si="4"/>
        <v>7.6910643077329949E-2</v>
      </c>
      <c r="K72" s="85">
        <v>25</v>
      </c>
      <c r="L72" s="8">
        <f t="shared" si="7"/>
        <v>27.019866107517394</v>
      </c>
      <c r="O72">
        <v>0.3271</v>
      </c>
      <c r="P72">
        <v>0.3644</v>
      </c>
      <c r="Q72">
        <v>0.42599999999999999</v>
      </c>
      <c r="R72">
        <v>0.5665</v>
      </c>
      <c r="S72">
        <v>0.73609999999999998</v>
      </c>
      <c r="T72">
        <v>0.74980000000000002</v>
      </c>
      <c r="U72">
        <v>0.73109999999999997</v>
      </c>
      <c r="V72">
        <v>0.71209999999999996</v>
      </c>
      <c r="W72">
        <v>0.69450000000000001</v>
      </c>
      <c r="X72">
        <v>0.68689999999999996</v>
      </c>
      <c r="Y72">
        <v>0.70009999999999994</v>
      </c>
      <c r="Z72">
        <v>0.74439999999999995</v>
      </c>
      <c r="AA72">
        <v>0.7903</v>
      </c>
      <c r="AB72">
        <v>0.82120000000000004</v>
      </c>
      <c r="AC72">
        <v>0.83979999999999999</v>
      </c>
      <c r="AD72">
        <v>0.84640000000000004</v>
      </c>
      <c r="AE72">
        <v>0.84699999999999998</v>
      </c>
      <c r="AF72">
        <v>0.8407</v>
      </c>
      <c r="AG72">
        <v>0.82969999999999999</v>
      </c>
      <c r="AH72">
        <v>0.8276</v>
      </c>
      <c r="AI72">
        <v>0.83009999999999995</v>
      </c>
      <c r="AJ72">
        <v>0.83640000000000003</v>
      </c>
      <c r="AK72">
        <v>0.8397</v>
      </c>
      <c r="AL72">
        <v>0.84279999999999999</v>
      </c>
      <c r="AM72">
        <v>0.85040000000000004</v>
      </c>
      <c r="AN72">
        <v>0.86280000000000001</v>
      </c>
      <c r="AO72">
        <v>0.87809999999999999</v>
      </c>
      <c r="AP72">
        <v>0.88990000000000002</v>
      </c>
      <c r="AQ72">
        <v>0.89690000000000003</v>
      </c>
      <c r="AR72">
        <v>0.89759999999999995</v>
      </c>
      <c r="AS72">
        <v>0.89410000000000001</v>
      </c>
      <c r="AT72">
        <v>0.89129999999999998</v>
      </c>
      <c r="AU72">
        <v>0.89529999999999998</v>
      </c>
      <c r="AV72">
        <v>0.90090000000000003</v>
      </c>
      <c r="AW72">
        <v>0.90500000000000003</v>
      </c>
      <c r="AX72">
        <v>0.91279999999999994</v>
      </c>
      <c r="BE72" s="77"/>
      <c r="BF72" s="77"/>
      <c r="BG72" s="77"/>
      <c r="BH72" s="77"/>
    </row>
    <row r="73" spans="1:60" x14ac:dyDescent="0.15">
      <c r="A73">
        <v>57</v>
      </c>
      <c r="B73">
        <v>0</v>
      </c>
      <c r="C73">
        <v>0</v>
      </c>
      <c r="D73">
        <v>30</v>
      </c>
      <c r="E73">
        <v>0</v>
      </c>
      <c r="G73" s="8">
        <f t="shared" si="1"/>
        <v>7.2647774638819995E-2</v>
      </c>
      <c r="H73" s="8">
        <f t="shared" si="2"/>
        <v>8.0256632423955879E-2</v>
      </c>
      <c r="I73" s="8">
        <f t="shared" si="3"/>
        <v>0.17676856505965707</v>
      </c>
      <c r="J73" s="8">
        <f t="shared" si="4"/>
        <v>7.7767330003433777E-2</v>
      </c>
      <c r="K73" s="85">
        <v>30</v>
      </c>
      <c r="L73" s="8">
        <f t="shared" si="7"/>
        <v>31.135714581172095</v>
      </c>
      <c r="O73">
        <v>0.3115</v>
      </c>
      <c r="P73">
        <v>0.35120000000000001</v>
      </c>
      <c r="Q73">
        <v>0.4088</v>
      </c>
      <c r="R73">
        <v>0.54079999999999995</v>
      </c>
      <c r="S73">
        <v>0.69879999999999998</v>
      </c>
      <c r="T73">
        <v>0.70950000000000002</v>
      </c>
      <c r="U73">
        <v>0.69169999999999998</v>
      </c>
      <c r="V73">
        <v>0.6744</v>
      </c>
      <c r="W73">
        <v>0.65690000000000004</v>
      </c>
      <c r="X73">
        <v>0.65</v>
      </c>
      <c r="Y73">
        <v>0.66639999999999999</v>
      </c>
      <c r="Z73">
        <v>0.71850000000000003</v>
      </c>
      <c r="AA73">
        <v>0.77310000000000001</v>
      </c>
      <c r="AB73">
        <v>0.81140000000000001</v>
      </c>
      <c r="AC73">
        <v>0.83540000000000003</v>
      </c>
      <c r="AD73">
        <v>0.84560000000000002</v>
      </c>
      <c r="AE73">
        <v>0.8478</v>
      </c>
      <c r="AF73">
        <v>0.84160000000000001</v>
      </c>
      <c r="AG73">
        <v>0.83009999999999995</v>
      </c>
      <c r="AH73">
        <v>0.82779999999999998</v>
      </c>
      <c r="AI73">
        <v>0.82989999999999997</v>
      </c>
      <c r="AJ73">
        <v>0.83599999999999997</v>
      </c>
      <c r="AK73">
        <v>0.83930000000000005</v>
      </c>
      <c r="AL73">
        <v>0.84250000000000003</v>
      </c>
      <c r="AM73">
        <v>0.84970000000000001</v>
      </c>
      <c r="AN73">
        <v>0.86229999999999996</v>
      </c>
      <c r="AO73">
        <v>0.87760000000000005</v>
      </c>
      <c r="AP73">
        <v>0.88939999999999997</v>
      </c>
      <c r="AQ73">
        <v>0.89590000000000003</v>
      </c>
      <c r="AR73">
        <v>0.89629999999999999</v>
      </c>
      <c r="AS73">
        <v>0.89270000000000005</v>
      </c>
      <c r="AT73">
        <v>0.88990000000000002</v>
      </c>
      <c r="AU73">
        <v>0.89390000000000003</v>
      </c>
      <c r="AV73">
        <v>0.89929999999999999</v>
      </c>
      <c r="AW73">
        <v>0.90339999999999998</v>
      </c>
      <c r="AX73">
        <v>0.91100000000000003</v>
      </c>
      <c r="BE73" s="77"/>
      <c r="BF73" s="77"/>
      <c r="BG73" s="77"/>
      <c r="BH73" s="77"/>
    </row>
    <row r="74" spans="1:60" x14ac:dyDescent="0.15">
      <c r="A74">
        <v>58</v>
      </c>
      <c r="B74">
        <v>0</v>
      </c>
      <c r="C74">
        <v>0</v>
      </c>
      <c r="D74">
        <v>35</v>
      </c>
      <c r="E74">
        <v>0</v>
      </c>
      <c r="G74" s="8">
        <f t="shared" si="1"/>
        <v>7.2512531823526974E-2</v>
      </c>
      <c r="H74" s="8">
        <f t="shared" si="2"/>
        <v>8.2557748355717969E-2</v>
      </c>
      <c r="I74" s="8">
        <f t="shared" si="3"/>
        <v>0.19984162690648291</v>
      </c>
      <c r="J74" s="8">
        <f t="shared" si="4"/>
        <v>7.8764313146499593E-2</v>
      </c>
      <c r="K74" s="85">
        <v>35</v>
      </c>
      <c r="L74" s="8">
        <f t="shared" si="7"/>
        <v>35.001988209191268</v>
      </c>
      <c r="O74">
        <v>0.30549999999999999</v>
      </c>
      <c r="P74">
        <v>0.3392</v>
      </c>
      <c r="Q74">
        <v>0.39350000000000002</v>
      </c>
      <c r="R74">
        <v>0.51780000000000004</v>
      </c>
      <c r="S74">
        <v>0.66410000000000002</v>
      </c>
      <c r="T74">
        <v>0.67200000000000004</v>
      </c>
      <c r="U74">
        <v>0.65500000000000003</v>
      </c>
      <c r="V74">
        <v>0.63900000000000001</v>
      </c>
      <c r="W74">
        <v>0.62119999999999997</v>
      </c>
      <c r="X74">
        <v>0.6139</v>
      </c>
      <c r="Y74">
        <v>0.63349999999999995</v>
      </c>
      <c r="Z74">
        <v>0.69240000000000002</v>
      </c>
      <c r="AA74">
        <v>0.75549999999999995</v>
      </c>
      <c r="AB74">
        <v>0.80049999999999999</v>
      </c>
      <c r="AC74">
        <v>0.83020000000000005</v>
      </c>
      <c r="AD74">
        <v>0.84309999999999996</v>
      </c>
      <c r="AE74">
        <v>0.84670000000000001</v>
      </c>
      <c r="AF74">
        <v>0.84099999999999997</v>
      </c>
      <c r="AG74">
        <v>0.82989999999999997</v>
      </c>
      <c r="AH74">
        <v>0.82750000000000001</v>
      </c>
      <c r="AI74">
        <v>0.82989999999999997</v>
      </c>
      <c r="AJ74">
        <v>0.83640000000000003</v>
      </c>
      <c r="AK74">
        <v>0.83979999999999999</v>
      </c>
      <c r="AL74">
        <v>0.84279999999999999</v>
      </c>
      <c r="AM74">
        <v>0.8498</v>
      </c>
      <c r="AN74">
        <v>0.86209999999999998</v>
      </c>
      <c r="AO74">
        <v>0.87719999999999998</v>
      </c>
      <c r="AP74">
        <v>0.88900000000000001</v>
      </c>
      <c r="AQ74">
        <v>0.89629999999999999</v>
      </c>
      <c r="AR74">
        <v>0.89659999999999995</v>
      </c>
      <c r="AS74">
        <v>0.89280000000000004</v>
      </c>
      <c r="AT74">
        <v>0.89029999999999998</v>
      </c>
      <c r="AU74">
        <v>0.89439999999999997</v>
      </c>
      <c r="AV74">
        <v>0.89949999999999997</v>
      </c>
      <c r="AW74">
        <v>0.90359999999999996</v>
      </c>
      <c r="AX74">
        <v>0.9113</v>
      </c>
      <c r="BE74" s="77"/>
      <c r="BF74" s="77"/>
      <c r="BG74" s="77"/>
      <c r="BH74" s="77"/>
    </row>
    <row r="75" spans="1:60" x14ac:dyDescent="0.15">
      <c r="A75">
        <v>59</v>
      </c>
      <c r="B75">
        <v>0</v>
      </c>
      <c r="C75">
        <v>0</v>
      </c>
      <c r="D75">
        <v>40</v>
      </c>
      <c r="E75">
        <v>0</v>
      </c>
      <c r="G75" s="8">
        <f t="shared" si="1"/>
        <v>7.1679664893524203E-2</v>
      </c>
      <c r="H75" s="8">
        <f t="shared" si="2"/>
        <v>8.6013564120058908E-2</v>
      </c>
      <c r="I75" s="8">
        <f t="shared" si="3"/>
        <v>0.2395937771980188</v>
      </c>
      <c r="J75" s="8">
        <f t="shared" si="4"/>
        <v>7.9847277249683171E-2</v>
      </c>
      <c r="K75" s="85">
        <v>40</v>
      </c>
      <c r="L75" s="8">
        <f t="shared" si="7"/>
        <v>41.199764562168092</v>
      </c>
      <c r="O75">
        <v>0.2843</v>
      </c>
      <c r="P75">
        <v>0.318</v>
      </c>
      <c r="Q75">
        <v>0.3644</v>
      </c>
      <c r="R75">
        <v>0.47610000000000002</v>
      </c>
      <c r="S75">
        <v>0.6079</v>
      </c>
      <c r="T75">
        <v>0.61199999999999999</v>
      </c>
      <c r="U75">
        <v>0.59550000000000003</v>
      </c>
      <c r="V75">
        <v>0.58289999999999997</v>
      </c>
      <c r="W75">
        <v>0.56520000000000004</v>
      </c>
      <c r="X75">
        <v>0.55830000000000002</v>
      </c>
      <c r="Y75">
        <v>0.5827</v>
      </c>
      <c r="Z75">
        <v>0.65229999999999999</v>
      </c>
      <c r="AA75">
        <v>0.7278</v>
      </c>
      <c r="AB75">
        <v>0.78339999999999999</v>
      </c>
      <c r="AC75">
        <v>0.82150000000000001</v>
      </c>
      <c r="AD75">
        <v>0.83950000000000002</v>
      </c>
      <c r="AE75">
        <v>0.84550000000000003</v>
      </c>
      <c r="AF75">
        <v>0.84089999999999998</v>
      </c>
      <c r="AG75">
        <v>0.8306</v>
      </c>
      <c r="AH75">
        <v>0.82869999999999999</v>
      </c>
      <c r="AI75">
        <v>0.83109999999999995</v>
      </c>
      <c r="AJ75">
        <v>0.83740000000000003</v>
      </c>
      <c r="AK75">
        <v>0.84099999999999997</v>
      </c>
      <c r="AL75">
        <v>0.84450000000000003</v>
      </c>
      <c r="AM75">
        <v>0.85219999999999996</v>
      </c>
      <c r="AN75">
        <v>0.86429999999999996</v>
      </c>
      <c r="AO75">
        <v>0.87909999999999999</v>
      </c>
      <c r="AP75">
        <v>0.89029999999999998</v>
      </c>
      <c r="AQ75">
        <v>0.89680000000000004</v>
      </c>
      <c r="AR75">
        <v>0.8972</v>
      </c>
      <c r="AS75">
        <v>0.89370000000000005</v>
      </c>
      <c r="AT75">
        <v>0.89129999999999998</v>
      </c>
      <c r="AU75">
        <v>0.89549999999999996</v>
      </c>
      <c r="AV75">
        <v>0.90069999999999995</v>
      </c>
      <c r="AW75">
        <v>0.9042</v>
      </c>
      <c r="AX75">
        <v>0.91180000000000005</v>
      </c>
      <c r="BE75" s="77"/>
      <c r="BF75" s="77"/>
      <c r="BG75" s="77"/>
      <c r="BH75" s="77"/>
    </row>
    <row r="76" spans="1:60" x14ac:dyDescent="0.15">
      <c r="A76">
        <v>60</v>
      </c>
      <c r="B76">
        <v>0</v>
      </c>
      <c r="C76">
        <v>0</v>
      </c>
      <c r="D76">
        <v>45</v>
      </c>
      <c r="E76">
        <v>0</v>
      </c>
      <c r="G76" s="8">
        <f t="shared" si="1"/>
        <v>7.2880481512666642E-2</v>
      </c>
      <c r="H76" s="8">
        <f t="shared" si="2"/>
        <v>8.9945049228689219E-2</v>
      </c>
      <c r="I76" s="8">
        <f t="shared" si="3"/>
        <v>0.27192230455432848</v>
      </c>
      <c r="J76" s="8">
        <f t="shared" si="4"/>
        <v>8.2237465433122978E-2</v>
      </c>
      <c r="K76" s="85">
        <v>45</v>
      </c>
      <c r="L76" s="8">
        <f t="shared" si="7"/>
        <v>45.838178744982663</v>
      </c>
      <c r="O76">
        <v>0.27060000000000001</v>
      </c>
      <c r="P76">
        <v>0.30199999999999999</v>
      </c>
      <c r="Q76">
        <v>0.3458</v>
      </c>
      <c r="R76">
        <v>0.44800000000000001</v>
      </c>
      <c r="S76">
        <v>0.56820000000000004</v>
      </c>
      <c r="T76">
        <v>0.56730000000000003</v>
      </c>
      <c r="U76">
        <v>0.55110000000000003</v>
      </c>
      <c r="V76">
        <v>0.53910000000000002</v>
      </c>
      <c r="W76">
        <v>0.52229999999999999</v>
      </c>
      <c r="X76">
        <v>0.51600000000000001</v>
      </c>
      <c r="Y76">
        <v>0.54349999999999998</v>
      </c>
      <c r="Z76">
        <v>0.62060000000000004</v>
      </c>
      <c r="AA76">
        <v>0.70499999999999996</v>
      </c>
      <c r="AB76">
        <v>0.76759999999999995</v>
      </c>
      <c r="AC76">
        <v>0.81220000000000003</v>
      </c>
      <c r="AD76">
        <v>0.83489999999999998</v>
      </c>
      <c r="AE76">
        <v>0.84230000000000005</v>
      </c>
      <c r="AF76">
        <v>0.83860000000000001</v>
      </c>
      <c r="AG76">
        <v>0.82820000000000005</v>
      </c>
      <c r="AH76">
        <v>0.82620000000000005</v>
      </c>
      <c r="AI76">
        <v>0.82869999999999999</v>
      </c>
      <c r="AJ76">
        <v>0.83530000000000004</v>
      </c>
      <c r="AK76">
        <v>0.83879999999999999</v>
      </c>
      <c r="AL76">
        <v>0.84240000000000004</v>
      </c>
      <c r="AM76">
        <v>0.84960000000000002</v>
      </c>
      <c r="AN76">
        <v>0.86140000000000005</v>
      </c>
      <c r="AO76">
        <v>0.87590000000000001</v>
      </c>
      <c r="AP76">
        <v>0.88729999999999998</v>
      </c>
      <c r="AQ76">
        <v>0.89400000000000002</v>
      </c>
      <c r="AR76">
        <v>0.89439999999999997</v>
      </c>
      <c r="AS76">
        <v>0.89070000000000005</v>
      </c>
      <c r="AT76">
        <v>0.88829999999999998</v>
      </c>
      <c r="AU76">
        <v>0.89249999999999996</v>
      </c>
      <c r="AV76">
        <v>0.89749999999999996</v>
      </c>
      <c r="AW76">
        <v>0.90110000000000001</v>
      </c>
      <c r="AX76">
        <v>0.90839999999999999</v>
      </c>
      <c r="BE76" s="77"/>
      <c r="BF76" s="77"/>
      <c r="BG76" s="77"/>
      <c r="BH76" s="77"/>
    </row>
    <row r="77" spans="1:60" x14ac:dyDescent="0.15">
      <c r="A77">
        <v>61</v>
      </c>
      <c r="B77">
        <v>0</v>
      </c>
      <c r="C77">
        <v>0</v>
      </c>
      <c r="D77">
        <v>50</v>
      </c>
      <c r="E77">
        <v>0</v>
      </c>
      <c r="G77" s="8">
        <f t="shared" si="1"/>
        <v>7.5748327500070309E-2</v>
      </c>
      <c r="H77" s="8">
        <f t="shared" si="2"/>
        <v>9.5336001781015575E-2</v>
      </c>
      <c r="I77" s="8">
        <f t="shared" si="3"/>
        <v>0.31338320456482882</v>
      </c>
      <c r="J77" s="8">
        <f t="shared" si="4"/>
        <v>8.6291824796562444E-2</v>
      </c>
      <c r="K77" s="85">
        <v>50</v>
      </c>
      <c r="L77" s="8">
        <f t="shared" si="7"/>
        <v>51.303205089195181</v>
      </c>
      <c r="O77">
        <v>0.253</v>
      </c>
      <c r="P77">
        <v>0.27789999999999998</v>
      </c>
      <c r="Q77">
        <v>0.31830000000000003</v>
      </c>
      <c r="R77">
        <v>0.41149999999999998</v>
      </c>
      <c r="S77">
        <v>0.51770000000000005</v>
      </c>
      <c r="T77">
        <v>0.51390000000000002</v>
      </c>
      <c r="U77">
        <v>0.49940000000000001</v>
      </c>
      <c r="V77">
        <v>0.49009999999999998</v>
      </c>
      <c r="W77">
        <v>0.47310000000000002</v>
      </c>
      <c r="X77">
        <v>0.46729999999999999</v>
      </c>
      <c r="Y77">
        <v>0.49809999999999999</v>
      </c>
      <c r="Z77">
        <v>0.58389999999999997</v>
      </c>
      <c r="AA77">
        <v>0.67859999999999998</v>
      </c>
      <c r="AB77">
        <v>0.75019999999999998</v>
      </c>
      <c r="AC77">
        <v>0.80110000000000003</v>
      </c>
      <c r="AD77">
        <v>0.82769999999999999</v>
      </c>
      <c r="AE77">
        <v>0.83699999999999997</v>
      </c>
      <c r="AF77">
        <v>0.83279999999999998</v>
      </c>
      <c r="AG77">
        <v>0.82199999999999995</v>
      </c>
      <c r="AH77">
        <v>0.8196</v>
      </c>
      <c r="AI77">
        <v>0.82230000000000003</v>
      </c>
      <c r="AJ77">
        <v>0.82940000000000003</v>
      </c>
      <c r="AK77">
        <v>0.83320000000000005</v>
      </c>
      <c r="AL77">
        <v>0.83650000000000002</v>
      </c>
      <c r="AM77">
        <v>0.84379999999999999</v>
      </c>
      <c r="AN77">
        <v>0.85640000000000005</v>
      </c>
      <c r="AO77">
        <v>0.87219999999999998</v>
      </c>
      <c r="AP77">
        <v>0.88449999999999995</v>
      </c>
      <c r="AQ77">
        <v>0.89200000000000002</v>
      </c>
      <c r="AR77">
        <v>0.89270000000000005</v>
      </c>
      <c r="AS77">
        <v>0.88900000000000001</v>
      </c>
      <c r="AT77">
        <v>0.88639999999999997</v>
      </c>
      <c r="AU77">
        <v>0.89059999999999995</v>
      </c>
      <c r="AV77">
        <v>0.89629999999999999</v>
      </c>
      <c r="AW77">
        <v>0.90100000000000002</v>
      </c>
      <c r="AX77">
        <v>0.90900000000000003</v>
      </c>
      <c r="BE77" s="77"/>
      <c r="BF77" s="77"/>
      <c r="BG77" s="77"/>
      <c r="BH77" s="77"/>
    </row>
    <row r="78" spans="1:60" x14ac:dyDescent="0.15">
      <c r="A78">
        <v>62</v>
      </c>
      <c r="B78">
        <v>0</v>
      </c>
      <c r="C78">
        <v>0</v>
      </c>
      <c r="D78">
        <v>55</v>
      </c>
      <c r="E78">
        <v>0</v>
      </c>
      <c r="G78" s="8">
        <f t="shared" si="1"/>
        <v>7.6254482172818716E-2</v>
      </c>
      <c r="H78" s="8">
        <f t="shared" si="2"/>
        <v>9.9557414362239069E-2</v>
      </c>
      <c r="I78" s="8">
        <f t="shared" si="3"/>
        <v>0.36119968751238607</v>
      </c>
      <c r="J78" s="8">
        <f t="shared" si="4"/>
        <v>8.8400394330633875E-2</v>
      </c>
      <c r="K78" s="85">
        <v>55</v>
      </c>
      <c r="L78" s="8">
        <f t="shared" si="7"/>
        <v>56.991038926240968</v>
      </c>
      <c r="O78">
        <v>0.2326</v>
      </c>
      <c r="P78">
        <v>0.25540000000000002</v>
      </c>
      <c r="Q78">
        <v>0.29160000000000003</v>
      </c>
      <c r="R78">
        <v>0.37380000000000002</v>
      </c>
      <c r="S78">
        <v>0.46579999999999999</v>
      </c>
      <c r="T78">
        <v>0.45939999999999998</v>
      </c>
      <c r="U78">
        <v>0.44519999999999998</v>
      </c>
      <c r="V78">
        <v>0.43819999999999998</v>
      </c>
      <c r="W78">
        <v>0.42149999999999999</v>
      </c>
      <c r="X78">
        <v>0.41599999999999998</v>
      </c>
      <c r="Y78">
        <v>0.45140000000000002</v>
      </c>
      <c r="Z78">
        <v>0.54600000000000004</v>
      </c>
      <c r="AA78">
        <v>0.65169999999999995</v>
      </c>
      <c r="AB78">
        <v>0.73270000000000002</v>
      </c>
      <c r="AC78">
        <v>0.79100000000000004</v>
      </c>
      <c r="AD78">
        <v>0.82289999999999996</v>
      </c>
      <c r="AE78">
        <v>0.83430000000000004</v>
      </c>
      <c r="AF78">
        <v>0.83130000000000004</v>
      </c>
      <c r="AG78">
        <v>0.82050000000000001</v>
      </c>
      <c r="AH78">
        <v>0.81830000000000003</v>
      </c>
      <c r="AI78">
        <v>0.82099999999999995</v>
      </c>
      <c r="AJ78">
        <v>0.82820000000000005</v>
      </c>
      <c r="AK78">
        <v>0.83220000000000005</v>
      </c>
      <c r="AL78">
        <v>0.83540000000000003</v>
      </c>
      <c r="AM78">
        <v>0.84299999999999997</v>
      </c>
      <c r="AN78">
        <v>0.85560000000000003</v>
      </c>
      <c r="AO78">
        <v>0.87150000000000005</v>
      </c>
      <c r="AP78">
        <v>0.88400000000000001</v>
      </c>
      <c r="AQ78">
        <v>0.8911</v>
      </c>
      <c r="AR78">
        <v>0.89200000000000002</v>
      </c>
      <c r="AS78">
        <v>0.88829999999999998</v>
      </c>
      <c r="AT78">
        <v>0.88580000000000003</v>
      </c>
      <c r="AU78">
        <v>0.89</v>
      </c>
      <c r="AV78">
        <v>0.89600000000000002</v>
      </c>
      <c r="AW78">
        <v>0.9002</v>
      </c>
      <c r="AX78">
        <v>0.90839999999999999</v>
      </c>
      <c r="BE78" s="77"/>
      <c r="BF78" s="77"/>
      <c r="BG78" s="77"/>
      <c r="BH78" s="77"/>
    </row>
    <row r="79" spans="1:60" x14ac:dyDescent="0.15">
      <c r="A79">
        <v>63</v>
      </c>
      <c r="B79">
        <v>0</v>
      </c>
      <c r="C79">
        <v>0</v>
      </c>
      <c r="D79">
        <v>60</v>
      </c>
      <c r="E79">
        <v>0</v>
      </c>
      <c r="G79" s="8">
        <f t="shared" si="1"/>
        <v>7.5730789709475679E-2</v>
      </c>
      <c r="H79" s="8">
        <f t="shared" si="2"/>
        <v>0.10295117840838171</v>
      </c>
      <c r="I79" s="8">
        <f t="shared" si="3"/>
        <v>0.4097264988423725</v>
      </c>
      <c r="J79" s="8">
        <f t="shared" si="4"/>
        <v>8.9605824970966835E-2</v>
      </c>
      <c r="K79" s="85">
        <v>60</v>
      </c>
      <c r="L79" s="8">
        <f t="shared" si="7"/>
        <v>62.157414133814001</v>
      </c>
      <c r="O79">
        <v>0.2198</v>
      </c>
      <c r="P79">
        <v>0.23930000000000001</v>
      </c>
      <c r="Q79">
        <v>0.26719999999999999</v>
      </c>
      <c r="R79">
        <v>0.33900000000000002</v>
      </c>
      <c r="S79">
        <v>0.41860000000000003</v>
      </c>
      <c r="T79">
        <v>0.40949999999999998</v>
      </c>
      <c r="U79">
        <v>0.39579999999999999</v>
      </c>
      <c r="V79">
        <v>0.39100000000000001</v>
      </c>
      <c r="W79">
        <v>0.37530000000000002</v>
      </c>
      <c r="X79">
        <v>0.36990000000000001</v>
      </c>
      <c r="Y79">
        <v>0.40849999999999997</v>
      </c>
      <c r="Z79">
        <v>0.51119999999999999</v>
      </c>
      <c r="AA79">
        <v>0.62749999999999995</v>
      </c>
      <c r="AB79">
        <v>0.71719999999999995</v>
      </c>
      <c r="AC79">
        <v>0.78300000000000003</v>
      </c>
      <c r="AD79">
        <v>0.81950000000000001</v>
      </c>
      <c r="AE79">
        <v>0.8327</v>
      </c>
      <c r="AF79">
        <v>0.83040000000000003</v>
      </c>
      <c r="AG79">
        <v>0.8206</v>
      </c>
      <c r="AH79">
        <v>0.81850000000000001</v>
      </c>
      <c r="AI79">
        <v>0.82169999999999999</v>
      </c>
      <c r="AJ79">
        <v>0.82879999999999998</v>
      </c>
      <c r="AK79">
        <v>0.83289999999999997</v>
      </c>
      <c r="AL79">
        <v>0.8367</v>
      </c>
      <c r="AM79">
        <v>0.84430000000000005</v>
      </c>
      <c r="AN79">
        <v>0.85699999999999998</v>
      </c>
      <c r="AO79">
        <v>0.87239999999999995</v>
      </c>
      <c r="AP79">
        <v>0.88429999999999997</v>
      </c>
      <c r="AQ79">
        <v>0.89180000000000004</v>
      </c>
      <c r="AR79">
        <v>0.89239999999999997</v>
      </c>
      <c r="AS79">
        <v>0.88900000000000001</v>
      </c>
      <c r="AT79">
        <v>0.88639999999999997</v>
      </c>
      <c r="AU79">
        <v>0.89090000000000003</v>
      </c>
      <c r="AV79">
        <v>0.89629999999999999</v>
      </c>
      <c r="AW79">
        <v>0.90039999999999998</v>
      </c>
      <c r="AX79">
        <v>0.90849999999999997</v>
      </c>
      <c r="BE79" s="77"/>
      <c r="BF79" s="77"/>
      <c r="BG79" s="77"/>
      <c r="BH79" s="77"/>
    </row>
    <row r="80" spans="1:60" x14ac:dyDescent="0.15">
      <c r="A80">
        <v>64</v>
      </c>
      <c r="B80">
        <v>0</v>
      </c>
      <c r="C80">
        <v>0</v>
      </c>
      <c r="D80">
        <v>65</v>
      </c>
      <c r="E80">
        <v>0</v>
      </c>
      <c r="G80" s="8">
        <f t="shared" si="1"/>
        <v>7.6913510232224203E-2</v>
      </c>
      <c r="H80" s="8">
        <f t="shared" si="2"/>
        <v>0.10657357164818573</v>
      </c>
      <c r="I80" s="8">
        <f t="shared" si="3"/>
        <v>0.46026285833083952</v>
      </c>
      <c r="J80" s="8">
        <f t="shared" si="4"/>
        <v>9.1816030143400479E-2</v>
      </c>
      <c r="K80" s="85">
        <v>65</v>
      </c>
      <c r="L80" s="8">
        <f t="shared" si="7"/>
        <v>66.958015578202193</v>
      </c>
      <c r="O80">
        <v>0.2024</v>
      </c>
      <c r="P80">
        <v>0.21859999999999999</v>
      </c>
      <c r="Q80">
        <v>0.24460000000000001</v>
      </c>
      <c r="R80">
        <v>0.30659999999999998</v>
      </c>
      <c r="S80">
        <v>0.37440000000000001</v>
      </c>
      <c r="T80">
        <v>0.36270000000000002</v>
      </c>
      <c r="U80">
        <v>0.35039999999999999</v>
      </c>
      <c r="V80">
        <v>0.34760000000000002</v>
      </c>
      <c r="W80">
        <v>0.33179999999999998</v>
      </c>
      <c r="X80">
        <v>0.32719999999999999</v>
      </c>
      <c r="Y80">
        <v>0.36930000000000002</v>
      </c>
      <c r="Z80">
        <v>0.48</v>
      </c>
      <c r="AA80">
        <v>0.60540000000000005</v>
      </c>
      <c r="AB80">
        <v>0.70299999999999996</v>
      </c>
      <c r="AC80">
        <v>0.77529999999999999</v>
      </c>
      <c r="AD80">
        <v>0.81530000000000002</v>
      </c>
      <c r="AE80">
        <v>0.83040000000000003</v>
      </c>
      <c r="AF80">
        <v>0.82830000000000004</v>
      </c>
      <c r="AG80">
        <v>0.81859999999999999</v>
      </c>
      <c r="AH80">
        <v>0.8165</v>
      </c>
      <c r="AI80">
        <v>0.8196</v>
      </c>
      <c r="AJ80">
        <v>0.82650000000000001</v>
      </c>
      <c r="AK80">
        <v>0.83050000000000002</v>
      </c>
      <c r="AL80">
        <v>0.83440000000000003</v>
      </c>
      <c r="AM80">
        <v>0.84209999999999996</v>
      </c>
      <c r="AN80">
        <v>0.8548</v>
      </c>
      <c r="AO80">
        <v>0.87039999999999995</v>
      </c>
      <c r="AP80">
        <v>0.88260000000000005</v>
      </c>
      <c r="AQ80">
        <v>0.8901</v>
      </c>
      <c r="AR80">
        <v>0.89049999999999996</v>
      </c>
      <c r="AS80">
        <v>0.88670000000000004</v>
      </c>
      <c r="AT80">
        <v>0.88460000000000005</v>
      </c>
      <c r="AU80">
        <v>0.8891</v>
      </c>
      <c r="AV80">
        <v>0.89480000000000004</v>
      </c>
      <c r="AW80">
        <v>0.89900000000000002</v>
      </c>
      <c r="AX80">
        <v>0.90680000000000005</v>
      </c>
      <c r="BE80" s="77"/>
      <c r="BF80" s="77"/>
      <c r="BG80" s="77"/>
      <c r="BH80" s="77"/>
    </row>
    <row r="81" spans="1:60" x14ac:dyDescent="0.15">
      <c r="A81">
        <v>65</v>
      </c>
      <c r="B81">
        <v>0</v>
      </c>
      <c r="C81">
        <v>0</v>
      </c>
      <c r="D81">
        <v>70</v>
      </c>
      <c r="E81">
        <v>0</v>
      </c>
      <c r="G81" s="8">
        <f t="shared" si="1"/>
        <v>7.6490468175692813E-2</v>
      </c>
      <c r="H81" s="8">
        <f t="shared" si="2"/>
        <v>0.10916948035495841</v>
      </c>
      <c r="I81" s="8">
        <f t="shared" si="3"/>
        <v>0.51788996973042345</v>
      </c>
      <c r="J81" s="8">
        <f t="shared" si="4"/>
        <v>9.2666366751981463E-2</v>
      </c>
      <c r="K81" s="85">
        <v>70</v>
      </c>
      <c r="L81" s="8">
        <f t="shared" si="7"/>
        <v>71.792057111460608</v>
      </c>
      <c r="O81">
        <v>0.187</v>
      </c>
      <c r="P81">
        <v>0.19950000000000001</v>
      </c>
      <c r="Q81">
        <v>0.21920000000000001</v>
      </c>
      <c r="R81">
        <v>0.2727</v>
      </c>
      <c r="S81">
        <v>0.33019999999999999</v>
      </c>
      <c r="T81">
        <v>0.316</v>
      </c>
      <c r="U81">
        <v>0.30449999999999999</v>
      </c>
      <c r="V81">
        <v>0.30349999999999999</v>
      </c>
      <c r="W81">
        <v>0.28870000000000001</v>
      </c>
      <c r="X81">
        <v>0.28470000000000001</v>
      </c>
      <c r="Y81">
        <v>0.3296</v>
      </c>
      <c r="Z81">
        <v>0.44779999999999998</v>
      </c>
      <c r="AA81">
        <v>0.58350000000000002</v>
      </c>
      <c r="AB81">
        <v>0.6895</v>
      </c>
      <c r="AC81">
        <v>0.76890000000000003</v>
      </c>
      <c r="AD81">
        <v>0.81359999999999999</v>
      </c>
      <c r="AE81">
        <v>0.83009999999999995</v>
      </c>
      <c r="AF81">
        <v>0.82909999999999995</v>
      </c>
      <c r="AG81">
        <v>0.81920000000000004</v>
      </c>
      <c r="AH81">
        <v>0.81740000000000002</v>
      </c>
      <c r="AI81">
        <v>0.82040000000000002</v>
      </c>
      <c r="AJ81">
        <v>0.82750000000000001</v>
      </c>
      <c r="AK81">
        <v>0.83140000000000003</v>
      </c>
      <c r="AL81">
        <v>0.83520000000000005</v>
      </c>
      <c r="AM81">
        <v>0.84289999999999998</v>
      </c>
      <c r="AN81">
        <v>0.85540000000000005</v>
      </c>
      <c r="AO81">
        <v>0.87090000000000001</v>
      </c>
      <c r="AP81">
        <v>0.8831</v>
      </c>
      <c r="AQ81">
        <v>0.89049999999999996</v>
      </c>
      <c r="AR81">
        <v>0.89100000000000001</v>
      </c>
      <c r="AS81">
        <v>0.88729999999999998</v>
      </c>
      <c r="AT81">
        <v>0.8851</v>
      </c>
      <c r="AU81">
        <v>0.88939999999999997</v>
      </c>
      <c r="AV81">
        <v>0.8952</v>
      </c>
      <c r="AW81">
        <v>0.89949999999999997</v>
      </c>
      <c r="AX81">
        <v>0.90749999999999997</v>
      </c>
      <c r="BE81" s="77"/>
      <c r="BF81" s="77"/>
      <c r="BG81" s="77"/>
      <c r="BH81" s="77"/>
    </row>
    <row r="82" spans="1:60" x14ac:dyDescent="0.15">
      <c r="A82">
        <v>66</v>
      </c>
      <c r="B82">
        <v>0</v>
      </c>
      <c r="C82">
        <v>0</v>
      </c>
      <c r="D82">
        <v>75</v>
      </c>
      <c r="E82">
        <v>0</v>
      </c>
      <c r="G82" s="8">
        <f t="shared" ref="G82:G112" si="8">-LOG(SUMPRODUCT($O82:$AX82,$O$9:$AX$9)/SUM($O$9:$AX$9))</f>
        <v>7.9574139420458878E-2</v>
      </c>
      <c r="H82" s="8">
        <f t="shared" ref="H82:H112" si="9">-LOG(SUMPRODUCT($O82:$AX82,$O$10:$AX$10)/SUM($O$10:$AX$10))</f>
        <v>0.11554517655870837</v>
      </c>
      <c r="I82" s="8">
        <f t="shared" ref="I82:I112" si="10">-LOG(SUMPRODUCT($O82:$AX82,$O$11:$AX$11)/SUM($O$11:$AX$11))</f>
        <v>0.57915172790520664</v>
      </c>
      <c r="J82" s="8">
        <f t="shared" ref="J82:J112" si="11">-LOG(SUMPRODUCT($O82:$AX82,$O$8:$AX$8)/SUM($O$8:$AX$8))</f>
        <v>9.7195482803639682E-2</v>
      </c>
      <c r="K82" s="85">
        <v>75</v>
      </c>
      <c r="L82" s="8">
        <f t="shared" si="7"/>
        <v>76.274037929549522</v>
      </c>
      <c r="O82">
        <v>0.16769999999999999</v>
      </c>
      <c r="P82">
        <v>0.1779</v>
      </c>
      <c r="Q82">
        <v>0.19589999999999999</v>
      </c>
      <c r="R82">
        <v>0.24079999999999999</v>
      </c>
      <c r="S82">
        <v>0.28799999999999998</v>
      </c>
      <c r="T82">
        <v>0.27379999999999999</v>
      </c>
      <c r="U82">
        <v>0.2631</v>
      </c>
      <c r="V82">
        <v>0.26269999999999999</v>
      </c>
      <c r="W82">
        <v>0.2482</v>
      </c>
      <c r="X82">
        <v>0.24490000000000001</v>
      </c>
      <c r="Y82">
        <v>0.29110000000000003</v>
      </c>
      <c r="Z82">
        <v>0.41420000000000001</v>
      </c>
      <c r="AA82">
        <v>0.55679999999999996</v>
      </c>
      <c r="AB82">
        <v>0.67059999999999997</v>
      </c>
      <c r="AC82">
        <v>0.75570000000000004</v>
      </c>
      <c r="AD82">
        <v>0.80459999999999998</v>
      </c>
      <c r="AE82">
        <v>0.82340000000000002</v>
      </c>
      <c r="AF82">
        <v>0.82220000000000004</v>
      </c>
      <c r="AG82">
        <v>0.8125</v>
      </c>
      <c r="AH82">
        <v>0.8105</v>
      </c>
      <c r="AI82">
        <v>0.81379999999999997</v>
      </c>
      <c r="AJ82">
        <v>0.8216</v>
      </c>
      <c r="AK82">
        <v>0.82569999999999999</v>
      </c>
      <c r="AL82">
        <v>0.82930000000000004</v>
      </c>
      <c r="AM82">
        <v>0.8367</v>
      </c>
      <c r="AN82">
        <v>0.84909999999999997</v>
      </c>
      <c r="AO82">
        <v>0.86480000000000001</v>
      </c>
      <c r="AP82">
        <v>0.87709999999999999</v>
      </c>
      <c r="AQ82">
        <v>0.88419999999999999</v>
      </c>
      <c r="AR82">
        <v>0.8851</v>
      </c>
      <c r="AS82">
        <v>0.88190000000000002</v>
      </c>
      <c r="AT82">
        <v>0.87919999999999998</v>
      </c>
      <c r="AU82">
        <v>0.8831</v>
      </c>
      <c r="AV82">
        <v>0.88870000000000005</v>
      </c>
      <c r="AW82">
        <v>0.89339999999999997</v>
      </c>
      <c r="AX82">
        <v>0.90129999999999999</v>
      </c>
      <c r="BE82" s="77"/>
      <c r="BF82" s="77"/>
      <c r="BG82" s="77"/>
      <c r="BH82" s="77"/>
    </row>
    <row r="83" spans="1:60" x14ac:dyDescent="0.15">
      <c r="A83">
        <v>67</v>
      </c>
      <c r="B83">
        <v>0</v>
      </c>
      <c r="C83">
        <v>0</v>
      </c>
      <c r="D83">
        <v>80</v>
      </c>
      <c r="E83">
        <v>0</v>
      </c>
      <c r="G83" s="8">
        <f t="shared" si="8"/>
        <v>8.0901106989398425E-2</v>
      </c>
      <c r="H83" s="8">
        <f t="shared" si="9"/>
        <v>0.1209874899966195</v>
      </c>
      <c r="I83" s="8">
        <f t="shared" si="10"/>
        <v>0.66468750875310811</v>
      </c>
      <c r="J83" s="8">
        <f t="shared" si="11"/>
        <v>0.10015421502002066</v>
      </c>
      <c r="K83" s="85">
        <v>80</v>
      </c>
      <c r="L83" s="8">
        <f t="shared" si="7"/>
        <v>81.5630102941563</v>
      </c>
      <c r="O83">
        <v>0.1462</v>
      </c>
      <c r="P83">
        <v>0.155</v>
      </c>
      <c r="Q83">
        <v>0.1661</v>
      </c>
      <c r="R83">
        <v>0.2021</v>
      </c>
      <c r="S83">
        <v>0.23930000000000001</v>
      </c>
      <c r="T83">
        <v>0.2223</v>
      </c>
      <c r="U83">
        <v>0.21340000000000001</v>
      </c>
      <c r="V83">
        <v>0.21540000000000001</v>
      </c>
      <c r="W83">
        <v>0.20169999999999999</v>
      </c>
      <c r="X83">
        <v>0.1986</v>
      </c>
      <c r="Y83">
        <v>0.24610000000000001</v>
      </c>
      <c r="Z83">
        <v>0.37409999999999999</v>
      </c>
      <c r="AA83">
        <v>0.52629999999999999</v>
      </c>
      <c r="AB83">
        <v>0.64980000000000004</v>
      </c>
      <c r="AC83">
        <v>0.74380000000000002</v>
      </c>
      <c r="AD83">
        <v>0.7984</v>
      </c>
      <c r="AE83">
        <v>0.81940000000000002</v>
      </c>
      <c r="AF83">
        <v>0.81950000000000001</v>
      </c>
      <c r="AG83">
        <v>0.80989999999999995</v>
      </c>
      <c r="AH83">
        <v>0.80779999999999996</v>
      </c>
      <c r="AI83">
        <v>0.81110000000000004</v>
      </c>
      <c r="AJ83">
        <v>0.81889999999999996</v>
      </c>
      <c r="AK83">
        <v>0.82320000000000004</v>
      </c>
      <c r="AL83">
        <v>0.82669999999999999</v>
      </c>
      <c r="AM83">
        <v>0.83409999999999995</v>
      </c>
      <c r="AN83">
        <v>0.84670000000000001</v>
      </c>
      <c r="AO83">
        <v>0.86250000000000004</v>
      </c>
      <c r="AP83">
        <v>0.875</v>
      </c>
      <c r="AQ83">
        <v>0.88249999999999995</v>
      </c>
      <c r="AR83">
        <v>0.88300000000000001</v>
      </c>
      <c r="AS83">
        <v>0.87949999999999995</v>
      </c>
      <c r="AT83">
        <v>0.87729999999999997</v>
      </c>
      <c r="AU83">
        <v>0.88149999999999995</v>
      </c>
      <c r="AV83">
        <v>0.88739999999999997</v>
      </c>
      <c r="AW83">
        <v>0.89190000000000003</v>
      </c>
      <c r="AX83">
        <v>0.9</v>
      </c>
      <c r="BE83" s="77"/>
      <c r="BF83" s="77"/>
      <c r="BG83" s="77"/>
      <c r="BH83" s="77"/>
    </row>
    <row r="84" spans="1:60" x14ac:dyDescent="0.15">
      <c r="A84">
        <v>68</v>
      </c>
      <c r="B84">
        <v>0</v>
      </c>
      <c r="C84">
        <v>0</v>
      </c>
      <c r="D84">
        <v>85</v>
      </c>
      <c r="E84">
        <v>0</v>
      </c>
      <c r="G84" s="8">
        <f t="shared" si="8"/>
        <v>8.0310344592555968E-2</v>
      </c>
      <c r="H84" s="8">
        <f t="shared" si="9"/>
        <v>0.12475652574178761</v>
      </c>
      <c r="I84" s="8">
        <f t="shared" si="10"/>
        <v>0.75599454825074763</v>
      </c>
      <c r="J84" s="8">
        <f t="shared" si="11"/>
        <v>0.10124749762301948</v>
      </c>
      <c r="K84" s="85">
        <v>85</v>
      </c>
      <c r="L84" s="8">
        <f t="shared" si="7"/>
        <v>86.16986139132365</v>
      </c>
      <c r="O84">
        <v>0.12839999999999999</v>
      </c>
      <c r="P84">
        <v>0.13389999999999999</v>
      </c>
      <c r="Q84">
        <v>0.14099999999999999</v>
      </c>
      <c r="R84">
        <v>0.1678</v>
      </c>
      <c r="S84">
        <v>0.1946</v>
      </c>
      <c r="T84">
        <v>0.17829999999999999</v>
      </c>
      <c r="U84">
        <v>0.17069999999999999</v>
      </c>
      <c r="V84">
        <v>0.17399999999999999</v>
      </c>
      <c r="W84">
        <v>0.16139999999999999</v>
      </c>
      <c r="X84">
        <v>0.1588</v>
      </c>
      <c r="Y84">
        <v>0.20699999999999999</v>
      </c>
      <c r="Z84">
        <v>0.3382</v>
      </c>
      <c r="AA84">
        <v>0.49830000000000002</v>
      </c>
      <c r="AB84">
        <v>0.63119999999999998</v>
      </c>
      <c r="AC84">
        <v>0.73440000000000005</v>
      </c>
      <c r="AD84">
        <v>0.79520000000000002</v>
      </c>
      <c r="AE84">
        <v>0.81930000000000003</v>
      </c>
      <c r="AF84">
        <v>0.81989999999999996</v>
      </c>
      <c r="AG84">
        <v>0.81040000000000001</v>
      </c>
      <c r="AH84">
        <v>0.80859999999999999</v>
      </c>
      <c r="AI84">
        <v>0.81200000000000006</v>
      </c>
      <c r="AJ84">
        <v>0.82</v>
      </c>
      <c r="AK84">
        <v>0.82420000000000004</v>
      </c>
      <c r="AL84">
        <v>0.82789999999999997</v>
      </c>
      <c r="AM84">
        <v>0.83530000000000004</v>
      </c>
      <c r="AN84">
        <v>0.84799999999999998</v>
      </c>
      <c r="AO84">
        <v>0.86360000000000003</v>
      </c>
      <c r="AP84">
        <v>0.87619999999999998</v>
      </c>
      <c r="AQ84">
        <v>0.88370000000000004</v>
      </c>
      <c r="AR84">
        <v>0.88460000000000005</v>
      </c>
      <c r="AS84">
        <v>0.88070000000000004</v>
      </c>
      <c r="AT84">
        <v>0.87849999999999995</v>
      </c>
      <c r="AU84">
        <v>0.88300000000000001</v>
      </c>
      <c r="AV84">
        <v>0.88880000000000003</v>
      </c>
      <c r="AW84">
        <v>0.89319999999999999</v>
      </c>
      <c r="AX84">
        <v>0.90139999999999998</v>
      </c>
      <c r="BE84" s="77"/>
      <c r="BF84" s="77"/>
      <c r="BG84" s="77"/>
      <c r="BH84" s="77"/>
    </row>
    <row r="85" spans="1:60" x14ac:dyDescent="0.15">
      <c r="A85">
        <v>69</v>
      </c>
      <c r="B85">
        <v>0</v>
      </c>
      <c r="C85">
        <v>0</v>
      </c>
      <c r="D85">
        <v>90</v>
      </c>
      <c r="E85">
        <v>0</v>
      </c>
      <c r="G85" s="8">
        <f t="shared" si="8"/>
        <v>8.0720282811952274E-2</v>
      </c>
      <c r="H85" s="8">
        <f t="shared" si="9"/>
        <v>0.13044733796701047</v>
      </c>
      <c r="I85" s="8">
        <f t="shared" si="10"/>
        <v>0.88030190042969658</v>
      </c>
      <c r="J85" s="8">
        <f t="shared" si="11"/>
        <v>0.10354455365218464</v>
      </c>
      <c r="K85" s="85">
        <v>90</v>
      </c>
      <c r="L85" s="8">
        <f t="shared" si="7"/>
        <v>91.070712071091037</v>
      </c>
      <c r="O85">
        <v>0.1066</v>
      </c>
      <c r="P85">
        <v>0.1082</v>
      </c>
      <c r="Q85">
        <v>0.1109</v>
      </c>
      <c r="R85">
        <v>0.1303</v>
      </c>
      <c r="S85">
        <v>0.1487</v>
      </c>
      <c r="T85">
        <v>0.13150000000000001</v>
      </c>
      <c r="U85">
        <v>0.12540000000000001</v>
      </c>
      <c r="V85">
        <v>0.1298</v>
      </c>
      <c r="W85">
        <v>0.1188</v>
      </c>
      <c r="X85">
        <v>0.1169</v>
      </c>
      <c r="Y85">
        <v>0.1638</v>
      </c>
      <c r="Z85">
        <v>0.29630000000000001</v>
      </c>
      <c r="AA85">
        <v>0.46379999999999999</v>
      </c>
      <c r="AB85">
        <v>0.60680000000000001</v>
      </c>
      <c r="AC85">
        <v>0.72089999999999999</v>
      </c>
      <c r="AD85">
        <v>0.78920000000000001</v>
      </c>
      <c r="AE85">
        <v>0.81669999999999998</v>
      </c>
      <c r="AF85">
        <v>0.81879999999999997</v>
      </c>
      <c r="AG85">
        <v>0.80969999999999998</v>
      </c>
      <c r="AH85">
        <v>0.80800000000000005</v>
      </c>
      <c r="AI85">
        <v>0.81159999999999999</v>
      </c>
      <c r="AJ85">
        <v>0.81930000000000003</v>
      </c>
      <c r="AK85">
        <v>0.82350000000000001</v>
      </c>
      <c r="AL85">
        <v>0.82699999999999996</v>
      </c>
      <c r="AM85">
        <v>0.83450000000000002</v>
      </c>
      <c r="AN85">
        <v>0.84730000000000005</v>
      </c>
      <c r="AO85">
        <v>0.86280000000000001</v>
      </c>
      <c r="AP85">
        <v>0.87519999999999998</v>
      </c>
      <c r="AQ85">
        <v>0.88270000000000004</v>
      </c>
      <c r="AR85">
        <v>0.88339999999999996</v>
      </c>
      <c r="AS85">
        <v>0.87949999999999995</v>
      </c>
      <c r="AT85">
        <v>0.87729999999999997</v>
      </c>
      <c r="AU85">
        <v>0.88170000000000004</v>
      </c>
      <c r="AV85">
        <v>0.8871</v>
      </c>
      <c r="AW85">
        <v>0.89180000000000004</v>
      </c>
      <c r="AX85">
        <v>0.89970000000000006</v>
      </c>
      <c r="BE85" s="77"/>
      <c r="BF85" s="77"/>
      <c r="BG85" s="77"/>
      <c r="BH85" s="77"/>
    </row>
    <row r="86" spans="1:60" x14ac:dyDescent="0.15">
      <c r="A86">
        <v>70</v>
      </c>
      <c r="B86">
        <v>0</v>
      </c>
      <c r="C86">
        <v>0</v>
      </c>
      <c r="D86">
        <v>95</v>
      </c>
      <c r="E86">
        <v>0</v>
      </c>
      <c r="G86" s="8">
        <f t="shared" si="8"/>
        <v>8.1919983706006991E-2</v>
      </c>
      <c r="H86" s="8">
        <f t="shared" si="9"/>
        <v>0.13884106519092268</v>
      </c>
      <c r="I86" s="8">
        <f t="shared" si="10"/>
        <v>1.0851146112823449</v>
      </c>
      <c r="J86" s="8">
        <f t="shared" si="11"/>
        <v>0.10738643173035008</v>
      </c>
      <c r="K86" s="85">
        <v>95</v>
      </c>
      <c r="L86" s="8">
        <f t="shared" si="7"/>
        <v>96.631126404221561</v>
      </c>
      <c r="O86">
        <v>7.8299999999999995E-2</v>
      </c>
      <c r="P86">
        <v>7.6600000000000001E-2</v>
      </c>
      <c r="Q86">
        <v>7.4899999999999994E-2</v>
      </c>
      <c r="R86">
        <v>8.5800000000000001E-2</v>
      </c>
      <c r="S86">
        <v>9.5100000000000004E-2</v>
      </c>
      <c r="T86">
        <v>7.9799999999999996E-2</v>
      </c>
      <c r="U86">
        <v>7.4800000000000005E-2</v>
      </c>
      <c r="V86">
        <v>7.9500000000000001E-2</v>
      </c>
      <c r="W86">
        <v>7.0499999999999993E-2</v>
      </c>
      <c r="X86">
        <v>6.9800000000000001E-2</v>
      </c>
      <c r="Y86">
        <v>0.11459999999999999</v>
      </c>
      <c r="Z86">
        <v>0.2462</v>
      </c>
      <c r="AA86">
        <v>0.42059999999999997</v>
      </c>
      <c r="AB86">
        <v>0.57499999999999996</v>
      </c>
      <c r="AC86">
        <v>0.70140000000000002</v>
      </c>
      <c r="AD86">
        <v>0.77959999999999996</v>
      </c>
      <c r="AE86">
        <v>0.8115</v>
      </c>
      <c r="AF86">
        <v>0.81489999999999996</v>
      </c>
      <c r="AG86">
        <v>0.80659999999999998</v>
      </c>
      <c r="AH86">
        <v>0.80500000000000005</v>
      </c>
      <c r="AI86">
        <v>0.80869999999999997</v>
      </c>
      <c r="AJ86">
        <v>0.81659999999999999</v>
      </c>
      <c r="AK86">
        <v>0.82089999999999996</v>
      </c>
      <c r="AL86">
        <v>0.82499999999999996</v>
      </c>
      <c r="AM86">
        <v>0.83250000000000002</v>
      </c>
      <c r="AN86">
        <v>0.84509999999999996</v>
      </c>
      <c r="AO86">
        <v>0.86070000000000002</v>
      </c>
      <c r="AP86">
        <v>0.87280000000000002</v>
      </c>
      <c r="AQ86">
        <v>0.88019999999999998</v>
      </c>
      <c r="AR86">
        <v>0.88109999999999999</v>
      </c>
      <c r="AS86">
        <v>0.87749999999999995</v>
      </c>
      <c r="AT86">
        <v>0.87549999999999994</v>
      </c>
      <c r="AU86">
        <v>0.87949999999999995</v>
      </c>
      <c r="AV86">
        <v>0.88500000000000001</v>
      </c>
      <c r="AW86">
        <v>0.88939999999999997</v>
      </c>
      <c r="AX86">
        <v>0.8972</v>
      </c>
      <c r="BE86" s="77"/>
      <c r="BF86" s="77"/>
      <c r="BG86" s="77"/>
      <c r="BH86" s="77"/>
    </row>
    <row r="87" spans="1:60" x14ac:dyDescent="0.15">
      <c r="A87">
        <v>71</v>
      </c>
      <c r="B87">
        <v>0</v>
      </c>
      <c r="C87">
        <v>0</v>
      </c>
      <c r="D87">
        <v>98</v>
      </c>
      <c r="E87">
        <v>0</v>
      </c>
      <c r="G87" s="8">
        <f t="shared" si="8"/>
        <v>8.289925294520438E-2</v>
      </c>
      <c r="H87" s="8">
        <f t="shared" si="9"/>
        <v>0.14461245690944299</v>
      </c>
      <c r="I87" s="8">
        <f t="shared" si="10"/>
        <v>1.1805935070644411</v>
      </c>
      <c r="J87" s="8">
        <f t="shared" si="11"/>
        <v>0.11010836586065605</v>
      </c>
      <c r="K87" s="85">
        <v>98</v>
      </c>
      <c r="L87" s="8">
        <f t="shared" si="7"/>
        <v>98.452373928989729</v>
      </c>
      <c r="O87">
        <v>6.9699999999999998E-2</v>
      </c>
      <c r="P87">
        <v>6.5699999999999995E-2</v>
      </c>
      <c r="Q87">
        <v>6.3799999999999996E-2</v>
      </c>
      <c r="R87">
        <v>7.1400000000000005E-2</v>
      </c>
      <c r="S87">
        <v>7.6999999999999999E-2</v>
      </c>
      <c r="T87">
        <v>6.2199999999999998E-2</v>
      </c>
      <c r="U87">
        <v>5.8799999999999998E-2</v>
      </c>
      <c r="V87">
        <v>6.3500000000000001E-2</v>
      </c>
      <c r="W87">
        <v>5.5399999999999998E-2</v>
      </c>
      <c r="X87">
        <v>5.4600000000000003E-2</v>
      </c>
      <c r="Y87">
        <v>9.6000000000000002E-2</v>
      </c>
      <c r="Z87">
        <v>0.2233</v>
      </c>
      <c r="AA87">
        <v>0.39710000000000001</v>
      </c>
      <c r="AB87">
        <v>0.55579999999999996</v>
      </c>
      <c r="AC87">
        <v>0.6885</v>
      </c>
      <c r="AD87">
        <v>0.77190000000000003</v>
      </c>
      <c r="AE87">
        <v>0.80640000000000001</v>
      </c>
      <c r="AF87">
        <v>0.81100000000000005</v>
      </c>
      <c r="AG87">
        <v>0.80320000000000003</v>
      </c>
      <c r="AH87">
        <v>0.80210000000000004</v>
      </c>
      <c r="AI87">
        <v>0.80589999999999995</v>
      </c>
      <c r="AJ87">
        <v>0.81440000000000001</v>
      </c>
      <c r="AK87">
        <v>0.81889999999999996</v>
      </c>
      <c r="AL87">
        <v>0.82320000000000004</v>
      </c>
      <c r="AM87">
        <v>0.83089999999999997</v>
      </c>
      <c r="AN87">
        <v>0.84350000000000003</v>
      </c>
      <c r="AO87">
        <v>0.85880000000000001</v>
      </c>
      <c r="AP87">
        <v>0.87070000000000003</v>
      </c>
      <c r="AQ87">
        <v>0.87790000000000001</v>
      </c>
      <c r="AR87">
        <v>0.87870000000000004</v>
      </c>
      <c r="AS87">
        <v>0.87560000000000004</v>
      </c>
      <c r="AT87">
        <v>0.87339999999999995</v>
      </c>
      <c r="AU87">
        <v>0.87770000000000004</v>
      </c>
      <c r="AV87">
        <v>0.88300000000000001</v>
      </c>
      <c r="AW87">
        <v>0.88729999999999998</v>
      </c>
      <c r="AX87">
        <v>0.89480000000000004</v>
      </c>
      <c r="BE87" s="77"/>
      <c r="BF87" s="77"/>
      <c r="BG87" s="77"/>
      <c r="BH87" s="77"/>
    </row>
    <row r="88" spans="1:60" x14ac:dyDescent="0.15">
      <c r="A88">
        <v>72</v>
      </c>
      <c r="B88">
        <v>0</v>
      </c>
      <c r="C88">
        <v>0</v>
      </c>
      <c r="D88">
        <v>100</v>
      </c>
      <c r="E88">
        <v>0</v>
      </c>
      <c r="G88" s="8">
        <f t="shared" si="8"/>
        <v>8.4539413592016388E-2</v>
      </c>
      <c r="H88" s="8">
        <f t="shared" si="9"/>
        <v>0.15031727962102545</v>
      </c>
      <c r="I88" s="8">
        <f t="shared" si="10"/>
        <v>1.2894087570969504</v>
      </c>
      <c r="J88" s="8">
        <f t="shared" si="11"/>
        <v>0.11290710321128818</v>
      </c>
      <c r="K88" s="8"/>
      <c r="L88" s="8"/>
      <c r="O88">
        <v>5.7700000000000001E-2</v>
      </c>
      <c r="P88">
        <v>5.4600000000000003E-2</v>
      </c>
      <c r="Q88">
        <v>5.11E-2</v>
      </c>
      <c r="R88">
        <v>5.6599999999999998E-2</v>
      </c>
      <c r="S88">
        <v>6.0400000000000002E-2</v>
      </c>
      <c r="T88">
        <v>4.8000000000000001E-2</v>
      </c>
      <c r="U88">
        <v>4.4699999999999997E-2</v>
      </c>
      <c r="V88">
        <v>4.8599999999999997E-2</v>
      </c>
      <c r="W88">
        <v>4.1700000000000001E-2</v>
      </c>
      <c r="X88">
        <v>4.1500000000000002E-2</v>
      </c>
      <c r="Y88">
        <v>7.8700000000000006E-2</v>
      </c>
      <c r="Z88">
        <v>0.1991</v>
      </c>
      <c r="AA88">
        <v>0.37090000000000001</v>
      </c>
      <c r="AB88">
        <v>0.53410000000000002</v>
      </c>
      <c r="AC88">
        <v>0.67490000000000006</v>
      </c>
      <c r="AD88">
        <v>0.76549999999999996</v>
      </c>
      <c r="AE88">
        <v>0.80320000000000003</v>
      </c>
      <c r="AF88">
        <v>0.80889999999999995</v>
      </c>
      <c r="AG88">
        <v>0.80069999999999997</v>
      </c>
      <c r="AH88">
        <v>0.79900000000000004</v>
      </c>
      <c r="AI88">
        <v>0.80289999999999995</v>
      </c>
      <c r="AJ88">
        <v>0.81130000000000002</v>
      </c>
      <c r="AK88">
        <v>0.81599999999999995</v>
      </c>
      <c r="AL88">
        <v>0.81989999999999996</v>
      </c>
      <c r="AM88">
        <v>0.82740000000000002</v>
      </c>
      <c r="AN88">
        <v>0.84019999999999995</v>
      </c>
      <c r="AO88">
        <v>0.85640000000000005</v>
      </c>
      <c r="AP88">
        <v>0.86919999999999997</v>
      </c>
      <c r="AQ88">
        <v>0.87660000000000005</v>
      </c>
      <c r="AR88">
        <v>0.87749999999999995</v>
      </c>
      <c r="AS88">
        <v>0.87439999999999996</v>
      </c>
      <c r="AT88">
        <v>0.87190000000000001</v>
      </c>
      <c r="AU88">
        <v>0.87649999999999995</v>
      </c>
      <c r="AV88">
        <v>0.88219999999999998</v>
      </c>
      <c r="AW88">
        <v>0.88700000000000001</v>
      </c>
      <c r="AX88">
        <v>0.89490000000000003</v>
      </c>
      <c r="BE88" s="77"/>
      <c r="BF88" s="77"/>
      <c r="BG88" s="77"/>
      <c r="BH88" s="77"/>
    </row>
    <row r="89" spans="1:60" x14ac:dyDescent="0.15">
      <c r="A89">
        <v>73</v>
      </c>
      <c r="B89">
        <v>0</v>
      </c>
      <c r="C89">
        <v>0</v>
      </c>
      <c r="D89">
        <v>0</v>
      </c>
      <c r="E89">
        <v>0</v>
      </c>
      <c r="G89" s="8">
        <f t="shared" si="8"/>
        <v>6.6379641952431082E-2</v>
      </c>
      <c r="H89" s="8">
        <f t="shared" si="9"/>
        <v>5.9824213640382207E-2</v>
      </c>
      <c r="I89" s="8">
        <f t="shared" si="10"/>
        <v>2.3337947237437217E-2</v>
      </c>
      <c r="J89" s="8">
        <f t="shared" si="11"/>
        <v>6.4697781093729007E-2</v>
      </c>
      <c r="K89" s="8"/>
      <c r="L89" s="8"/>
      <c r="O89">
        <v>0.40060000000000001</v>
      </c>
      <c r="P89">
        <v>0.45689999999999997</v>
      </c>
      <c r="Q89">
        <v>0.54239999999999999</v>
      </c>
      <c r="R89">
        <v>0.73399999999999999</v>
      </c>
      <c r="S89">
        <v>0.97719999999999996</v>
      </c>
      <c r="T89">
        <v>1.0173000000000001</v>
      </c>
      <c r="U89">
        <v>0.99560000000000004</v>
      </c>
      <c r="V89">
        <v>0.96560000000000001</v>
      </c>
      <c r="W89">
        <v>0.94979999999999998</v>
      </c>
      <c r="X89">
        <v>0.94099999999999995</v>
      </c>
      <c r="Y89">
        <v>0.92700000000000005</v>
      </c>
      <c r="Z89">
        <v>0.91590000000000005</v>
      </c>
      <c r="AA89">
        <v>0.90480000000000005</v>
      </c>
      <c r="AB89">
        <v>0.89410000000000001</v>
      </c>
      <c r="AC89">
        <v>0.88229999999999997</v>
      </c>
      <c r="AD89">
        <v>0.87080000000000002</v>
      </c>
      <c r="AE89">
        <v>0.86439999999999995</v>
      </c>
      <c r="AF89">
        <v>0.85560000000000003</v>
      </c>
      <c r="AG89">
        <v>0.84370000000000001</v>
      </c>
      <c r="AH89">
        <v>0.84130000000000005</v>
      </c>
      <c r="AI89">
        <v>0.84289999999999998</v>
      </c>
      <c r="AJ89">
        <v>0.84860000000000002</v>
      </c>
      <c r="AK89">
        <v>0.85150000000000003</v>
      </c>
      <c r="AL89">
        <v>0.8548</v>
      </c>
      <c r="AM89">
        <v>0.86199999999999999</v>
      </c>
      <c r="AN89">
        <v>0.87429999999999997</v>
      </c>
      <c r="AO89">
        <v>0.88990000000000002</v>
      </c>
      <c r="AP89">
        <v>0.90210000000000001</v>
      </c>
      <c r="AQ89">
        <v>0.9093</v>
      </c>
      <c r="AR89">
        <v>0.90980000000000005</v>
      </c>
      <c r="AS89">
        <v>0.90590000000000004</v>
      </c>
      <c r="AT89">
        <v>0.90310000000000001</v>
      </c>
      <c r="AU89">
        <v>0.9073</v>
      </c>
      <c r="AV89">
        <v>0.91300000000000003</v>
      </c>
      <c r="AW89">
        <v>0.91710000000000003</v>
      </c>
      <c r="AX89">
        <v>0.92510000000000003</v>
      </c>
      <c r="BE89" s="77"/>
      <c r="BF89" s="77"/>
      <c r="BG89" s="77"/>
      <c r="BH89" s="77"/>
    </row>
    <row r="90" spans="1:60" x14ac:dyDescent="0.15">
      <c r="A90">
        <v>74</v>
      </c>
      <c r="B90">
        <v>0</v>
      </c>
      <c r="C90">
        <v>0</v>
      </c>
      <c r="D90">
        <v>0</v>
      </c>
      <c r="E90">
        <v>100</v>
      </c>
      <c r="G90" s="8">
        <f t="shared" si="8"/>
        <v>1.7147491279467786</v>
      </c>
      <c r="H90" s="8">
        <f t="shared" si="9"/>
        <v>1.7229078185613309</v>
      </c>
      <c r="I90" s="8">
        <f t="shared" si="10"/>
        <v>1.7948574942608611</v>
      </c>
      <c r="J90" s="8">
        <f t="shared" si="11"/>
        <v>1.7223966800778319</v>
      </c>
      <c r="K90" s="8"/>
      <c r="L90" s="8"/>
      <c r="O90">
        <v>7.7000000000000002E-3</v>
      </c>
      <c r="P90">
        <v>1.2E-2</v>
      </c>
      <c r="Q90">
        <v>1.12E-2</v>
      </c>
      <c r="R90">
        <v>1.2800000000000001E-2</v>
      </c>
      <c r="S90">
        <v>1.46E-2</v>
      </c>
      <c r="T90">
        <v>1.5599999999999999E-2</v>
      </c>
      <c r="U90">
        <v>1.5800000000000002E-2</v>
      </c>
      <c r="V90">
        <v>1.6899999999999998E-2</v>
      </c>
      <c r="W90">
        <v>1.72E-2</v>
      </c>
      <c r="X90">
        <v>1.7899999999999999E-2</v>
      </c>
      <c r="Y90">
        <v>1.84E-2</v>
      </c>
      <c r="Z90">
        <v>1.9199999999999998E-2</v>
      </c>
      <c r="AA90">
        <v>1.9599999999999999E-2</v>
      </c>
      <c r="AB90">
        <v>1.95E-2</v>
      </c>
      <c r="AC90">
        <v>1.9599999999999999E-2</v>
      </c>
      <c r="AD90">
        <v>1.9099999999999999E-2</v>
      </c>
      <c r="AE90">
        <v>1.89E-2</v>
      </c>
      <c r="AF90">
        <v>1.8200000000000001E-2</v>
      </c>
      <c r="AG90">
        <v>1.78E-2</v>
      </c>
      <c r="AH90">
        <v>1.77E-2</v>
      </c>
      <c r="AI90">
        <v>1.77E-2</v>
      </c>
      <c r="AJ90">
        <v>1.77E-2</v>
      </c>
      <c r="AK90">
        <v>1.84E-2</v>
      </c>
      <c r="AL90">
        <v>1.9099999999999999E-2</v>
      </c>
      <c r="AM90">
        <v>1.9900000000000001E-2</v>
      </c>
      <c r="AN90">
        <v>2.1000000000000001E-2</v>
      </c>
      <c r="AO90">
        <v>2.2499999999999999E-2</v>
      </c>
      <c r="AP90">
        <v>2.41E-2</v>
      </c>
      <c r="AQ90">
        <v>2.58E-2</v>
      </c>
      <c r="AR90">
        <v>2.76E-2</v>
      </c>
      <c r="AS90">
        <v>2.9700000000000001E-2</v>
      </c>
      <c r="AT90">
        <v>3.2500000000000001E-2</v>
      </c>
      <c r="AU90">
        <v>3.56E-2</v>
      </c>
      <c r="AV90">
        <v>3.8899999999999997E-2</v>
      </c>
      <c r="AW90">
        <v>4.1700000000000001E-2</v>
      </c>
      <c r="AX90">
        <v>4.4499999999999998E-2</v>
      </c>
      <c r="BE90" s="77"/>
      <c r="BF90" s="77"/>
      <c r="BG90" s="77"/>
      <c r="BH90" s="77"/>
    </row>
    <row r="91" spans="1:60" x14ac:dyDescent="0.15">
      <c r="A91">
        <v>75</v>
      </c>
      <c r="B91">
        <v>0</v>
      </c>
      <c r="C91">
        <v>0</v>
      </c>
      <c r="D91">
        <v>0</v>
      </c>
      <c r="E91">
        <v>2</v>
      </c>
      <c r="G91" s="8">
        <f t="shared" si="8"/>
        <v>7.3814437775937033E-2</v>
      </c>
      <c r="H91" s="8">
        <f t="shared" si="9"/>
        <v>6.707841528224219E-2</v>
      </c>
      <c r="I91" s="8">
        <f t="shared" si="10"/>
        <v>3.0864697671470973E-2</v>
      </c>
      <c r="J91" s="8">
        <f t="shared" si="11"/>
        <v>7.2004830891491817E-2</v>
      </c>
      <c r="K91" s="86">
        <v>2</v>
      </c>
      <c r="L91" s="8">
        <f>100*((1-10^(-J91+J$10))/(1-10^(-J$11+J$10)))</f>
        <v>1.1817417450040413</v>
      </c>
      <c r="O91">
        <v>0.39429999999999998</v>
      </c>
      <c r="P91">
        <v>0.45169999999999999</v>
      </c>
      <c r="Q91">
        <v>0.53500000000000003</v>
      </c>
      <c r="R91">
        <v>0.72460000000000002</v>
      </c>
      <c r="S91">
        <v>0.9617</v>
      </c>
      <c r="T91">
        <v>0.99829999999999997</v>
      </c>
      <c r="U91">
        <v>0.97789999999999999</v>
      </c>
      <c r="V91">
        <v>0.9486</v>
      </c>
      <c r="W91">
        <v>0.9335</v>
      </c>
      <c r="X91">
        <v>0.92500000000000004</v>
      </c>
      <c r="Y91">
        <v>0.91120000000000001</v>
      </c>
      <c r="Z91">
        <v>0.90069999999999995</v>
      </c>
      <c r="AA91">
        <v>0.89</v>
      </c>
      <c r="AB91">
        <v>0.879</v>
      </c>
      <c r="AC91">
        <v>0.86770000000000003</v>
      </c>
      <c r="AD91">
        <v>0.85640000000000005</v>
      </c>
      <c r="AE91">
        <v>0.84989999999999999</v>
      </c>
      <c r="AF91">
        <v>0.8417</v>
      </c>
      <c r="AG91">
        <v>0.82989999999999997</v>
      </c>
      <c r="AH91">
        <v>0.82740000000000002</v>
      </c>
      <c r="AI91">
        <v>0.82909999999999995</v>
      </c>
      <c r="AJ91">
        <v>0.83430000000000004</v>
      </c>
      <c r="AK91">
        <v>0.83709999999999996</v>
      </c>
      <c r="AL91">
        <v>0.84019999999999995</v>
      </c>
      <c r="AM91">
        <v>0.84740000000000004</v>
      </c>
      <c r="AN91">
        <v>0.85950000000000004</v>
      </c>
      <c r="AO91">
        <v>0.87470000000000003</v>
      </c>
      <c r="AP91">
        <v>0.88639999999999997</v>
      </c>
      <c r="AQ91">
        <v>0.89339999999999997</v>
      </c>
      <c r="AR91">
        <v>0.89410000000000001</v>
      </c>
      <c r="AS91">
        <v>0.89049999999999996</v>
      </c>
      <c r="AT91">
        <v>0.88800000000000001</v>
      </c>
      <c r="AU91">
        <v>0.89249999999999996</v>
      </c>
      <c r="AV91">
        <v>0.89800000000000002</v>
      </c>
      <c r="AW91">
        <v>0.90229999999999999</v>
      </c>
      <c r="AX91">
        <v>0.91020000000000001</v>
      </c>
      <c r="BE91" s="77"/>
      <c r="BF91" s="77"/>
      <c r="BG91" s="77"/>
      <c r="BH91" s="77"/>
    </row>
    <row r="92" spans="1:60" x14ac:dyDescent="0.15">
      <c r="A92">
        <v>76</v>
      </c>
      <c r="B92">
        <v>0</v>
      </c>
      <c r="C92">
        <v>0</v>
      </c>
      <c r="D92">
        <v>0</v>
      </c>
      <c r="E92">
        <v>5</v>
      </c>
      <c r="G92" s="8">
        <f t="shared" si="8"/>
        <v>8.7253291829323565E-2</v>
      </c>
      <c r="H92" s="8">
        <f t="shared" si="9"/>
        <v>7.9863005320685992E-2</v>
      </c>
      <c r="I92" s="8">
        <f t="shared" si="10"/>
        <v>4.3368279636588923E-2</v>
      </c>
      <c r="J92" s="8">
        <f t="shared" si="11"/>
        <v>8.5128100240273855E-2</v>
      </c>
      <c r="K92" s="86">
        <v>5</v>
      </c>
      <c r="L92" s="8">
        <f t="shared" ref="L92:L111" si="12">100*((1-10^(-J92+J$10))/(1-10^(-J$11+J$10)))</f>
        <v>4.1933103007253854</v>
      </c>
      <c r="O92">
        <v>0.3891</v>
      </c>
      <c r="P92">
        <v>0.43830000000000002</v>
      </c>
      <c r="Q92">
        <v>0.51900000000000002</v>
      </c>
      <c r="R92">
        <v>0.7026</v>
      </c>
      <c r="S92">
        <v>0.93459999999999999</v>
      </c>
      <c r="T92">
        <v>0.97099999999999997</v>
      </c>
      <c r="U92">
        <v>0.9506</v>
      </c>
      <c r="V92">
        <v>0.9214</v>
      </c>
      <c r="W92">
        <v>0.90649999999999997</v>
      </c>
      <c r="X92">
        <v>0.89849999999999997</v>
      </c>
      <c r="Y92">
        <v>0.88490000000000002</v>
      </c>
      <c r="Z92">
        <v>0.87450000000000006</v>
      </c>
      <c r="AA92">
        <v>0.86409999999999998</v>
      </c>
      <c r="AB92">
        <v>0.85399999999999998</v>
      </c>
      <c r="AC92">
        <v>0.84279999999999999</v>
      </c>
      <c r="AD92">
        <v>0.83189999999999997</v>
      </c>
      <c r="AE92">
        <v>0.82530000000000003</v>
      </c>
      <c r="AF92">
        <v>0.81669999999999998</v>
      </c>
      <c r="AG92">
        <v>0.80510000000000004</v>
      </c>
      <c r="AH92">
        <v>0.80269999999999997</v>
      </c>
      <c r="AI92">
        <v>0.80420000000000003</v>
      </c>
      <c r="AJ92">
        <v>0.80920000000000003</v>
      </c>
      <c r="AK92">
        <v>0.81159999999999999</v>
      </c>
      <c r="AL92">
        <v>0.81459999999999999</v>
      </c>
      <c r="AM92">
        <v>0.82140000000000002</v>
      </c>
      <c r="AN92">
        <v>0.83320000000000005</v>
      </c>
      <c r="AO92">
        <v>0.84799999999999998</v>
      </c>
      <c r="AP92">
        <v>0.85960000000000003</v>
      </c>
      <c r="AQ92">
        <v>0.86670000000000003</v>
      </c>
      <c r="AR92">
        <v>0.86729999999999996</v>
      </c>
      <c r="AS92">
        <v>0.86419999999999997</v>
      </c>
      <c r="AT92">
        <v>0.86180000000000001</v>
      </c>
      <c r="AU92">
        <v>0.86619999999999997</v>
      </c>
      <c r="AV92">
        <v>0.87209999999999999</v>
      </c>
      <c r="AW92">
        <v>0.87639999999999996</v>
      </c>
      <c r="AX92">
        <v>0.88439999999999996</v>
      </c>
      <c r="BE92" s="77"/>
      <c r="BF92" s="77"/>
      <c r="BG92" s="77"/>
      <c r="BH92" s="77"/>
    </row>
    <row r="93" spans="1:60" x14ac:dyDescent="0.15">
      <c r="A93">
        <v>77</v>
      </c>
      <c r="B93">
        <v>0</v>
      </c>
      <c r="C93">
        <v>0</v>
      </c>
      <c r="D93">
        <v>0</v>
      </c>
      <c r="E93">
        <v>10</v>
      </c>
      <c r="G93" s="8">
        <f t="shared" si="8"/>
        <v>0.10952763472124848</v>
      </c>
      <c r="H93" s="8">
        <f t="shared" si="9"/>
        <v>0.10194287915556559</v>
      </c>
      <c r="I93" s="8">
        <f t="shared" si="10"/>
        <v>6.5614183091693062E-2</v>
      </c>
      <c r="J93" s="8">
        <f t="shared" si="11"/>
        <v>0.10731434514402698</v>
      </c>
      <c r="K93" s="86">
        <v>10</v>
      </c>
      <c r="L93" s="8">
        <f t="shared" si="12"/>
        <v>9.0822024648986606</v>
      </c>
      <c r="O93">
        <v>0.36809999999999998</v>
      </c>
      <c r="P93">
        <v>0.41889999999999999</v>
      </c>
      <c r="Q93">
        <v>0.49440000000000001</v>
      </c>
      <c r="R93">
        <v>0.66900000000000004</v>
      </c>
      <c r="S93">
        <v>0.88839999999999997</v>
      </c>
      <c r="T93">
        <v>0.92210000000000003</v>
      </c>
      <c r="U93">
        <v>0.90249999999999997</v>
      </c>
      <c r="V93">
        <v>0.87539999999999996</v>
      </c>
      <c r="W93">
        <v>0.86119999999999997</v>
      </c>
      <c r="X93">
        <v>0.85340000000000005</v>
      </c>
      <c r="Y93">
        <v>0.84119999999999995</v>
      </c>
      <c r="Z93">
        <v>0.83169999999999999</v>
      </c>
      <c r="AA93">
        <v>0.82150000000000001</v>
      </c>
      <c r="AB93">
        <v>0.81179999999999997</v>
      </c>
      <c r="AC93">
        <v>0.80079999999999996</v>
      </c>
      <c r="AD93">
        <v>0.79059999999999997</v>
      </c>
      <c r="AE93">
        <v>0.78459999999999996</v>
      </c>
      <c r="AF93">
        <v>0.7762</v>
      </c>
      <c r="AG93">
        <v>0.76519999999999999</v>
      </c>
      <c r="AH93">
        <v>0.76270000000000004</v>
      </c>
      <c r="AI93">
        <v>0.76390000000000002</v>
      </c>
      <c r="AJ93">
        <v>0.76859999999999995</v>
      </c>
      <c r="AK93">
        <v>0.77110000000000001</v>
      </c>
      <c r="AL93">
        <v>0.77380000000000004</v>
      </c>
      <c r="AM93">
        <v>0.78039999999999998</v>
      </c>
      <c r="AN93">
        <v>0.79159999999999997</v>
      </c>
      <c r="AO93">
        <v>0.80549999999999999</v>
      </c>
      <c r="AP93">
        <v>0.8165</v>
      </c>
      <c r="AQ93">
        <v>0.82299999999999995</v>
      </c>
      <c r="AR93">
        <v>0.82369999999999999</v>
      </c>
      <c r="AS93">
        <v>0.82099999999999995</v>
      </c>
      <c r="AT93">
        <v>0.81969999999999998</v>
      </c>
      <c r="AU93">
        <v>0.82410000000000005</v>
      </c>
      <c r="AV93">
        <v>0.82989999999999997</v>
      </c>
      <c r="AW93">
        <v>0.83450000000000002</v>
      </c>
      <c r="AX93">
        <v>0.84189999999999998</v>
      </c>
      <c r="BE93" s="77"/>
      <c r="BF93" s="77"/>
      <c r="BG93" s="77"/>
      <c r="BH93" s="77"/>
    </row>
    <row r="94" spans="1:60" x14ac:dyDescent="0.15">
      <c r="A94">
        <v>78</v>
      </c>
      <c r="B94">
        <v>0</v>
      </c>
      <c r="C94">
        <v>0</v>
      </c>
      <c r="D94">
        <v>0</v>
      </c>
      <c r="E94">
        <v>15</v>
      </c>
      <c r="G94" s="8">
        <f t="shared" si="8"/>
        <v>0.13538142573887255</v>
      </c>
      <c r="H94" s="8">
        <f t="shared" si="9"/>
        <v>0.12640707571790488</v>
      </c>
      <c r="I94" s="8">
        <f t="shared" si="10"/>
        <v>8.900171440189697E-2</v>
      </c>
      <c r="J94" s="8">
        <f t="shared" si="11"/>
        <v>0.13249651818486757</v>
      </c>
      <c r="K94" s="86">
        <v>15</v>
      </c>
      <c r="L94" s="8">
        <f t="shared" si="12"/>
        <v>14.336918658272474</v>
      </c>
      <c r="O94">
        <v>0.35120000000000001</v>
      </c>
      <c r="P94">
        <v>0.4</v>
      </c>
      <c r="Q94">
        <v>0.47399999999999998</v>
      </c>
      <c r="R94">
        <v>0.63729999999999998</v>
      </c>
      <c r="S94">
        <v>0.84289999999999998</v>
      </c>
      <c r="T94">
        <v>0.87329999999999997</v>
      </c>
      <c r="U94">
        <v>0.85460000000000003</v>
      </c>
      <c r="V94">
        <v>0.82879999999999998</v>
      </c>
      <c r="W94">
        <v>0.81569999999999998</v>
      </c>
      <c r="X94">
        <v>0.80779999999999996</v>
      </c>
      <c r="Y94">
        <v>0.7964</v>
      </c>
      <c r="Z94">
        <v>0.78710000000000002</v>
      </c>
      <c r="AA94">
        <v>0.77739999999999998</v>
      </c>
      <c r="AB94">
        <v>0.76800000000000002</v>
      </c>
      <c r="AC94">
        <v>0.75800000000000001</v>
      </c>
      <c r="AD94">
        <v>0.74739999999999995</v>
      </c>
      <c r="AE94">
        <v>0.74109999999999998</v>
      </c>
      <c r="AF94">
        <v>0.73299999999999998</v>
      </c>
      <c r="AG94">
        <v>0.72230000000000005</v>
      </c>
      <c r="AH94">
        <v>0.71950000000000003</v>
      </c>
      <c r="AI94">
        <v>0.72030000000000005</v>
      </c>
      <c r="AJ94">
        <v>0.72460000000000002</v>
      </c>
      <c r="AK94">
        <v>0.72660000000000002</v>
      </c>
      <c r="AL94">
        <v>0.72909999999999997</v>
      </c>
      <c r="AM94">
        <v>0.73499999999999999</v>
      </c>
      <c r="AN94">
        <v>0.74570000000000003</v>
      </c>
      <c r="AO94">
        <v>0.75870000000000004</v>
      </c>
      <c r="AP94">
        <v>0.76929999999999998</v>
      </c>
      <c r="AQ94">
        <v>0.77580000000000005</v>
      </c>
      <c r="AR94">
        <v>0.77710000000000001</v>
      </c>
      <c r="AS94">
        <v>0.77449999999999997</v>
      </c>
      <c r="AT94">
        <v>0.77310000000000001</v>
      </c>
      <c r="AU94">
        <v>0.77790000000000004</v>
      </c>
      <c r="AV94">
        <v>0.78380000000000005</v>
      </c>
      <c r="AW94">
        <v>0.78820000000000001</v>
      </c>
      <c r="AX94">
        <v>0.79610000000000003</v>
      </c>
      <c r="BE94" s="77"/>
      <c r="BF94" s="77"/>
      <c r="BG94" s="77"/>
      <c r="BH94" s="77"/>
    </row>
    <row r="95" spans="1:60" x14ac:dyDescent="0.15">
      <c r="A95">
        <v>79</v>
      </c>
      <c r="B95">
        <v>0</v>
      </c>
      <c r="C95">
        <v>0</v>
      </c>
      <c r="D95">
        <v>0</v>
      </c>
      <c r="E95">
        <v>20</v>
      </c>
      <c r="G95" s="8">
        <f t="shared" si="8"/>
        <v>0.16254178220341789</v>
      </c>
      <c r="H95" s="8">
        <f t="shared" si="9"/>
        <v>0.15351899410521669</v>
      </c>
      <c r="I95" s="8">
        <f t="shared" si="10"/>
        <v>0.11641459339795597</v>
      </c>
      <c r="J95" s="8">
        <f t="shared" si="11"/>
        <v>0.15958615104938192</v>
      </c>
      <c r="K95" s="86">
        <v>20</v>
      </c>
      <c r="L95" s="8">
        <f t="shared" si="12"/>
        <v>19.65962911958659</v>
      </c>
      <c r="O95">
        <v>0.3337</v>
      </c>
      <c r="P95">
        <v>0.38200000000000001</v>
      </c>
      <c r="Q95">
        <v>0.44900000000000001</v>
      </c>
      <c r="R95">
        <v>0.60250000000000004</v>
      </c>
      <c r="S95">
        <v>0.79249999999999998</v>
      </c>
      <c r="T95">
        <v>0.81930000000000003</v>
      </c>
      <c r="U95">
        <v>0.80130000000000001</v>
      </c>
      <c r="V95">
        <v>0.77790000000000004</v>
      </c>
      <c r="W95">
        <v>0.76480000000000004</v>
      </c>
      <c r="X95">
        <v>0.7581</v>
      </c>
      <c r="Y95">
        <v>0.74739999999999995</v>
      </c>
      <c r="Z95">
        <v>0.73860000000000003</v>
      </c>
      <c r="AA95">
        <v>0.72989999999999999</v>
      </c>
      <c r="AB95">
        <v>0.72130000000000005</v>
      </c>
      <c r="AC95">
        <v>0.71160000000000001</v>
      </c>
      <c r="AD95">
        <v>0.70209999999999995</v>
      </c>
      <c r="AE95">
        <v>0.6966</v>
      </c>
      <c r="AF95">
        <v>0.68899999999999995</v>
      </c>
      <c r="AG95">
        <v>0.67910000000000004</v>
      </c>
      <c r="AH95">
        <v>0.6764</v>
      </c>
      <c r="AI95">
        <v>0.67710000000000004</v>
      </c>
      <c r="AJ95">
        <v>0.68059999999999998</v>
      </c>
      <c r="AK95">
        <v>0.68269999999999997</v>
      </c>
      <c r="AL95">
        <v>0.68500000000000005</v>
      </c>
      <c r="AM95">
        <v>0.6905</v>
      </c>
      <c r="AN95">
        <v>0.70009999999999994</v>
      </c>
      <c r="AO95">
        <v>0.71199999999999997</v>
      </c>
      <c r="AP95">
        <v>0.72150000000000003</v>
      </c>
      <c r="AQ95">
        <v>0.72770000000000001</v>
      </c>
      <c r="AR95">
        <v>0.72909999999999997</v>
      </c>
      <c r="AS95">
        <v>0.72709999999999997</v>
      </c>
      <c r="AT95">
        <v>0.72670000000000001</v>
      </c>
      <c r="AU95">
        <v>0.73129999999999995</v>
      </c>
      <c r="AV95">
        <v>0.73699999999999999</v>
      </c>
      <c r="AW95">
        <v>0.74150000000000005</v>
      </c>
      <c r="AX95">
        <v>0.749</v>
      </c>
      <c r="BE95" s="77"/>
      <c r="BF95" s="77"/>
      <c r="BG95" s="77"/>
      <c r="BH95" s="77"/>
    </row>
    <row r="96" spans="1:60" x14ac:dyDescent="0.15">
      <c r="A96">
        <v>80</v>
      </c>
      <c r="B96">
        <v>0</v>
      </c>
      <c r="C96">
        <v>0</v>
      </c>
      <c r="D96">
        <v>0</v>
      </c>
      <c r="E96">
        <v>25</v>
      </c>
      <c r="G96" s="8">
        <f t="shared" si="8"/>
        <v>0.19126907559446665</v>
      </c>
      <c r="H96" s="8">
        <f t="shared" si="9"/>
        <v>0.18209906295178324</v>
      </c>
      <c r="I96" s="8">
        <f t="shared" si="10"/>
        <v>0.14568935351546494</v>
      </c>
      <c r="J96" s="8">
        <f t="shared" si="11"/>
        <v>0.1882434195830423</v>
      </c>
      <c r="K96" s="86">
        <v>25</v>
      </c>
      <c r="L96" s="8">
        <f t="shared" si="12"/>
        <v>24.940425835805836</v>
      </c>
      <c r="O96">
        <v>0.317</v>
      </c>
      <c r="P96">
        <v>0.36120000000000002</v>
      </c>
      <c r="Q96">
        <v>0.42499999999999999</v>
      </c>
      <c r="R96">
        <v>0.56810000000000005</v>
      </c>
      <c r="S96">
        <v>0.74150000000000005</v>
      </c>
      <c r="T96">
        <v>0.76470000000000005</v>
      </c>
      <c r="U96">
        <v>0.74839999999999995</v>
      </c>
      <c r="V96">
        <v>0.72619999999999996</v>
      </c>
      <c r="W96">
        <v>0.71489999999999998</v>
      </c>
      <c r="X96">
        <v>0.70850000000000002</v>
      </c>
      <c r="Y96">
        <v>0.69850000000000001</v>
      </c>
      <c r="Z96">
        <v>0.69089999999999996</v>
      </c>
      <c r="AA96">
        <v>0.68310000000000004</v>
      </c>
      <c r="AB96">
        <v>0.67510000000000003</v>
      </c>
      <c r="AC96">
        <v>0.66649999999999998</v>
      </c>
      <c r="AD96">
        <v>0.65759999999999996</v>
      </c>
      <c r="AE96">
        <v>0.65210000000000001</v>
      </c>
      <c r="AF96">
        <v>0.64510000000000001</v>
      </c>
      <c r="AG96">
        <v>0.63590000000000002</v>
      </c>
      <c r="AH96">
        <v>0.63339999999999996</v>
      </c>
      <c r="AI96">
        <v>0.63390000000000002</v>
      </c>
      <c r="AJ96">
        <v>0.6371</v>
      </c>
      <c r="AK96">
        <v>0.63900000000000001</v>
      </c>
      <c r="AL96">
        <v>0.64129999999999998</v>
      </c>
      <c r="AM96">
        <v>0.64629999999999999</v>
      </c>
      <c r="AN96">
        <v>0.65500000000000003</v>
      </c>
      <c r="AO96">
        <v>0.66600000000000004</v>
      </c>
      <c r="AP96">
        <v>0.67479999999999996</v>
      </c>
      <c r="AQ96">
        <v>0.68089999999999995</v>
      </c>
      <c r="AR96">
        <v>0.68259999999999998</v>
      </c>
      <c r="AS96">
        <v>0.68140000000000001</v>
      </c>
      <c r="AT96">
        <v>0.68130000000000002</v>
      </c>
      <c r="AU96">
        <v>0.68589999999999995</v>
      </c>
      <c r="AV96">
        <v>0.69169999999999998</v>
      </c>
      <c r="AW96">
        <v>0.69650000000000001</v>
      </c>
      <c r="AX96">
        <v>0.70340000000000003</v>
      </c>
      <c r="BE96" s="77"/>
      <c r="BF96" s="77"/>
      <c r="BG96" s="77"/>
      <c r="BH96" s="77"/>
    </row>
    <row r="97" spans="1:60" x14ac:dyDescent="0.15">
      <c r="A97">
        <v>81</v>
      </c>
      <c r="B97">
        <v>0</v>
      </c>
      <c r="C97">
        <v>0</v>
      </c>
      <c r="D97">
        <v>0</v>
      </c>
      <c r="E97">
        <v>30</v>
      </c>
      <c r="G97" s="8">
        <f t="shared" si="8"/>
        <v>0.21160856334644332</v>
      </c>
      <c r="H97" s="8">
        <f t="shared" si="9"/>
        <v>0.20243219385910002</v>
      </c>
      <c r="I97" s="8">
        <f t="shared" si="10"/>
        <v>0.16692229110656912</v>
      </c>
      <c r="J97" s="8">
        <f t="shared" si="11"/>
        <v>0.20857528814819867</v>
      </c>
      <c r="K97" s="86">
        <v>30</v>
      </c>
      <c r="L97" s="8">
        <f t="shared" si="12"/>
        <v>28.48128174141959</v>
      </c>
      <c r="O97">
        <v>0.30880000000000002</v>
      </c>
      <c r="P97">
        <v>0.3458</v>
      </c>
      <c r="Q97">
        <v>0.40660000000000002</v>
      </c>
      <c r="R97">
        <v>0.54169999999999996</v>
      </c>
      <c r="S97">
        <v>0.70520000000000005</v>
      </c>
      <c r="T97">
        <v>0.72799999999999998</v>
      </c>
      <c r="U97">
        <v>0.71240000000000003</v>
      </c>
      <c r="V97">
        <v>0.69140000000000001</v>
      </c>
      <c r="W97">
        <v>0.68110000000000004</v>
      </c>
      <c r="X97">
        <v>0.67510000000000003</v>
      </c>
      <c r="Y97">
        <v>0.66590000000000005</v>
      </c>
      <c r="Z97">
        <v>0.65890000000000004</v>
      </c>
      <c r="AA97">
        <v>0.65180000000000005</v>
      </c>
      <c r="AB97">
        <v>0.64410000000000001</v>
      </c>
      <c r="AC97">
        <v>0.63580000000000003</v>
      </c>
      <c r="AD97">
        <v>0.62770000000000004</v>
      </c>
      <c r="AE97">
        <v>0.62239999999999995</v>
      </c>
      <c r="AF97">
        <v>0.61560000000000004</v>
      </c>
      <c r="AG97">
        <v>0.60680000000000001</v>
      </c>
      <c r="AH97">
        <v>0.60460000000000003</v>
      </c>
      <c r="AI97">
        <v>0.60489999999999999</v>
      </c>
      <c r="AJ97">
        <v>0.6079</v>
      </c>
      <c r="AK97">
        <v>0.60960000000000003</v>
      </c>
      <c r="AL97">
        <v>0.61199999999999999</v>
      </c>
      <c r="AM97">
        <v>0.6169</v>
      </c>
      <c r="AN97">
        <v>0.62519999999999998</v>
      </c>
      <c r="AO97">
        <v>0.63560000000000005</v>
      </c>
      <c r="AP97">
        <v>0.64400000000000002</v>
      </c>
      <c r="AQ97">
        <v>0.64949999999999997</v>
      </c>
      <c r="AR97">
        <v>0.65110000000000001</v>
      </c>
      <c r="AS97">
        <v>0.65039999999999998</v>
      </c>
      <c r="AT97">
        <v>0.65029999999999999</v>
      </c>
      <c r="AU97">
        <v>0.65500000000000003</v>
      </c>
      <c r="AV97">
        <v>0.66080000000000005</v>
      </c>
      <c r="AW97">
        <v>0.66539999999999999</v>
      </c>
      <c r="AX97">
        <v>0.6724</v>
      </c>
      <c r="BE97" s="77"/>
      <c r="BF97" s="77"/>
      <c r="BG97" s="77"/>
      <c r="BH97" s="77"/>
    </row>
    <row r="98" spans="1:60" x14ac:dyDescent="0.15">
      <c r="A98">
        <v>82</v>
      </c>
      <c r="B98">
        <v>0</v>
      </c>
      <c r="C98">
        <v>0</v>
      </c>
      <c r="D98">
        <v>0</v>
      </c>
      <c r="E98">
        <v>35</v>
      </c>
      <c r="G98" s="8">
        <f t="shared" si="8"/>
        <v>0.2490149023532556</v>
      </c>
      <c r="H98" s="8">
        <f t="shared" si="9"/>
        <v>0.23917253660149673</v>
      </c>
      <c r="I98" s="8">
        <f t="shared" si="10"/>
        <v>0.20332540067101318</v>
      </c>
      <c r="J98" s="8">
        <f t="shared" si="11"/>
        <v>0.24570928190333446</v>
      </c>
      <c r="K98" s="86">
        <v>35</v>
      </c>
      <c r="L98" s="8">
        <f t="shared" si="12"/>
        <v>34.535559160684528</v>
      </c>
      <c r="O98">
        <v>0.2828</v>
      </c>
      <c r="P98">
        <v>0.31979999999999997</v>
      </c>
      <c r="Q98">
        <v>0.37580000000000002</v>
      </c>
      <c r="R98">
        <v>0.50070000000000003</v>
      </c>
      <c r="S98">
        <v>0.64990000000000003</v>
      </c>
      <c r="T98">
        <v>0.66920000000000002</v>
      </c>
      <c r="U98">
        <v>0.65449999999999997</v>
      </c>
      <c r="V98">
        <v>0.63529999999999998</v>
      </c>
      <c r="W98">
        <v>0.62580000000000002</v>
      </c>
      <c r="X98">
        <v>0.62050000000000005</v>
      </c>
      <c r="Y98">
        <v>0.61219999999999997</v>
      </c>
      <c r="Z98">
        <v>0.60580000000000001</v>
      </c>
      <c r="AA98">
        <v>0.59889999999999999</v>
      </c>
      <c r="AB98">
        <v>0.59219999999999995</v>
      </c>
      <c r="AC98">
        <v>0.58440000000000003</v>
      </c>
      <c r="AD98">
        <v>0.57689999999999997</v>
      </c>
      <c r="AE98">
        <v>0.57210000000000005</v>
      </c>
      <c r="AF98">
        <v>0.56540000000000001</v>
      </c>
      <c r="AG98">
        <v>0.55710000000000004</v>
      </c>
      <c r="AH98">
        <v>0.55459999999999998</v>
      </c>
      <c r="AI98">
        <v>0.55489999999999995</v>
      </c>
      <c r="AJ98">
        <v>0.55779999999999996</v>
      </c>
      <c r="AK98">
        <v>0.5595</v>
      </c>
      <c r="AL98">
        <v>0.56140000000000001</v>
      </c>
      <c r="AM98">
        <v>0.56589999999999996</v>
      </c>
      <c r="AN98">
        <v>0.57320000000000004</v>
      </c>
      <c r="AO98">
        <v>0.58299999999999996</v>
      </c>
      <c r="AP98">
        <v>0.59089999999999998</v>
      </c>
      <c r="AQ98">
        <v>0.59619999999999995</v>
      </c>
      <c r="AR98">
        <v>0.59799999999999998</v>
      </c>
      <c r="AS98">
        <v>0.59770000000000001</v>
      </c>
      <c r="AT98">
        <v>0.59819999999999995</v>
      </c>
      <c r="AU98">
        <v>0.60299999999999998</v>
      </c>
      <c r="AV98">
        <v>0.60870000000000002</v>
      </c>
      <c r="AW98">
        <v>0.61319999999999997</v>
      </c>
      <c r="AX98">
        <v>0.62</v>
      </c>
      <c r="BE98" s="77"/>
      <c r="BF98" s="77"/>
      <c r="BG98" s="77"/>
      <c r="BH98" s="77"/>
    </row>
    <row r="99" spans="1:60" x14ac:dyDescent="0.15">
      <c r="A99">
        <v>83</v>
      </c>
      <c r="B99">
        <v>0</v>
      </c>
      <c r="C99">
        <v>0</v>
      </c>
      <c r="D99">
        <v>0</v>
      </c>
      <c r="E99">
        <v>40</v>
      </c>
      <c r="G99" s="8">
        <f t="shared" si="8"/>
        <v>0.28008557282568253</v>
      </c>
      <c r="H99" s="8">
        <f t="shared" si="9"/>
        <v>0.26980679416860032</v>
      </c>
      <c r="I99" s="8">
        <f t="shared" si="10"/>
        <v>0.23449137159225075</v>
      </c>
      <c r="J99" s="8">
        <f t="shared" si="11"/>
        <v>0.27654731622994511</v>
      </c>
      <c r="K99" s="86">
        <v>40</v>
      </c>
      <c r="L99" s="8">
        <f t="shared" si="12"/>
        <v>39.184459938975927</v>
      </c>
      <c r="O99">
        <v>0.26400000000000001</v>
      </c>
      <c r="P99">
        <v>0.3029</v>
      </c>
      <c r="Q99">
        <v>0.35449999999999998</v>
      </c>
      <c r="R99">
        <v>0.46899999999999997</v>
      </c>
      <c r="S99">
        <v>0.60399999999999998</v>
      </c>
      <c r="T99">
        <v>0.62160000000000004</v>
      </c>
      <c r="U99">
        <v>0.60870000000000002</v>
      </c>
      <c r="V99">
        <v>0.59150000000000003</v>
      </c>
      <c r="W99">
        <v>0.58260000000000001</v>
      </c>
      <c r="X99">
        <v>0.57750000000000001</v>
      </c>
      <c r="Y99">
        <v>0.57040000000000002</v>
      </c>
      <c r="Z99">
        <v>0.56420000000000003</v>
      </c>
      <c r="AA99">
        <v>0.55820000000000003</v>
      </c>
      <c r="AB99">
        <v>0.55200000000000005</v>
      </c>
      <c r="AC99">
        <v>0.54479999999999995</v>
      </c>
      <c r="AD99">
        <v>0.53769999999999996</v>
      </c>
      <c r="AE99">
        <v>0.53280000000000005</v>
      </c>
      <c r="AF99">
        <v>0.52690000000000003</v>
      </c>
      <c r="AG99">
        <v>0.51910000000000001</v>
      </c>
      <c r="AH99">
        <v>0.51670000000000005</v>
      </c>
      <c r="AI99">
        <v>0.51690000000000003</v>
      </c>
      <c r="AJ99">
        <v>0.51929999999999998</v>
      </c>
      <c r="AK99">
        <v>0.52090000000000003</v>
      </c>
      <c r="AL99">
        <v>0.52270000000000005</v>
      </c>
      <c r="AM99">
        <v>0.52669999999999995</v>
      </c>
      <c r="AN99">
        <v>0.53369999999999995</v>
      </c>
      <c r="AO99">
        <v>0.54239999999999999</v>
      </c>
      <c r="AP99">
        <v>0.54990000000000006</v>
      </c>
      <c r="AQ99">
        <v>0.55520000000000003</v>
      </c>
      <c r="AR99">
        <v>0.55720000000000003</v>
      </c>
      <c r="AS99">
        <v>0.55710000000000004</v>
      </c>
      <c r="AT99">
        <v>0.55759999999999998</v>
      </c>
      <c r="AU99">
        <v>0.56299999999999994</v>
      </c>
      <c r="AV99">
        <v>0.56830000000000003</v>
      </c>
      <c r="AW99">
        <v>0.57289999999999996</v>
      </c>
      <c r="AX99">
        <v>0.57979999999999998</v>
      </c>
      <c r="BE99" s="77"/>
      <c r="BF99" s="77"/>
      <c r="BG99" s="77"/>
      <c r="BH99" s="77"/>
    </row>
    <row r="100" spans="1:60" x14ac:dyDescent="0.15">
      <c r="A100">
        <v>84</v>
      </c>
      <c r="B100">
        <v>0</v>
      </c>
      <c r="C100">
        <v>0</v>
      </c>
      <c r="D100">
        <v>0</v>
      </c>
      <c r="E100">
        <v>45</v>
      </c>
      <c r="G100" s="8">
        <f t="shared" si="8"/>
        <v>0.32670484719973658</v>
      </c>
      <c r="H100" s="8">
        <f t="shared" si="9"/>
        <v>0.31646837003311085</v>
      </c>
      <c r="I100" s="8">
        <f t="shared" si="10"/>
        <v>0.28222257046540095</v>
      </c>
      <c r="J100" s="8">
        <f t="shared" si="11"/>
        <v>0.3231580547561238</v>
      </c>
      <c r="K100" s="86">
        <v>45</v>
      </c>
      <c r="L100" s="8">
        <f t="shared" si="12"/>
        <v>45.613444317808991</v>
      </c>
      <c r="O100">
        <v>0.24</v>
      </c>
      <c r="P100">
        <v>0.27539999999999998</v>
      </c>
      <c r="Q100">
        <v>0.32229999999999998</v>
      </c>
      <c r="R100">
        <v>0.42209999999999998</v>
      </c>
      <c r="S100">
        <v>0.54179999999999995</v>
      </c>
      <c r="T100">
        <v>0.55610000000000004</v>
      </c>
      <c r="U100">
        <v>0.54420000000000002</v>
      </c>
      <c r="V100">
        <v>0.52959999999999996</v>
      </c>
      <c r="W100">
        <v>0.52210000000000001</v>
      </c>
      <c r="X100">
        <v>0.51770000000000005</v>
      </c>
      <c r="Y100">
        <v>0.51160000000000005</v>
      </c>
      <c r="Z100">
        <v>0.50629999999999997</v>
      </c>
      <c r="AA100">
        <v>0.50109999999999999</v>
      </c>
      <c r="AB100">
        <v>0.49580000000000002</v>
      </c>
      <c r="AC100">
        <v>0.48970000000000002</v>
      </c>
      <c r="AD100">
        <v>0.48259999999999997</v>
      </c>
      <c r="AE100">
        <v>0.47849999999999998</v>
      </c>
      <c r="AF100">
        <v>0.47320000000000001</v>
      </c>
      <c r="AG100">
        <v>0.4662</v>
      </c>
      <c r="AH100">
        <v>0.46439999999999998</v>
      </c>
      <c r="AI100">
        <v>0.46429999999999999</v>
      </c>
      <c r="AJ100">
        <v>0.46629999999999999</v>
      </c>
      <c r="AK100">
        <v>0.46760000000000002</v>
      </c>
      <c r="AL100">
        <v>0.46949999999999997</v>
      </c>
      <c r="AM100">
        <v>0.47339999999999999</v>
      </c>
      <c r="AN100">
        <v>0.47970000000000002</v>
      </c>
      <c r="AO100">
        <v>0.48749999999999999</v>
      </c>
      <c r="AP100">
        <v>0.49430000000000002</v>
      </c>
      <c r="AQ100">
        <v>0.49919999999999998</v>
      </c>
      <c r="AR100">
        <v>0.50129999999999997</v>
      </c>
      <c r="AS100">
        <v>0.50170000000000003</v>
      </c>
      <c r="AT100">
        <v>0.50329999999999997</v>
      </c>
      <c r="AU100">
        <v>0.50839999999999996</v>
      </c>
      <c r="AV100">
        <v>0.51400000000000001</v>
      </c>
      <c r="AW100">
        <v>0.51880000000000004</v>
      </c>
      <c r="AX100">
        <v>0.52549999999999997</v>
      </c>
      <c r="BE100" s="77"/>
      <c r="BF100" s="77"/>
      <c r="BG100" s="77"/>
      <c r="BH100" s="77"/>
    </row>
    <row r="101" spans="1:60" x14ac:dyDescent="0.15">
      <c r="A101">
        <v>85</v>
      </c>
      <c r="B101">
        <v>0</v>
      </c>
      <c r="C101">
        <v>0</v>
      </c>
      <c r="D101">
        <v>0</v>
      </c>
      <c r="E101">
        <v>50</v>
      </c>
      <c r="G101" s="8">
        <f t="shared" si="8"/>
        <v>0.36604385727441724</v>
      </c>
      <c r="H101" s="8">
        <f t="shared" si="9"/>
        <v>0.35586713871027581</v>
      </c>
      <c r="I101" s="8">
        <f t="shared" si="10"/>
        <v>0.32389324729071328</v>
      </c>
      <c r="J101" s="8">
        <f t="shared" si="11"/>
        <v>0.36251213884981281</v>
      </c>
      <c r="K101" s="86">
        <v>50</v>
      </c>
      <c r="L101" s="8">
        <f t="shared" si="12"/>
        <v>50.529354558211281</v>
      </c>
      <c r="O101">
        <v>0.2238</v>
      </c>
      <c r="P101">
        <v>0.25659999999999999</v>
      </c>
      <c r="Q101">
        <v>0.29730000000000001</v>
      </c>
      <c r="R101">
        <v>0.38640000000000002</v>
      </c>
      <c r="S101">
        <v>0.49099999999999999</v>
      </c>
      <c r="T101">
        <v>0.50390000000000001</v>
      </c>
      <c r="U101">
        <v>0.49390000000000001</v>
      </c>
      <c r="V101">
        <v>0.48070000000000002</v>
      </c>
      <c r="W101">
        <v>0.47470000000000001</v>
      </c>
      <c r="X101">
        <v>0.47139999999999999</v>
      </c>
      <c r="Y101">
        <v>0.46589999999999998</v>
      </c>
      <c r="Z101">
        <v>0.46160000000000001</v>
      </c>
      <c r="AA101">
        <v>0.45710000000000001</v>
      </c>
      <c r="AB101">
        <v>0.45219999999999999</v>
      </c>
      <c r="AC101">
        <v>0.44690000000000002</v>
      </c>
      <c r="AD101">
        <v>0.44130000000000003</v>
      </c>
      <c r="AE101">
        <v>0.437</v>
      </c>
      <c r="AF101">
        <v>0.43240000000000001</v>
      </c>
      <c r="AG101">
        <v>0.42620000000000002</v>
      </c>
      <c r="AH101">
        <v>0.42430000000000001</v>
      </c>
      <c r="AI101">
        <v>0.42399999999999999</v>
      </c>
      <c r="AJ101">
        <v>0.4259</v>
      </c>
      <c r="AK101">
        <v>0.42720000000000002</v>
      </c>
      <c r="AL101">
        <v>0.4289</v>
      </c>
      <c r="AM101">
        <v>0.43240000000000001</v>
      </c>
      <c r="AN101">
        <v>0.43780000000000002</v>
      </c>
      <c r="AO101">
        <v>0.44490000000000002</v>
      </c>
      <c r="AP101">
        <v>0.45119999999999999</v>
      </c>
      <c r="AQ101">
        <v>0.45579999999999998</v>
      </c>
      <c r="AR101">
        <v>0.4582</v>
      </c>
      <c r="AS101">
        <v>0.45929999999999999</v>
      </c>
      <c r="AT101">
        <v>0.46150000000000002</v>
      </c>
      <c r="AU101">
        <v>0.46650000000000003</v>
      </c>
      <c r="AV101">
        <v>0.47199999999999998</v>
      </c>
      <c r="AW101">
        <v>0.47649999999999998</v>
      </c>
      <c r="AX101">
        <v>0.48249999999999998</v>
      </c>
      <c r="BE101" s="77"/>
      <c r="BF101" s="77"/>
      <c r="BG101" s="77"/>
      <c r="BH101" s="77"/>
    </row>
    <row r="102" spans="1:60" x14ac:dyDescent="0.15">
      <c r="A102">
        <v>86</v>
      </c>
      <c r="B102">
        <v>0</v>
      </c>
      <c r="C102">
        <v>0</v>
      </c>
      <c r="D102">
        <v>0</v>
      </c>
      <c r="E102">
        <v>55</v>
      </c>
      <c r="G102" s="8">
        <f t="shared" si="8"/>
        <v>0.4173939557116686</v>
      </c>
      <c r="H102" s="8">
        <f t="shared" si="9"/>
        <v>0.40652953549943893</v>
      </c>
      <c r="I102" s="8">
        <f t="shared" si="10"/>
        <v>0.37492896068650483</v>
      </c>
      <c r="J102" s="8">
        <f t="shared" si="11"/>
        <v>0.41356581095950851</v>
      </c>
      <c r="K102" s="86">
        <v>55</v>
      </c>
      <c r="L102" s="8">
        <f t="shared" si="12"/>
        <v>56.277644998413635</v>
      </c>
      <c r="O102">
        <v>0.20399999999999999</v>
      </c>
      <c r="P102">
        <v>0.22900000000000001</v>
      </c>
      <c r="Q102">
        <v>0.26679999999999998</v>
      </c>
      <c r="R102">
        <v>0.34510000000000002</v>
      </c>
      <c r="S102">
        <v>0.43719999999999998</v>
      </c>
      <c r="T102">
        <v>0.44779999999999998</v>
      </c>
      <c r="U102">
        <v>0.43880000000000002</v>
      </c>
      <c r="V102">
        <v>0.42699999999999999</v>
      </c>
      <c r="W102">
        <v>0.42180000000000001</v>
      </c>
      <c r="X102">
        <v>0.41899999999999998</v>
      </c>
      <c r="Y102">
        <v>0.41399999999999998</v>
      </c>
      <c r="Z102">
        <v>0.41049999999999998</v>
      </c>
      <c r="AA102">
        <v>0.40679999999999999</v>
      </c>
      <c r="AB102">
        <v>0.4027</v>
      </c>
      <c r="AC102">
        <v>0.39789999999999998</v>
      </c>
      <c r="AD102">
        <v>0.39290000000000003</v>
      </c>
      <c r="AE102">
        <v>0.3891</v>
      </c>
      <c r="AF102">
        <v>0.38429999999999997</v>
      </c>
      <c r="AG102">
        <v>0.37869999999999998</v>
      </c>
      <c r="AH102">
        <v>0.377</v>
      </c>
      <c r="AI102">
        <v>0.37680000000000002</v>
      </c>
      <c r="AJ102">
        <v>0.37840000000000001</v>
      </c>
      <c r="AK102">
        <v>0.37940000000000002</v>
      </c>
      <c r="AL102">
        <v>0.38100000000000001</v>
      </c>
      <c r="AM102">
        <v>0.38429999999999997</v>
      </c>
      <c r="AN102">
        <v>0.38919999999999999</v>
      </c>
      <c r="AO102">
        <v>0.39579999999999999</v>
      </c>
      <c r="AP102">
        <v>0.40139999999999998</v>
      </c>
      <c r="AQ102">
        <v>0.40570000000000001</v>
      </c>
      <c r="AR102">
        <v>0.40799999999999997</v>
      </c>
      <c r="AS102">
        <v>0.40960000000000002</v>
      </c>
      <c r="AT102">
        <v>0.4118</v>
      </c>
      <c r="AU102">
        <v>0.41649999999999998</v>
      </c>
      <c r="AV102">
        <v>0.42220000000000002</v>
      </c>
      <c r="AW102">
        <v>0.4269</v>
      </c>
      <c r="AX102">
        <v>0.43269999999999997</v>
      </c>
      <c r="BE102" s="77"/>
      <c r="BF102" s="77"/>
      <c r="BG102" s="77"/>
      <c r="BH102" s="77"/>
    </row>
    <row r="103" spans="1:60" x14ac:dyDescent="0.15">
      <c r="A103">
        <v>87</v>
      </c>
      <c r="B103">
        <v>0</v>
      </c>
      <c r="C103">
        <v>0</v>
      </c>
      <c r="D103">
        <v>0</v>
      </c>
      <c r="E103">
        <v>60</v>
      </c>
      <c r="G103" s="8">
        <f t="shared" si="8"/>
        <v>0.48115917209805875</v>
      </c>
      <c r="H103" s="8">
        <f t="shared" si="9"/>
        <v>0.47000317411932629</v>
      </c>
      <c r="I103" s="8">
        <f t="shared" si="10"/>
        <v>0.43994169511244352</v>
      </c>
      <c r="J103" s="8">
        <f t="shared" si="11"/>
        <v>0.47721114992493791</v>
      </c>
      <c r="K103" s="86">
        <v>60</v>
      </c>
      <c r="L103" s="8">
        <f t="shared" si="12"/>
        <v>62.559202491532837</v>
      </c>
      <c r="O103">
        <v>0.17749999999999999</v>
      </c>
      <c r="P103">
        <v>0.19919999999999999</v>
      </c>
      <c r="Q103">
        <v>0.2316</v>
      </c>
      <c r="R103">
        <v>0.2994</v>
      </c>
      <c r="S103">
        <v>0.3765</v>
      </c>
      <c r="T103">
        <v>0.38500000000000001</v>
      </c>
      <c r="U103">
        <v>0.37680000000000002</v>
      </c>
      <c r="V103">
        <v>0.36759999999999998</v>
      </c>
      <c r="W103">
        <v>0.36320000000000002</v>
      </c>
      <c r="X103">
        <v>0.36109999999999998</v>
      </c>
      <c r="Y103">
        <v>0.35730000000000001</v>
      </c>
      <c r="Z103">
        <v>0.35449999999999998</v>
      </c>
      <c r="AA103">
        <v>0.35120000000000001</v>
      </c>
      <c r="AB103">
        <v>0.34789999999999999</v>
      </c>
      <c r="AC103">
        <v>0.34379999999999999</v>
      </c>
      <c r="AD103">
        <v>0.33960000000000001</v>
      </c>
      <c r="AE103">
        <v>0.33629999999999999</v>
      </c>
      <c r="AF103">
        <v>0.33210000000000001</v>
      </c>
      <c r="AG103">
        <v>0.3271</v>
      </c>
      <c r="AH103">
        <v>0.3256</v>
      </c>
      <c r="AI103">
        <v>0.3251</v>
      </c>
      <c r="AJ103">
        <v>0.32640000000000002</v>
      </c>
      <c r="AK103">
        <v>0.3276</v>
      </c>
      <c r="AL103">
        <v>0.32900000000000001</v>
      </c>
      <c r="AM103">
        <v>0.33179999999999998</v>
      </c>
      <c r="AN103">
        <v>0.33610000000000001</v>
      </c>
      <c r="AO103">
        <v>0.34189999999999998</v>
      </c>
      <c r="AP103">
        <v>0.34699999999999998</v>
      </c>
      <c r="AQ103">
        <v>0.35110000000000002</v>
      </c>
      <c r="AR103">
        <v>0.3538</v>
      </c>
      <c r="AS103">
        <v>0.35570000000000002</v>
      </c>
      <c r="AT103">
        <v>0.35820000000000002</v>
      </c>
      <c r="AU103">
        <v>0.36320000000000002</v>
      </c>
      <c r="AV103">
        <v>0.36859999999999998</v>
      </c>
      <c r="AW103">
        <v>0.37319999999999998</v>
      </c>
      <c r="AX103">
        <v>0.37869999999999998</v>
      </c>
      <c r="BE103" s="77"/>
      <c r="BF103" s="77"/>
      <c r="BG103" s="77"/>
      <c r="BH103" s="77"/>
    </row>
    <row r="104" spans="1:60" x14ac:dyDescent="0.15">
      <c r="A104">
        <v>88</v>
      </c>
      <c r="B104">
        <v>0</v>
      </c>
      <c r="C104">
        <v>0</v>
      </c>
      <c r="D104">
        <v>0</v>
      </c>
      <c r="E104">
        <v>65</v>
      </c>
      <c r="G104" s="8">
        <f t="shared" si="8"/>
        <v>0.54636066332680777</v>
      </c>
      <c r="H104" s="8">
        <f t="shared" si="9"/>
        <v>0.53520650859188612</v>
      </c>
      <c r="I104" s="8">
        <f t="shared" si="10"/>
        <v>0.5081301453860273</v>
      </c>
      <c r="J104" s="8">
        <f t="shared" si="11"/>
        <v>0.54249437815056734</v>
      </c>
      <c r="K104" s="86">
        <v>65</v>
      </c>
      <c r="L104" s="8">
        <f t="shared" si="12"/>
        <v>68.11387330089903</v>
      </c>
      <c r="O104">
        <v>0.15260000000000001</v>
      </c>
      <c r="P104">
        <v>0.1726</v>
      </c>
      <c r="Q104">
        <v>0.20119999999999999</v>
      </c>
      <c r="R104">
        <v>0.25740000000000002</v>
      </c>
      <c r="S104">
        <v>0.32019999999999998</v>
      </c>
      <c r="T104">
        <v>0.32819999999999999</v>
      </c>
      <c r="U104">
        <v>0.3216</v>
      </c>
      <c r="V104">
        <v>0.31440000000000001</v>
      </c>
      <c r="W104">
        <v>0.31090000000000001</v>
      </c>
      <c r="X104">
        <v>0.30919999999999997</v>
      </c>
      <c r="Y104">
        <v>0.30669999999999997</v>
      </c>
      <c r="Z104">
        <v>0.30449999999999999</v>
      </c>
      <c r="AA104">
        <v>0.30220000000000002</v>
      </c>
      <c r="AB104">
        <v>0.29980000000000001</v>
      </c>
      <c r="AC104">
        <v>0.29649999999999999</v>
      </c>
      <c r="AD104">
        <v>0.29220000000000002</v>
      </c>
      <c r="AE104">
        <v>0.28899999999999998</v>
      </c>
      <c r="AF104">
        <v>0.28549999999999998</v>
      </c>
      <c r="AG104">
        <v>0.28129999999999999</v>
      </c>
      <c r="AH104">
        <v>0.27989999999999998</v>
      </c>
      <c r="AI104">
        <v>0.27950000000000003</v>
      </c>
      <c r="AJ104">
        <v>0.28079999999999999</v>
      </c>
      <c r="AK104">
        <v>0.28170000000000001</v>
      </c>
      <c r="AL104">
        <v>0.28310000000000002</v>
      </c>
      <c r="AM104">
        <v>0.28560000000000002</v>
      </c>
      <c r="AN104">
        <v>0.28970000000000001</v>
      </c>
      <c r="AO104">
        <v>0.29480000000000001</v>
      </c>
      <c r="AP104">
        <v>0.29949999999999999</v>
      </c>
      <c r="AQ104">
        <v>0.30370000000000003</v>
      </c>
      <c r="AR104">
        <v>0.30649999999999999</v>
      </c>
      <c r="AS104">
        <v>0.3085</v>
      </c>
      <c r="AT104">
        <v>0.31159999999999999</v>
      </c>
      <c r="AU104">
        <v>0.31680000000000003</v>
      </c>
      <c r="AV104">
        <v>0.32179999999999997</v>
      </c>
      <c r="AW104">
        <v>0.32629999999999998</v>
      </c>
      <c r="AX104">
        <v>0.33200000000000002</v>
      </c>
      <c r="BE104" s="77"/>
      <c r="BF104" s="77"/>
      <c r="BG104" s="77"/>
      <c r="BH104" s="77"/>
    </row>
    <row r="105" spans="1:60" x14ac:dyDescent="0.15">
      <c r="A105">
        <v>89</v>
      </c>
      <c r="B105">
        <v>0</v>
      </c>
      <c r="C105">
        <v>0</v>
      </c>
      <c r="D105">
        <v>0</v>
      </c>
      <c r="E105">
        <v>70</v>
      </c>
      <c r="G105" s="8">
        <f t="shared" si="8"/>
        <v>0.61258561694686609</v>
      </c>
      <c r="H105" s="8">
        <f t="shared" si="9"/>
        <v>0.60328349997767139</v>
      </c>
      <c r="I105" s="8">
        <f t="shared" si="10"/>
        <v>0.58030733558152015</v>
      </c>
      <c r="J105" s="8">
        <f t="shared" si="11"/>
        <v>0.6095953668190639</v>
      </c>
      <c r="K105" s="86">
        <v>70</v>
      </c>
      <c r="L105" s="8">
        <f t="shared" si="12"/>
        <v>73.01636191208955</v>
      </c>
      <c r="O105">
        <v>0.1308</v>
      </c>
      <c r="P105">
        <v>0.1492</v>
      </c>
      <c r="Q105">
        <v>0.1719</v>
      </c>
      <c r="R105">
        <v>0.21829999999999999</v>
      </c>
      <c r="S105">
        <v>0.27079999999999999</v>
      </c>
      <c r="T105">
        <v>0.27639999999999998</v>
      </c>
      <c r="U105">
        <v>0.27189999999999998</v>
      </c>
      <c r="V105">
        <v>0.26629999999999998</v>
      </c>
      <c r="W105">
        <v>0.26390000000000002</v>
      </c>
      <c r="X105">
        <v>0.26319999999999999</v>
      </c>
      <c r="Y105">
        <v>0.26140000000000002</v>
      </c>
      <c r="Z105">
        <v>0.26</v>
      </c>
      <c r="AA105">
        <v>0.25800000000000001</v>
      </c>
      <c r="AB105">
        <v>0.25609999999999999</v>
      </c>
      <c r="AC105">
        <v>0.25319999999999998</v>
      </c>
      <c r="AD105">
        <v>0.24970000000000001</v>
      </c>
      <c r="AE105">
        <v>0.24729999999999999</v>
      </c>
      <c r="AF105">
        <v>0.24429999999999999</v>
      </c>
      <c r="AG105">
        <v>0.24079999999999999</v>
      </c>
      <c r="AH105">
        <v>0.2397</v>
      </c>
      <c r="AI105">
        <v>0.23949999999999999</v>
      </c>
      <c r="AJ105">
        <v>0.24049999999999999</v>
      </c>
      <c r="AK105">
        <v>0.2414</v>
      </c>
      <c r="AL105">
        <v>0.24310000000000001</v>
      </c>
      <c r="AM105">
        <v>0.24560000000000001</v>
      </c>
      <c r="AN105">
        <v>0.24940000000000001</v>
      </c>
      <c r="AO105">
        <v>0.25409999999999999</v>
      </c>
      <c r="AP105">
        <v>0.25850000000000001</v>
      </c>
      <c r="AQ105">
        <v>0.26229999999999998</v>
      </c>
      <c r="AR105">
        <v>0.26550000000000001</v>
      </c>
      <c r="AS105">
        <v>0.26790000000000003</v>
      </c>
      <c r="AT105">
        <v>0.27129999999999999</v>
      </c>
      <c r="AU105">
        <v>0.27639999999999998</v>
      </c>
      <c r="AV105">
        <v>0.28170000000000001</v>
      </c>
      <c r="AW105">
        <v>0.28610000000000002</v>
      </c>
      <c r="AX105">
        <v>0.29199999999999998</v>
      </c>
      <c r="BE105" s="77"/>
      <c r="BF105" s="77"/>
      <c r="BG105" s="77"/>
      <c r="BH105" s="77"/>
    </row>
    <row r="106" spans="1:60" x14ac:dyDescent="0.15">
      <c r="A106">
        <v>90</v>
      </c>
      <c r="B106">
        <v>0</v>
      </c>
      <c r="C106">
        <v>0</v>
      </c>
      <c r="D106">
        <v>0</v>
      </c>
      <c r="E106">
        <v>75</v>
      </c>
      <c r="G106" s="8">
        <f t="shared" si="8"/>
        <v>0.68964617754620683</v>
      </c>
      <c r="H106" s="8">
        <f t="shared" si="9"/>
        <v>0.68091878072413681</v>
      </c>
      <c r="I106" s="8">
        <f t="shared" si="10"/>
        <v>0.66261420493790257</v>
      </c>
      <c r="J106" s="8">
        <f t="shared" si="11"/>
        <v>0.68696936471015124</v>
      </c>
      <c r="K106" s="86">
        <v>75</v>
      </c>
      <c r="L106" s="8">
        <f t="shared" si="12"/>
        <v>77.80473021637448</v>
      </c>
      <c r="O106">
        <v>0.1101</v>
      </c>
      <c r="P106">
        <v>0.12590000000000001</v>
      </c>
      <c r="Q106">
        <v>0.14269999999999999</v>
      </c>
      <c r="R106">
        <v>0.18060000000000001</v>
      </c>
      <c r="S106">
        <v>0.22289999999999999</v>
      </c>
      <c r="T106">
        <v>0.2281</v>
      </c>
      <c r="U106">
        <v>0.22450000000000001</v>
      </c>
      <c r="V106">
        <v>0.2203</v>
      </c>
      <c r="W106">
        <v>0.21920000000000001</v>
      </c>
      <c r="X106">
        <v>0.21890000000000001</v>
      </c>
      <c r="Y106">
        <v>0.2175</v>
      </c>
      <c r="Z106">
        <v>0.21659999999999999</v>
      </c>
      <c r="AA106">
        <v>0.21540000000000001</v>
      </c>
      <c r="AB106">
        <v>0.21379999999999999</v>
      </c>
      <c r="AC106">
        <v>0.2117</v>
      </c>
      <c r="AD106">
        <v>0.20910000000000001</v>
      </c>
      <c r="AE106">
        <v>0.20699999999999999</v>
      </c>
      <c r="AF106">
        <v>0.2044</v>
      </c>
      <c r="AG106">
        <v>0.2014</v>
      </c>
      <c r="AH106">
        <v>0.20039999999999999</v>
      </c>
      <c r="AI106">
        <v>0.2001</v>
      </c>
      <c r="AJ106">
        <v>0.20100000000000001</v>
      </c>
      <c r="AK106">
        <v>0.20200000000000001</v>
      </c>
      <c r="AL106">
        <v>0.20349999999999999</v>
      </c>
      <c r="AM106">
        <v>0.20580000000000001</v>
      </c>
      <c r="AN106">
        <v>0.2092</v>
      </c>
      <c r="AO106">
        <v>0.2135</v>
      </c>
      <c r="AP106">
        <v>0.2175</v>
      </c>
      <c r="AQ106">
        <v>0.22140000000000001</v>
      </c>
      <c r="AR106">
        <v>0.22459999999999999</v>
      </c>
      <c r="AS106">
        <v>0.22720000000000001</v>
      </c>
      <c r="AT106">
        <v>0.23080000000000001</v>
      </c>
      <c r="AU106">
        <v>0.23580000000000001</v>
      </c>
      <c r="AV106">
        <v>0.2409</v>
      </c>
      <c r="AW106">
        <v>0.2455</v>
      </c>
      <c r="AX106">
        <v>0.25069999999999998</v>
      </c>
      <c r="BE106" s="77"/>
      <c r="BF106" s="77"/>
      <c r="BG106" s="77"/>
      <c r="BH106" s="77"/>
    </row>
    <row r="107" spans="1:60" x14ac:dyDescent="0.15">
      <c r="A107">
        <v>91</v>
      </c>
      <c r="B107">
        <v>0</v>
      </c>
      <c r="C107">
        <v>0</v>
      </c>
      <c r="D107">
        <v>0</v>
      </c>
      <c r="E107">
        <v>80</v>
      </c>
      <c r="G107" s="8">
        <f t="shared" si="8"/>
        <v>0.7591746919482707</v>
      </c>
      <c r="H107" s="8">
        <f t="shared" si="9"/>
        <v>0.75141938303782008</v>
      </c>
      <c r="I107" s="8">
        <f t="shared" si="10"/>
        <v>0.73698519909873339</v>
      </c>
      <c r="J107" s="8">
        <f t="shared" si="11"/>
        <v>0.7572146054902591</v>
      </c>
      <c r="K107" s="86">
        <v>80</v>
      </c>
      <c r="L107" s="8">
        <f t="shared" si="12"/>
        <v>81.471628660138592</v>
      </c>
      <c r="O107">
        <v>9.5899999999999999E-2</v>
      </c>
      <c r="P107">
        <v>0.10580000000000001</v>
      </c>
      <c r="Q107">
        <v>0.1222</v>
      </c>
      <c r="R107">
        <v>0.15379999999999999</v>
      </c>
      <c r="S107">
        <v>0.18790000000000001</v>
      </c>
      <c r="T107">
        <v>0.1913</v>
      </c>
      <c r="U107">
        <v>0.18870000000000001</v>
      </c>
      <c r="V107">
        <v>0.18559999999999999</v>
      </c>
      <c r="W107">
        <v>0.1847</v>
      </c>
      <c r="X107">
        <v>0.18490000000000001</v>
      </c>
      <c r="Y107">
        <v>0.18410000000000001</v>
      </c>
      <c r="Z107">
        <v>0.18360000000000001</v>
      </c>
      <c r="AA107">
        <v>0.183</v>
      </c>
      <c r="AB107">
        <v>0.18179999999999999</v>
      </c>
      <c r="AC107">
        <v>0.1802</v>
      </c>
      <c r="AD107">
        <v>0.17810000000000001</v>
      </c>
      <c r="AE107">
        <v>0.17580000000000001</v>
      </c>
      <c r="AF107">
        <v>0.17349999999999999</v>
      </c>
      <c r="AG107">
        <v>0.17100000000000001</v>
      </c>
      <c r="AH107">
        <v>0.17019999999999999</v>
      </c>
      <c r="AI107">
        <v>0.1699</v>
      </c>
      <c r="AJ107">
        <v>0.1709</v>
      </c>
      <c r="AK107">
        <v>0.1719</v>
      </c>
      <c r="AL107">
        <v>0.1734</v>
      </c>
      <c r="AM107">
        <v>0.17549999999999999</v>
      </c>
      <c r="AN107">
        <v>0.17860000000000001</v>
      </c>
      <c r="AO107">
        <v>0.18260000000000001</v>
      </c>
      <c r="AP107">
        <v>0.18640000000000001</v>
      </c>
      <c r="AQ107">
        <v>0.18970000000000001</v>
      </c>
      <c r="AR107">
        <v>0.19270000000000001</v>
      </c>
      <c r="AS107">
        <v>0.1958</v>
      </c>
      <c r="AT107">
        <v>0.19939999999999999</v>
      </c>
      <c r="AU107">
        <v>0.20399999999999999</v>
      </c>
      <c r="AV107">
        <v>0.20910000000000001</v>
      </c>
      <c r="AW107">
        <v>0.2142</v>
      </c>
      <c r="AX107">
        <v>0.219</v>
      </c>
      <c r="BE107" s="77"/>
      <c r="BF107" s="77"/>
      <c r="BG107" s="77"/>
      <c r="BH107" s="77"/>
    </row>
    <row r="108" spans="1:60" x14ac:dyDescent="0.15">
      <c r="A108">
        <v>92</v>
      </c>
      <c r="B108">
        <v>0</v>
      </c>
      <c r="C108">
        <v>0</v>
      </c>
      <c r="D108">
        <v>0</v>
      </c>
      <c r="E108">
        <v>85</v>
      </c>
      <c r="G108" s="8">
        <f t="shared" si="8"/>
        <v>0.87304842029998098</v>
      </c>
      <c r="H108" s="8">
        <f t="shared" si="9"/>
        <v>0.86608504224681193</v>
      </c>
      <c r="I108" s="8">
        <f t="shared" si="10"/>
        <v>0.85830414325303672</v>
      </c>
      <c r="J108" s="8">
        <f t="shared" si="11"/>
        <v>0.87158721840830444</v>
      </c>
      <c r="K108" s="86">
        <v>85</v>
      </c>
      <c r="L108" s="8">
        <f t="shared" si="12"/>
        <v>86.307514883515651</v>
      </c>
      <c r="O108">
        <v>7.2099999999999997E-2</v>
      </c>
      <c r="P108">
        <v>8.0799999999999997E-2</v>
      </c>
      <c r="Q108">
        <v>9.2399999999999996E-2</v>
      </c>
      <c r="R108">
        <v>0.1164</v>
      </c>
      <c r="S108">
        <v>0.1416</v>
      </c>
      <c r="T108">
        <v>0.14380000000000001</v>
      </c>
      <c r="U108">
        <v>0.14219999999999999</v>
      </c>
      <c r="V108">
        <v>0.1406</v>
      </c>
      <c r="W108">
        <v>0.14030000000000001</v>
      </c>
      <c r="X108">
        <v>0.14069999999999999</v>
      </c>
      <c r="Y108">
        <v>0.14069999999999999</v>
      </c>
      <c r="Z108">
        <v>0.14080000000000001</v>
      </c>
      <c r="AA108">
        <v>0.1404</v>
      </c>
      <c r="AB108">
        <v>0.13980000000000001</v>
      </c>
      <c r="AC108">
        <v>0.13850000000000001</v>
      </c>
      <c r="AD108">
        <v>0.1366</v>
      </c>
      <c r="AE108">
        <v>0.13519999999999999</v>
      </c>
      <c r="AF108">
        <v>0.13320000000000001</v>
      </c>
      <c r="AG108">
        <v>0.13120000000000001</v>
      </c>
      <c r="AH108">
        <v>0.13039999999999999</v>
      </c>
      <c r="AI108">
        <v>0.13020000000000001</v>
      </c>
      <c r="AJ108">
        <v>0.13100000000000001</v>
      </c>
      <c r="AK108">
        <v>0.1321</v>
      </c>
      <c r="AL108">
        <v>0.13320000000000001</v>
      </c>
      <c r="AM108">
        <v>0.13519999999999999</v>
      </c>
      <c r="AN108">
        <v>0.13800000000000001</v>
      </c>
      <c r="AO108">
        <v>0.1414</v>
      </c>
      <c r="AP108">
        <v>0.14480000000000001</v>
      </c>
      <c r="AQ108">
        <v>0.14799999999999999</v>
      </c>
      <c r="AR108">
        <v>0.15110000000000001</v>
      </c>
      <c r="AS108">
        <v>0.15429999999999999</v>
      </c>
      <c r="AT108">
        <v>0.15809999999999999</v>
      </c>
      <c r="AU108">
        <v>0.1628</v>
      </c>
      <c r="AV108">
        <v>0.16750000000000001</v>
      </c>
      <c r="AW108">
        <v>0.1719</v>
      </c>
      <c r="AX108">
        <v>0.1767</v>
      </c>
      <c r="BE108" s="77"/>
      <c r="BF108" s="77"/>
      <c r="BG108" s="77"/>
      <c r="BH108" s="77"/>
    </row>
    <row r="109" spans="1:60" x14ac:dyDescent="0.15">
      <c r="A109">
        <v>93</v>
      </c>
      <c r="B109">
        <v>0</v>
      </c>
      <c r="C109">
        <v>0</v>
      </c>
      <c r="D109">
        <v>0</v>
      </c>
      <c r="E109">
        <v>90</v>
      </c>
      <c r="G109" s="8">
        <f t="shared" si="8"/>
        <v>1.0282266319721616</v>
      </c>
      <c r="H109" s="8">
        <f t="shared" si="9"/>
        <v>1.0233550174545332</v>
      </c>
      <c r="I109" s="8">
        <f t="shared" si="10"/>
        <v>1.0281057741212489</v>
      </c>
      <c r="J109" s="8">
        <f t="shared" si="11"/>
        <v>1.0281119523758031</v>
      </c>
      <c r="K109" s="86">
        <v>90</v>
      </c>
      <c r="L109" s="8">
        <f t="shared" si="12"/>
        <v>91.164670956388207</v>
      </c>
      <c r="O109">
        <v>4.65E-2</v>
      </c>
      <c r="P109">
        <v>5.6300000000000003E-2</v>
      </c>
      <c r="Q109">
        <v>6.3399999999999998E-2</v>
      </c>
      <c r="R109">
        <v>7.8E-2</v>
      </c>
      <c r="S109">
        <v>9.2899999999999996E-2</v>
      </c>
      <c r="T109">
        <v>9.6600000000000005E-2</v>
      </c>
      <c r="U109">
        <v>9.6100000000000005E-2</v>
      </c>
      <c r="V109">
        <v>9.5500000000000002E-2</v>
      </c>
      <c r="W109">
        <v>9.6000000000000002E-2</v>
      </c>
      <c r="X109">
        <v>9.6600000000000005E-2</v>
      </c>
      <c r="Y109">
        <v>9.7199999999999995E-2</v>
      </c>
      <c r="Z109">
        <v>9.7799999999999998E-2</v>
      </c>
      <c r="AA109">
        <v>9.7699999999999995E-2</v>
      </c>
      <c r="AB109">
        <v>9.7500000000000003E-2</v>
      </c>
      <c r="AC109">
        <v>9.6699999999999994E-2</v>
      </c>
      <c r="AD109">
        <v>9.5200000000000007E-2</v>
      </c>
      <c r="AE109">
        <v>9.4E-2</v>
      </c>
      <c r="AF109">
        <v>9.2600000000000002E-2</v>
      </c>
      <c r="AG109">
        <v>9.0999999999999998E-2</v>
      </c>
      <c r="AH109">
        <v>9.0399999999999994E-2</v>
      </c>
      <c r="AI109">
        <v>9.0499999999999997E-2</v>
      </c>
      <c r="AJ109">
        <v>9.11E-2</v>
      </c>
      <c r="AK109">
        <v>9.1999999999999998E-2</v>
      </c>
      <c r="AL109">
        <v>9.3200000000000005E-2</v>
      </c>
      <c r="AM109">
        <v>9.4799999999999995E-2</v>
      </c>
      <c r="AN109">
        <v>9.7199999999999995E-2</v>
      </c>
      <c r="AO109">
        <v>0.1</v>
      </c>
      <c r="AP109">
        <v>0.10299999999999999</v>
      </c>
      <c r="AQ109">
        <v>0.1061</v>
      </c>
      <c r="AR109">
        <v>0.10920000000000001</v>
      </c>
      <c r="AS109">
        <v>0.11219999999999999</v>
      </c>
      <c r="AT109">
        <v>0.1158</v>
      </c>
      <c r="AU109">
        <v>0.1203</v>
      </c>
      <c r="AV109">
        <v>0.1246</v>
      </c>
      <c r="AW109">
        <v>0.12870000000000001</v>
      </c>
      <c r="AX109">
        <v>0.13320000000000001</v>
      </c>
      <c r="BE109" s="77"/>
      <c r="BF109" s="77"/>
      <c r="BG109" s="77"/>
      <c r="BH109" s="77"/>
    </row>
    <row r="110" spans="1:60" x14ac:dyDescent="0.15">
      <c r="A110">
        <v>94</v>
      </c>
      <c r="B110">
        <v>0</v>
      </c>
      <c r="C110">
        <v>0</v>
      </c>
      <c r="D110">
        <v>0</v>
      </c>
      <c r="E110">
        <v>95</v>
      </c>
      <c r="G110" s="8">
        <f t="shared" si="8"/>
        <v>1.3625844882671985</v>
      </c>
      <c r="H110" s="8">
        <f t="shared" si="9"/>
        <v>1.3682252993175301</v>
      </c>
      <c r="I110" s="8">
        <f t="shared" si="10"/>
        <v>1.4130351104821635</v>
      </c>
      <c r="J110" s="8">
        <f t="shared" si="11"/>
        <v>1.3684462491774818</v>
      </c>
      <c r="K110" s="86">
        <v>95</v>
      </c>
      <c r="L110" s="8">
        <f t="shared" si="12"/>
        <v>97.245790682882259</v>
      </c>
      <c r="O110">
        <v>2.06E-2</v>
      </c>
      <c r="P110">
        <v>2.3099999999999999E-2</v>
      </c>
      <c r="Q110">
        <v>2.52E-2</v>
      </c>
      <c r="R110">
        <v>3.0499999999999999E-2</v>
      </c>
      <c r="S110">
        <v>3.7499999999999999E-2</v>
      </c>
      <c r="T110">
        <v>3.8699999999999998E-2</v>
      </c>
      <c r="U110">
        <v>3.9E-2</v>
      </c>
      <c r="V110">
        <v>3.9800000000000002E-2</v>
      </c>
      <c r="W110">
        <v>4.0500000000000001E-2</v>
      </c>
      <c r="X110">
        <v>4.1500000000000002E-2</v>
      </c>
      <c r="Y110">
        <v>4.2799999999999998E-2</v>
      </c>
      <c r="Z110">
        <v>4.3400000000000001E-2</v>
      </c>
      <c r="AA110">
        <v>4.41E-2</v>
      </c>
      <c r="AB110">
        <v>4.4299999999999999E-2</v>
      </c>
      <c r="AC110">
        <v>4.3999999999999997E-2</v>
      </c>
      <c r="AD110">
        <v>4.2999999999999997E-2</v>
      </c>
      <c r="AE110">
        <v>4.2500000000000003E-2</v>
      </c>
      <c r="AF110">
        <v>4.1599999999999998E-2</v>
      </c>
      <c r="AG110">
        <v>4.0899999999999999E-2</v>
      </c>
      <c r="AH110">
        <v>4.0599999999999997E-2</v>
      </c>
      <c r="AI110">
        <v>4.07E-2</v>
      </c>
      <c r="AJ110">
        <v>4.1099999999999998E-2</v>
      </c>
      <c r="AK110">
        <v>4.19E-2</v>
      </c>
      <c r="AL110">
        <v>4.2999999999999997E-2</v>
      </c>
      <c r="AM110">
        <v>4.4499999999999998E-2</v>
      </c>
      <c r="AN110">
        <v>4.6300000000000001E-2</v>
      </c>
      <c r="AO110">
        <v>4.8500000000000001E-2</v>
      </c>
      <c r="AP110">
        <v>5.0900000000000001E-2</v>
      </c>
      <c r="AQ110">
        <v>5.3499999999999999E-2</v>
      </c>
      <c r="AR110">
        <v>5.62E-2</v>
      </c>
      <c r="AS110">
        <v>5.8900000000000001E-2</v>
      </c>
      <c r="AT110">
        <v>6.2600000000000003E-2</v>
      </c>
      <c r="AU110">
        <v>6.6799999999999998E-2</v>
      </c>
      <c r="AV110">
        <v>7.0900000000000005E-2</v>
      </c>
      <c r="AW110">
        <v>7.4700000000000003E-2</v>
      </c>
      <c r="AX110">
        <v>7.8600000000000003E-2</v>
      </c>
      <c r="BE110" s="77"/>
      <c r="BF110" s="77"/>
      <c r="BG110" s="77"/>
      <c r="BH110" s="77"/>
    </row>
    <row r="111" spans="1:60" x14ac:dyDescent="0.15">
      <c r="A111">
        <v>95</v>
      </c>
      <c r="B111">
        <v>0</v>
      </c>
      <c r="C111">
        <v>0</v>
      </c>
      <c r="D111">
        <v>0</v>
      </c>
      <c r="E111">
        <v>98</v>
      </c>
      <c r="G111" s="8">
        <f t="shared" si="8"/>
        <v>1.5167878867703621</v>
      </c>
      <c r="H111" s="8">
        <f t="shared" si="9"/>
        <v>1.5266199862081604</v>
      </c>
      <c r="I111" s="8">
        <f t="shared" si="10"/>
        <v>1.5972230940049905</v>
      </c>
      <c r="J111" s="8">
        <f t="shared" si="11"/>
        <v>1.5251360934638516</v>
      </c>
      <c r="K111" s="86">
        <v>98</v>
      </c>
      <c r="L111" s="8">
        <f t="shared" si="12"/>
        <v>98.794262474565429</v>
      </c>
      <c r="O111">
        <v>1.1599999999999999E-2</v>
      </c>
      <c r="P111">
        <v>1.4500000000000001E-2</v>
      </c>
      <c r="Q111">
        <v>1.5699999999999999E-2</v>
      </c>
      <c r="R111">
        <v>1.9199999999999998E-2</v>
      </c>
      <c r="S111">
        <v>2.3300000000000001E-2</v>
      </c>
      <c r="T111">
        <v>2.4799999999999999E-2</v>
      </c>
      <c r="U111">
        <v>2.5600000000000001E-2</v>
      </c>
      <c r="V111">
        <v>2.5999999999999999E-2</v>
      </c>
      <c r="W111">
        <v>2.7300000000000001E-2</v>
      </c>
      <c r="X111">
        <v>2.8299999999999999E-2</v>
      </c>
      <c r="Y111">
        <v>2.93E-2</v>
      </c>
      <c r="Z111">
        <v>2.9899999999999999E-2</v>
      </c>
      <c r="AA111">
        <v>3.0499999999999999E-2</v>
      </c>
      <c r="AB111">
        <v>3.0700000000000002E-2</v>
      </c>
      <c r="AC111">
        <v>3.0499999999999999E-2</v>
      </c>
      <c r="AD111">
        <v>3.0200000000000001E-2</v>
      </c>
      <c r="AE111">
        <v>2.9399999999999999E-2</v>
      </c>
      <c r="AF111">
        <v>2.8899999999999999E-2</v>
      </c>
      <c r="AG111">
        <v>2.8299999999999999E-2</v>
      </c>
      <c r="AH111">
        <v>2.8000000000000001E-2</v>
      </c>
      <c r="AI111">
        <v>2.8000000000000001E-2</v>
      </c>
      <c r="AJ111">
        <v>2.8500000000000001E-2</v>
      </c>
      <c r="AK111">
        <v>2.92E-2</v>
      </c>
      <c r="AL111">
        <v>3.0099999999999998E-2</v>
      </c>
      <c r="AM111">
        <v>3.1300000000000001E-2</v>
      </c>
      <c r="AN111">
        <v>3.2800000000000003E-2</v>
      </c>
      <c r="AO111">
        <v>3.4700000000000002E-2</v>
      </c>
      <c r="AP111">
        <v>3.6700000000000003E-2</v>
      </c>
      <c r="AQ111">
        <v>3.9199999999999999E-2</v>
      </c>
      <c r="AR111">
        <v>4.19E-2</v>
      </c>
      <c r="AS111">
        <v>4.4600000000000001E-2</v>
      </c>
      <c r="AT111">
        <v>4.7800000000000002E-2</v>
      </c>
      <c r="AU111">
        <v>5.1299999999999998E-2</v>
      </c>
      <c r="AV111">
        <v>5.5100000000000003E-2</v>
      </c>
      <c r="AW111">
        <v>5.8799999999999998E-2</v>
      </c>
      <c r="AX111">
        <v>6.2399999999999997E-2</v>
      </c>
      <c r="BE111" s="77"/>
      <c r="BF111" s="77"/>
      <c r="BG111" s="77"/>
      <c r="BH111" s="77"/>
    </row>
    <row r="112" spans="1:60" x14ac:dyDescent="0.15">
      <c r="A112">
        <v>96</v>
      </c>
      <c r="B112">
        <v>0</v>
      </c>
      <c r="C112">
        <v>0</v>
      </c>
      <c r="D112">
        <v>0</v>
      </c>
      <c r="E112">
        <v>100</v>
      </c>
      <c r="G112" s="8">
        <f t="shared" si="8"/>
        <v>1.6775977283858032</v>
      </c>
      <c r="H112" s="8">
        <f t="shared" si="9"/>
        <v>1.6884164321012918</v>
      </c>
      <c r="I112" s="8">
        <f t="shared" si="10"/>
        <v>1.7721011985018191</v>
      </c>
      <c r="J112" s="8">
        <f t="shared" si="11"/>
        <v>1.6865551882534959</v>
      </c>
      <c r="K112" s="8"/>
      <c r="L112" s="8"/>
      <c r="O112">
        <v>9.7999999999999997E-3</v>
      </c>
      <c r="P112">
        <v>9.2999999999999992E-3</v>
      </c>
      <c r="Q112">
        <v>1.0699999999999999E-2</v>
      </c>
      <c r="R112">
        <v>1.2999999999999999E-2</v>
      </c>
      <c r="S112">
        <v>1.5299999999999999E-2</v>
      </c>
      <c r="T112">
        <v>1.6299999999999999E-2</v>
      </c>
      <c r="U112">
        <v>1.6899999999999998E-2</v>
      </c>
      <c r="V112">
        <v>1.7500000000000002E-2</v>
      </c>
      <c r="W112">
        <v>1.8599999999999998E-2</v>
      </c>
      <c r="X112">
        <v>1.9099999999999999E-2</v>
      </c>
      <c r="Y112">
        <v>1.9800000000000002E-2</v>
      </c>
      <c r="Z112">
        <v>2.06E-2</v>
      </c>
      <c r="AA112">
        <v>2.1100000000000001E-2</v>
      </c>
      <c r="AB112">
        <v>2.12E-2</v>
      </c>
      <c r="AC112">
        <v>2.12E-2</v>
      </c>
      <c r="AD112">
        <v>2.0799999999999999E-2</v>
      </c>
      <c r="AE112">
        <v>2.0299999999999999E-2</v>
      </c>
      <c r="AF112">
        <v>1.9699999999999999E-2</v>
      </c>
      <c r="AG112">
        <v>1.9300000000000001E-2</v>
      </c>
      <c r="AH112">
        <v>1.9199999999999998E-2</v>
      </c>
      <c r="AI112">
        <v>1.9199999999999998E-2</v>
      </c>
      <c r="AJ112">
        <v>1.9400000000000001E-2</v>
      </c>
      <c r="AK112">
        <v>1.9900000000000001E-2</v>
      </c>
      <c r="AL112">
        <v>2.0799999999999999E-2</v>
      </c>
      <c r="AM112">
        <v>2.18E-2</v>
      </c>
      <c r="AN112">
        <v>2.3E-2</v>
      </c>
      <c r="AO112">
        <v>2.46E-2</v>
      </c>
      <c r="AP112">
        <v>2.63E-2</v>
      </c>
      <c r="AQ112">
        <v>2.8199999999999999E-2</v>
      </c>
      <c r="AR112">
        <v>3.0200000000000001E-2</v>
      </c>
      <c r="AS112">
        <v>3.27E-2</v>
      </c>
      <c r="AT112">
        <v>3.5400000000000001E-2</v>
      </c>
      <c r="AU112">
        <v>3.8600000000000002E-2</v>
      </c>
      <c r="AV112">
        <v>4.1700000000000001E-2</v>
      </c>
      <c r="AW112">
        <v>4.5100000000000001E-2</v>
      </c>
      <c r="AX112">
        <v>4.82E-2</v>
      </c>
      <c r="BE112" s="77"/>
      <c r="BF112" s="77"/>
      <c r="BG112" s="77"/>
      <c r="BH112" s="77"/>
    </row>
    <row r="113" spans="1:50" x14ac:dyDescent="0.15">
      <c r="A113" t="s">
        <v>45</v>
      </c>
      <c r="O113">
        <v>0.39939999999999998</v>
      </c>
      <c r="P113">
        <v>0.45240000000000002</v>
      </c>
      <c r="Q113">
        <v>0.53590000000000004</v>
      </c>
      <c r="R113">
        <v>0.72770000000000001</v>
      </c>
      <c r="S113">
        <v>0.97330000000000005</v>
      </c>
      <c r="T113">
        <v>1.0127999999999999</v>
      </c>
      <c r="U113">
        <v>0.99229999999999996</v>
      </c>
      <c r="V113">
        <v>0.96240000000000003</v>
      </c>
      <c r="W113">
        <v>0.94679999999999997</v>
      </c>
      <c r="X113">
        <v>0.93779999999999997</v>
      </c>
      <c r="Y113">
        <v>0.92410000000000003</v>
      </c>
      <c r="Z113">
        <v>0.91349999999999998</v>
      </c>
      <c r="AA113">
        <v>0.90229999999999999</v>
      </c>
      <c r="AB113">
        <v>0.89180000000000004</v>
      </c>
      <c r="AC113">
        <v>0.88019999999999998</v>
      </c>
      <c r="AD113">
        <v>0.86890000000000001</v>
      </c>
      <c r="AE113">
        <v>0.86199999999999999</v>
      </c>
      <c r="AF113">
        <v>0.85350000000000004</v>
      </c>
      <c r="AG113">
        <v>0.84189999999999998</v>
      </c>
      <c r="AH113">
        <v>0.8397</v>
      </c>
      <c r="AI113">
        <v>0.84119999999999995</v>
      </c>
      <c r="AJ113">
        <v>0.84650000000000003</v>
      </c>
      <c r="AK113">
        <v>0.84940000000000004</v>
      </c>
      <c r="AL113">
        <v>0.85289999999999999</v>
      </c>
      <c r="AM113">
        <v>0.86050000000000004</v>
      </c>
      <c r="AN113">
        <v>0.873</v>
      </c>
      <c r="AO113">
        <v>0.88870000000000005</v>
      </c>
      <c r="AP113">
        <v>0.90069999999999995</v>
      </c>
      <c r="AQ113">
        <v>0.90780000000000005</v>
      </c>
      <c r="AR113">
        <v>0.90820000000000001</v>
      </c>
      <c r="AS113">
        <v>0.90469999999999995</v>
      </c>
      <c r="AT113">
        <v>0.90200000000000002</v>
      </c>
      <c r="AU113">
        <v>0.90610000000000002</v>
      </c>
      <c r="AV113">
        <v>0.91169999999999995</v>
      </c>
      <c r="AW113">
        <v>0.91600000000000004</v>
      </c>
      <c r="AX113">
        <v>0.92379999999999995</v>
      </c>
    </row>
    <row r="114" spans="1:50" x14ac:dyDescent="0.15">
      <c r="O114">
        <v>0.3947</v>
      </c>
      <c r="P114">
        <v>0.45200000000000001</v>
      </c>
      <c r="Q114">
        <v>0.53839999999999999</v>
      </c>
      <c r="R114">
        <v>0.73140000000000005</v>
      </c>
      <c r="S114">
        <v>0.97740000000000005</v>
      </c>
      <c r="T114">
        <v>1.0164</v>
      </c>
      <c r="U114">
        <v>0.99560000000000004</v>
      </c>
      <c r="V114">
        <v>0.96530000000000005</v>
      </c>
      <c r="W114">
        <v>0.94920000000000004</v>
      </c>
      <c r="X114">
        <v>0.93969999999999998</v>
      </c>
      <c r="Y114">
        <v>0.92600000000000005</v>
      </c>
      <c r="Z114">
        <v>0.91479999999999995</v>
      </c>
      <c r="AA114">
        <v>0.90359999999999996</v>
      </c>
      <c r="AB114">
        <v>0.89270000000000005</v>
      </c>
      <c r="AC114">
        <v>0.88090000000000002</v>
      </c>
      <c r="AD114">
        <v>0.86899999999999999</v>
      </c>
      <c r="AE114">
        <v>0.86280000000000001</v>
      </c>
      <c r="AF114">
        <v>0.85409999999999997</v>
      </c>
      <c r="AG114">
        <v>0.84199999999999997</v>
      </c>
      <c r="AH114">
        <v>0.83940000000000003</v>
      </c>
      <c r="AI114">
        <v>0.84109999999999996</v>
      </c>
      <c r="AJ114">
        <v>0.84660000000000002</v>
      </c>
      <c r="AK114">
        <v>0.84940000000000004</v>
      </c>
      <c r="AL114">
        <v>0.85240000000000005</v>
      </c>
      <c r="AM114">
        <v>0.85960000000000003</v>
      </c>
      <c r="AN114">
        <v>0.87180000000000002</v>
      </c>
      <c r="AO114">
        <v>0.88739999999999997</v>
      </c>
      <c r="AP114">
        <v>0.89970000000000006</v>
      </c>
      <c r="AQ114">
        <v>0.90710000000000002</v>
      </c>
      <c r="AR114">
        <v>0.90759999999999996</v>
      </c>
      <c r="AS114">
        <v>0.90359999999999996</v>
      </c>
      <c r="AT114">
        <v>0.90059999999999996</v>
      </c>
      <c r="AU114">
        <v>0.90500000000000003</v>
      </c>
      <c r="AV114">
        <v>0.91049999999999998</v>
      </c>
      <c r="AW114">
        <v>0.91479999999999995</v>
      </c>
      <c r="AX114">
        <v>0.92300000000000004</v>
      </c>
    </row>
    <row r="115" spans="1:50" x14ac:dyDescent="0.15">
      <c r="O115">
        <v>0.40100000000000002</v>
      </c>
      <c r="P115">
        <v>0.45479999999999998</v>
      </c>
      <c r="Q115">
        <v>0.5393</v>
      </c>
      <c r="R115">
        <v>0.73199999999999998</v>
      </c>
      <c r="S115">
        <v>0.97889999999999999</v>
      </c>
      <c r="T115">
        <v>1.0178</v>
      </c>
      <c r="U115">
        <v>0.99670000000000003</v>
      </c>
      <c r="V115">
        <v>0.96650000000000003</v>
      </c>
      <c r="W115">
        <v>0.95009999999999994</v>
      </c>
      <c r="X115">
        <v>0.94089999999999996</v>
      </c>
      <c r="Y115">
        <v>0.92689999999999995</v>
      </c>
      <c r="Z115">
        <v>0.91569999999999996</v>
      </c>
      <c r="AA115">
        <v>0.90490000000000004</v>
      </c>
      <c r="AB115">
        <v>0.89380000000000004</v>
      </c>
      <c r="AC115">
        <v>0.8821</v>
      </c>
      <c r="AD115">
        <v>0.87060000000000004</v>
      </c>
      <c r="AE115">
        <v>0.86409999999999998</v>
      </c>
      <c r="AF115">
        <v>0.85519999999999996</v>
      </c>
      <c r="AG115">
        <v>0.84340000000000004</v>
      </c>
      <c r="AH115">
        <v>0.84089999999999998</v>
      </c>
      <c r="AI115">
        <v>0.8427</v>
      </c>
      <c r="AJ115">
        <v>0.8478</v>
      </c>
      <c r="AK115">
        <v>0.85060000000000002</v>
      </c>
      <c r="AL115">
        <v>0.85389999999999999</v>
      </c>
      <c r="AM115">
        <v>0.86109999999999998</v>
      </c>
      <c r="AN115">
        <v>0.87339999999999995</v>
      </c>
      <c r="AO115">
        <v>0.88890000000000002</v>
      </c>
      <c r="AP115">
        <v>0.90110000000000001</v>
      </c>
      <c r="AQ115">
        <v>0.90810000000000002</v>
      </c>
      <c r="AR115">
        <v>0.90859999999999996</v>
      </c>
      <c r="AS115">
        <v>0.90449999999999997</v>
      </c>
      <c r="AT115">
        <v>0.90190000000000003</v>
      </c>
      <c r="AU115">
        <v>0.90620000000000001</v>
      </c>
      <c r="AV115">
        <v>0.91190000000000004</v>
      </c>
      <c r="AW115">
        <v>0.91600000000000004</v>
      </c>
      <c r="AX115">
        <v>0.92410000000000003</v>
      </c>
    </row>
    <row r="116" spans="1:50" x14ac:dyDescent="0.15">
      <c r="O116">
        <v>0.40189999999999998</v>
      </c>
      <c r="P116">
        <v>0.45650000000000002</v>
      </c>
      <c r="Q116">
        <v>0.54100000000000004</v>
      </c>
      <c r="R116">
        <v>0.73280000000000001</v>
      </c>
      <c r="S116">
        <v>0.97729999999999995</v>
      </c>
      <c r="T116">
        <v>1.0157</v>
      </c>
      <c r="U116">
        <v>0.99490000000000001</v>
      </c>
      <c r="V116">
        <v>0.9647</v>
      </c>
      <c r="W116">
        <v>0.94899999999999995</v>
      </c>
      <c r="X116">
        <v>0.94020000000000004</v>
      </c>
      <c r="Y116">
        <v>0.92630000000000001</v>
      </c>
      <c r="Z116">
        <v>0.91510000000000002</v>
      </c>
      <c r="AA116">
        <v>0.9042</v>
      </c>
      <c r="AB116">
        <v>0.89349999999999996</v>
      </c>
      <c r="AC116">
        <v>0.8821</v>
      </c>
      <c r="AD116">
        <v>0.87060000000000004</v>
      </c>
      <c r="AE116">
        <v>0.86409999999999998</v>
      </c>
      <c r="AF116">
        <v>0.85550000000000004</v>
      </c>
      <c r="AG116">
        <v>0.84399999999999997</v>
      </c>
      <c r="AH116">
        <v>0.84160000000000001</v>
      </c>
      <c r="AI116">
        <v>0.84319999999999995</v>
      </c>
      <c r="AJ116">
        <v>0.84840000000000004</v>
      </c>
      <c r="AK116">
        <v>0.85119999999999996</v>
      </c>
      <c r="AL116">
        <v>0.85450000000000004</v>
      </c>
      <c r="AM116">
        <v>0.86170000000000002</v>
      </c>
      <c r="AN116">
        <v>0.87390000000000001</v>
      </c>
      <c r="AO116">
        <v>0.88939999999999997</v>
      </c>
      <c r="AP116">
        <v>0.90129999999999999</v>
      </c>
      <c r="AQ116">
        <v>0.90839999999999999</v>
      </c>
      <c r="AR116">
        <v>0.90880000000000005</v>
      </c>
      <c r="AS116">
        <v>0.90490000000000004</v>
      </c>
      <c r="AT116">
        <v>0.90229999999999999</v>
      </c>
      <c r="AU116">
        <v>0.90629999999999999</v>
      </c>
      <c r="AV116">
        <v>0.91200000000000003</v>
      </c>
      <c r="AW116">
        <v>0.91610000000000003</v>
      </c>
      <c r="AX116">
        <v>0.92410000000000003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8FA7-31F1-B140-B19C-A5D2FC82CE3E}">
  <dimension ref="A1:E23"/>
  <sheetViews>
    <sheetView tabSelected="1" zoomScale="200" zoomScaleNormal="200" workbookViewId="0">
      <selection activeCell="C6" sqref="C6"/>
    </sheetView>
  </sheetViews>
  <sheetFormatPr baseColWidth="10" defaultRowHeight="13" x14ac:dyDescent="0.15"/>
  <cols>
    <col min="3" max="5" width="12.6640625" bestFit="1" customWidth="1"/>
  </cols>
  <sheetData>
    <row r="1" spans="1:5" ht="14" thickBot="1" x14ac:dyDescent="0.2">
      <c r="A1" s="92" t="s">
        <v>22</v>
      </c>
      <c r="B1" s="93"/>
    </row>
    <row r="2" spans="1:5" x14ac:dyDescent="0.15">
      <c r="A2" s="71" t="s">
        <v>23</v>
      </c>
      <c r="B2" s="72" t="s">
        <v>143</v>
      </c>
      <c r="C2" s="81" t="s">
        <v>144</v>
      </c>
      <c r="D2" s="81" t="s">
        <v>5</v>
      </c>
      <c r="E2" s="81" t="s">
        <v>145</v>
      </c>
    </row>
    <row r="3" spans="1:5" x14ac:dyDescent="0.15">
      <c r="A3" s="43">
        <v>0</v>
      </c>
      <c r="B3" s="44">
        <f>Lin_C!N43</f>
        <v>0</v>
      </c>
      <c r="C3" s="79">
        <f>Lin_M!N43</f>
        <v>0</v>
      </c>
      <c r="D3" s="79">
        <f>Lin_Y!N43</f>
        <v>0</v>
      </c>
      <c r="E3" s="79">
        <f>Lin_K!N43</f>
        <v>0</v>
      </c>
    </row>
    <row r="4" spans="1:5" x14ac:dyDescent="0.15">
      <c r="A4" s="43">
        <v>5</v>
      </c>
      <c r="B4" s="44">
        <f>Lin_C!N44</f>
        <v>9.2140438635585458</v>
      </c>
      <c r="C4" s="88">
        <f>Lin_M!N44</f>
        <v>8.9468669950731918</v>
      </c>
      <c r="D4" s="88">
        <f>Lin_Y!N44</f>
        <v>7.8530573835042876</v>
      </c>
      <c r="E4" s="88">
        <f>Lin_K!N44</f>
        <v>10.503100227031592</v>
      </c>
    </row>
    <row r="5" spans="1:5" x14ac:dyDescent="0.15">
      <c r="A5" s="43">
        <v>10</v>
      </c>
      <c r="B5" s="44">
        <f>Lin_C!N45</f>
        <v>17.66993445400686</v>
      </c>
      <c r="C5" s="88">
        <f>Lin_M!N45</f>
        <v>17.394385631630225</v>
      </c>
      <c r="D5" s="88">
        <f>Lin_Y!N45</f>
        <v>16.213651981299126</v>
      </c>
      <c r="E5" s="88">
        <f>Lin_K!N45</f>
        <v>19.592629339816135</v>
      </c>
    </row>
    <row r="6" spans="1:5" s="94" customFormat="1" x14ac:dyDescent="0.15">
      <c r="A6" s="89">
        <v>15</v>
      </c>
      <c r="B6" s="90">
        <f>Lin_C!N46</f>
        <v>25.469323207114513</v>
      </c>
      <c r="C6" s="91">
        <f>Lin_M!N46</f>
        <v>25.313982943200291</v>
      </c>
      <c r="D6" s="91">
        <f>Lin_Y!N46</f>
        <v>24.440068181430625</v>
      </c>
      <c r="E6" s="91">
        <f>Lin_K!N46</f>
        <v>27.56139875335829</v>
      </c>
    </row>
    <row r="7" spans="1:5" x14ac:dyDescent="0.15">
      <c r="A7" s="43">
        <v>20</v>
      </c>
      <c r="B7" s="44">
        <f>Lin_C!N47</f>
        <v>32.698425873273358</v>
      </c>
      <c r="C7" s="88">
        <f>Lin_M!N47</f>
        <v>32.713952033883523</v>
      </c>
      <c r="D7" s="88">
        <f>Lin_Y!N47</f>
        <v>32.218317558719804</v>
      </c>
      <c r="E7" s="88">
        <f>Lin_K!N47</f>
        <v>34.6472704851572</v>
      </c>
    </row>
    <row r="8" spans="1:5" x14ac:dyDescent="0.15">
      <c r="A8" s="43">
        <v>25</v>
      </c>
      <c r="B8" s="44">
        <f>Lin_C!N48</f>
        <v>39.43042503119252</v>
      </c>
      <c r="C8" s="88">
        <f>Lin_M!N48</f>
        <v>39.622401750983791</v>
      </c>
      <c r="D8" s="88">
        <f>Lin_Y!N48</f>
        <v>39.424449672678321</v>
      </c>
      <c r="E8" s="88">
        <f>Lin_K!N48</f>
        <v>41.040752007653388</v>
      </c>
    </row>
    <row r="9" spans="1:5" s="94" customFormat="1" x14ac:dyDescent="0.15">
      <c r="A9" s="89">
        <v>30</v>
      </c>
      <c r="B9" s="90">
        <f>Lin_C!N49</f>
        <v>45.727109945671309</v>
      </c>
      <c r="C9" s="91">
        <f>Lin_M!N49</f>
        <v>46.076418146844581</v>
      </c>
      <c r="D9" s="91">
        <f>Lin_Y!N49</f>
        <v>46.040229226773526</v>
      </c>
      <c r="E9" s="91">
        <f>Lin_K!N49</f>
        <v>46.892780779854576</v>
      </c>
    </row>
    <row r="10" spans="1:5" x14ac:dyDescent="0.15">
      <c r="A10" s="43">
        <v>35</v>
      </c>
      <c r="B10" s="44">
        <f>Lin_C!N50</f>
        <v>51.639951472595293</v>
      </c>
      <c r="C10" s="88">
        <f>Lin_M!N50</f>
        <v>52.115221906581745</v>
      </c>
      <c r="D10" s="88">
        <f>Lin_Y!N50</f>
        <v>52.102330311864094</v>
      </c>
      <c r="E10" s="88">
        <f>Lin_K!N50</f>
        <v>52.3216847572604</v>
      </c>
    </row>
    <row r="11" spans="1:5" x14ac:dyDescent="0.15">
      <c r="A11" s="43">
        <v>40</v>
      </c>
      <c r="B11" s="44">
        <f>Lin_C!N51</f>
        <v>57.210762899930778</v>
      </c>
      <c r="C11" s="88">
        <f>Lin_M!N51</f>
        <v>57.775871917178002</v>
      </c>
      <c r="D11" s="88">
        <f>Lin_Y!N51</f>
        <v>57.672251051242704</v>
      </c>
      <c r="E11" s="88">
        <f>Lin_K!N51</f>
        <v>57.418895132838479</v>
      </c>
    </row>
    <row r="12" spans="1:5" x14ac:dyDescent="0.15">
      <c r="A12" s="43">
        <v>45</v>
      </c>
      <c r="B12" s="44">
        <f>Lin_C!N52</f>
        <v>62.472060218179983</v>
      </c>
      <c r="C12" s="88">
        <f>Lin_M!N52</f>
        <v>63.090572429260924</v>
      </c>
      <c r="D12" s="88">
        <f>Lin_Y!N52</f>
        <v>62.818773105721426</v>
      </c>
      <c r="E12" s="88">
        <f>Lin_K!N52</f>
        <v>62.253312755116042</v>
      </c>
    </row>
    <row r="13" spans="1:5" s="94" customFormat="1" x14ac:dyDescent="0.15">
      <c r="A13" s="89">
        <v>50</v>
      </c>
      <c r="B13" s="90">
        <f>Lin_C!N53</f>
        <v>67.447206536188304</v>
      </c>
      <c r="C13" s="91">
        <f>Lin_M!N53</f>
        <v>68.084974807186953</v>
      </c>
      <c r="D13" s="91">
        <f>Lin_Y!N53</f>
        <v>67.607792032765857</v>
      </c>
      <c r="E13" s="91">
        <f>Lin_K!N53</f>
        <v>66.874397013243112</v>
      </c>
    </row>
    <row r="14" spans="1:5" x14ac:dyDescent="0.15">
      <c r="A14" s="43">
        <v>55</v>
      </c>
      <c r="B14" s="44">
        <f>Lin_C!N54</f>
        <v>72.150404210435283</v>
      </c>
      <c r="C14" s="88">
        <f>Lin_M!N54</f>
        <v>72.777083194965329</v>
      </c>
      <c r="D14" s="88">
        <f>Lin_Y!N54</f>
        <v>72.096282912741458</v>
      </c>
      <c r="E14" s="88">
        <f>Lin_K!N54</f>
        <v>71.314125291871008</v>
      </c>
    </row>
    <row r="15" spans="1:5" x14ac:dyDescent="0.15">
      <c r="A15" s="43">
        <v>60</v>
      </c>
      <c r="B15" s="44">
        <f>Lin_C!N55</f>
        <v>76.586583718013799</v>
      </c>
      <c r="C15" s="88">
        <f>Lin_M!N55</f>
        <v>77.176516539286084</v>
      </c>
      <c r="D15" s="88">
        <f>Lin_Y!N55</f>
        <v>76.32841931238552</v>
      </c>
      <c r="E15" s="88">
        <f>Lin_K!N55</f>
        <v>75.588007099714673</v>
      </c>
    </row>
    <row r="16" spans="1:5" x14ac:dyDescent="0.15">
      <c r="A16" s="43">
        <v>65</v>
      </c>
      <c r="B16" s="44">
        <f>Lin_C!N56</f>
        <v>80.75122939855703</v>
      </c>
      <c r="C16" s="88">
        <f>Lin_M!N56</f>
        <v>81.28397443153014</v>
      </c>
      <c r="D16" s="88">
        <f>Lin_Y!N56</f>
        <v>80.332687530423641</v>
      </c>
      <c r="E16" s="88">
        <f>Lin_K!N56</f>
        <v>79.69535751549526</v>
      </c>
    </row>
    <row r="17" spans="1:5" s="94" customFormat="1" x14ac:dyDescent="0.15">
      <c r="A17" s="89">
        <v>70</v>
      </c>
      <c r="B17" s="90">
        <f>Lin_C!N57</f>
        <v>84.630177999930424</v>
      </c>
      <c r="C17" s="91">
        <f>Lin_M!N57</f>
        <v>85.090819339578502</v>
      </c>
      <c r="D17" s="91">
        <f>Lin_Y!N57</f>
        <v>84.119401563638505</v>
      </c>
      <c r="E17" s="91">
        <f>Lin_K!N57</f>
        <v>83.619056048507915</v>
      </c>
    </row>
    <row r="18" spans="1:5" x14ac:dyDescent="0.15">
      <c r="A18" s="43">
        <v>75</v>
      </c>
      <c r="B18" s="44">
        <f>Lin_C!N58</f>
        <v>88.199425596735438</v>
      </c>
      <c r="C18" s="88">
        <f>Lin_M!N58</f>
        <v>88.578734862943165</v>
      </c>
      <c r="D18" s="88">
        <f>Lin_Y!N58</f>
        <v>87.678436236528</v>
      </c>
      <c r="E18" s="88">
        <f>Lin_K!N58</f>
        <v>87.325047539644501</v>
      </c>
    </row>
    <row r="19" spans="1:5" x14ac:dyDescent="0.15">
      <c r="A19" s="43">
        <v>80</v>
      </c>
      <c r="B19" s="44">
        <f>Lin_C!N59</f>
        <v>91.424980985314974</v>
      </c>
      <c r="C19" s="88">
        <f>Lin_M!N59</f>
        <v>91.719455875727704</v>
      </c>
      <c r="D19" s="88">
        <f>Lin_Y!N59</f>
        <v>90.977320473244532</v>
      </c>
      <c r="E19" s="88">
        <f>Lin_K!N59</f>
        <v>90.761882962682932</v>
      </c>
    </row>
    <row r="20" spans="1:5" s="94" customFormat="1" x14ac:dyDescent="0.15">
      <c r="A20" s="89">
        <v>85</v>
      </c>
      <c r="B20" s="90">
        <f>Lin_C!N60</f>
        <v>94.262808048289855</v>
      </c>
      <c r="C20" s="91">
        <f>Lin_M!N60</f>
        <v>94.4745953576208</v>
      </c>
      <c r="D20" s="91">
        <f>Lin_Y!N60</f>
        <v>93.960097749791672</v>
      </c>
      <c r="E20" s="91">
        <f>Lin_K!N60</f>
        <v>93.860645571038503</v>
      </c>
    </row>
    <row r="21" spans="1:5" x14ac:dyDescent="0.15">
      <c r="A21" s="43">
        <v>90</v>
      </c>
      <c r="B21" s="44">
        <f>Lin_C!N61</f>
        <v>96.658904555661707</v>
      </c>
      <c r="C21" s="88">
        <f>Lin_M!N61</f>
        <v>96.795614729267257</v>
      </c>
      <c r="D21" s="88">
        <f>Lin_Y!N61</f>
        <v>96.54756269668151</v>
      </c>
      <c r="E21" s="88">
        <f>Lin_K!N61</f>
        <v>96.535651232799353</v>
      </c>
    </row>
    <row r="22" spans="1:5" x14ac:dyDescent="0.15">
      <c r="A22" s="43">
        <v>95</v>
      </c>
      <c r="B22" s="44">
        <f>Lin_C!N62</f>
        <v>98.549568823429084</v>
      </c>
      <c r="C22" s="88">
        <f>Lin_M!N62</f>
        <v>98.623997117331427</v>
      </c>
      <c r="D22" s="88">
        <f>Lin_Y!N62</f>
        <v>98.639588557483123</v>
      </c>
      <c r="E22" s="88">
        <f>Lin_K!N62</f>
        <v>98.686333720460453</v>
      </c>
    </row>
    <row r="23" spans="1:5" x14ac:dyDescent="0.15">
      <c r="A23" s="43">
        <v>100</v>
      </c>
      <c r="B23" s="44">
        <f>Lin_C!N63</f>
        <v>100</v>
      </c>
      <c r="C23" s="88">
        <f>Lin_M!N63</f>
        <v>100</v>
      </c>
      <c r="D23" s="88">
        <f>Lin_Y!N63</f>
        <v>100</v>
      </c>
      <c r="E23" s="88">
        <f>Lin_K!N63</f>
        <v>100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F3A4-D406-E34E-BA30-B06B5C9448C9}">
  <dimension ref="A1:AZ132"/>
  <sheetViews>
    <sheetView topLeftCell="A12" workbookViewId="0">
      <selection activeCell="G36" sqref="G36:J131"/>
    </sheetView>
  </sheetViews>
  <sheetFormatPr baseColWidth="10" defaultRowHeight="13" x14ac:dyDescent="0.15"/>
  <sheetData>
    <row r="1" spans="1:2" x14ac:dyDescent="0.15">
      <c r="A1" t="s">
        <v>29</v>
      </c>
    </row>
    <row r="2" spans="1:2" x14ac:dyDescent="0.15">
      <c r="A2" t="s">
        <v>32</v>
      </c>
      <c r="B2" t="s">
        <v>86</v>
      </c>
    </row>
    <row r="3" spans="1:2" x14ac:dyDescent="0.15">
      <c r="A3" t="s">
        <v>87</v>
      </c>
      <c r="B3">
        <v>10</v>
      </c>
    </row>
    <row r="4" spans="1:2" x14ac:dyDescent="0.15">
      <c r="A4" t="s">
        <v>34</v>
      </c>
      <c r="B4" t="s">
        <v>88</v>
      </c>
    </row>
    <row r="5" spans="1:2" x14ac:dyDescent="0.15">
      <c r="A5" t="s">
        <v>89</v>
      </c>
      <c r="B5" t="s">
        <v>90</v>
      </c>
    </row>
    <row r="6" spans="1:2" x14ac:dyDescent="0.15">
      <c r="A6" t="s">
        <v>91</v>
      </c>
      <c r="B6" t="s">
        <v>92</v>
      </c>
    </row>
    <row r="7" spans="1:2" x14ac:dyDescent="0.15">
      <c r="A7" t="s">
        <v>93</v>
      </c>
      <c r="B7" t="s">
        <v>94</v>
      </c>
    </row>
    <row r="8" spans="1:2" x14ac:dyDescent="0.15">
      <c r="A8" t="s">
        <v>95</v>
      </c>
      <c r="B8">
        <v>2</v>
      </c>
    </row>
    <row r="9" spans="1:2" x14ac:dyDescent="0.15">
      <c r="A9" t="s">
        <v>96</v>
      </c>
      <c r="B9" t="s">
        <v>90</v>
      </c>
    </row>
    <row r="10" spans="1:2" x14ac:dyDescent="0.15">
      <c r="A10" t="s">
        <v>97</v>
      </c>
      <c r="B10" t="s">
        <v>90</v>
      </c>
    </row>
    <row r="11" spans="1:2" x14ac:dyDescent="0.15">
      <c r="A11" t="s">
        <v>98</v>
      </c>
      <c r="B11" t="s">
        <v>99</v>
      </c>
    </row>
    <row r="12" spans="1:2" x14ac:dyDescent="0.15">
      <c r="A12" t="s">
        <v>98</v>
      </c>
      <c r="B12" t="s">
        <v>100</v>
      </c>
    </row>
    <row r="13" spans="1:2" x14ac:dyDescent="0.15">
      <c r="A13" t="s">
        <v>101</v>
      </c>
      <c r="B13" t="s">
        <v>102</v>
      </c>
    </row>
    <row r="14" spans="1:2" x14ac:dyDescent="0.15">
      <c r="A14" t="s">
        <v>102</v>
      </c>
      <c r="B14" t="s">
        <v>90</v>
      </c>
    </row>
    <row r="15" spans="1:2" x14ac:dyDescent="0.15">
      <c r="A15" t="s">
        <v>103</v>
      </c>
    </row>
    <row r="16" spans="1:2" x14ac:dyDescent="0.15">
      <c r="A16" t="s">
        <v>104</v>
      </c>
    </row>
    <row r="17" spans="1:52" x14ac:dyDescent="0.15">
      <c r="A17" t="s">
        <v>103</v>
      </c>
    </row>
    <row r="18" spans="1:52" x14ac:dyDescent="0.15">
      <c r="A18" t="s">
        <v>105</v>
      </c>
    </row>
    <row r="19" spans="1:52" x14ac:dyDescent="0.15">
      <c r="A19" t="s">
        <v>106</v>
      </c>
    </row>
    <row r="20" spans="1:52" x14ac:dyDescent="0.15">
      <c r="A20" t="s">
        <v>107</v>
      </c>
      <c r="B20" t="s">
        <v>108</v>
      </c>
    </row>
    <row r="21" spans="1:52" x14ac:dyDescent="0.15">
      <c r="A21" t="s">
        <v>109</v>
      </c>
    </row>
    <row r="22" spans="1:52" x14ac:dyDescent="0.15">
      <c r="A22" t="s">
        <v>110</v>
      </c>
      <c r="B22" t="s">
        <v>111</v>
      </c>
    </row>
    <row r="23" spans="1:52" x14ac:dyDescent="0.15">
      <c r="A23" t="s">
        <v>112</v>
      </c>
    </row>
    <row r="24" spans="1:52" x14ac:dyDescent="0.15">
      <c r="A24" t="s">
        <v>113</v>
      </c>
      <c r="B24" t="s">
        <v>114</v>
      </c>
    </row>
    <row r="25" spans="1:52" x14ac:dyDescent="0.15">
      <c r="A25" t="s">
        <v>115</v>
      </c>
    </row>
    <row r="26" spans="1:52" x14ac:dyDescent="0.15">
      <c r="A26" t="s">
        <v>116</v>
      </c>
      <c r="B26" t="s">
        <v>117</v>
      </c>
    </row>
    <row r="27" spans="1:52" x14ac:dyDescent="0.15">
      <c r="A27" t="s">
        <v>103</v>
      </c>
    </row>
    <row r="28" spans="1:52" x14ac:dyDescent="0.15">
      <c r="A28" t="s">
        <v>101</v>
      </c>
      <c r="B28" t="s">
        <v>37</v>
      </c>
    </row>
    <row r="29" spans="1:52" x14ac:dyDescent="0.15">
      <c r="A29" t="s">
        <v>101</v>
      </c>
      <c r="B29" t="s">
        <v>118</v>
      </c>
    </row>
    <row r="30" spans="1:52" x14ac:dyDescent="0.15">
      <c r="A30" t="s">
        <v>35</v>
      </c>
      <c r="B30">
        <v>52</v>
      </c>
    </row>
    <row r="31" spans="1:52" x14ac:dyDescent="0.15">
      <c r="A31" t="s">
        <v>36</v>
      </c>
    </row>
    <row r="32" spans="1:52" x14ac:dyDescent="0.15">
      <c r="A32" t="s">
        <v>37</v>
      </c>
      <c r="B32" t="s">
        <v>118</v>
      </c>
      <c r="C32" t="s">
        <v>38</v>
      </c>
      <c r="D32" t="s">
        <v>39</v>
      </c>
      <c r="E32" t="s">
        <v>40</v>
      </c>
      <c r="F32" t="s">
        <v>41</v>
      </c>
      <c r="G32" t="s">
        <v>119</v>
      </c>
      <c r="H32" t="s">
        <v>120</v>
      </c>
      <c r="I32" t="s">
        <v>121</v>
      </c>
      <c r="J32" t="s">
        <v>122</v>
      </c>
      <c r="K32" t="s">
        <v>123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46</v>
      </c>
      <c r="R32" t="s">
        <v>47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54</v>
      </c>
      <c r="Z32" t="s">
        <v>55</v>
      </c>
      <c r="AA32" t="s">
        <v>56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  <c r="AG32" t="s">
        <v>62</v>
      </c>
      <c r="AH32" t="s">
        <v>63</v>
      </c>
      <c r="AI32" t="s">
        <v>64</v>
      </c>
      <c r="AJ32" t="s">
        <v>65</v>
      </c>
      <c r="AK32" t="s">
        <v>66</v>
      </c>
      <c r="AL32" t="s">
        <v>67</v>
      </c>
      <c r="AM32" t="s">
        <v>68</v>
      </c>
      <c r="AN32" t="s">
        <v>69</v>
      </c>
      <c r="AO32" t="s">
        <v>70</v>
      </c>
      <c r="AP32" t="s">
        <v>71</v>
      </c>
      <c r="AQ32" t="s">
        <v>72</v>
      </c>
      <c r="AR32" t="s">
        <v>73</v>
      </c>
      <c r="AS32" t="s">
        <v>74</v>
      </c>
      <c r="AT32" t="s">
        <v>75</v>
      </c>
      <c r="AU32" t="s">
        <v>76</v>
      </c>
      <c r="AV32" t="s">
        <v>77</v>
      </c>
      <c r="AW32" t="s">
        <v>78</v>
      </c>
      <c r="AX32" t="s">
        <v>79</v>
      </c>
      <c r="AY32" t="s">
        <v>80</v>
      </c>
      <c r="AZ32" t="s">
        <v>81</v>
      </c>
    </row>
    <row r="33" spans="1:52" x14ac:dyDescent="0.15">
      <c r="A33" t="s">
        <v>42</v>
      </c>
    </row>
    <row r="34" spans="1:52" x14ac:dyDescent="0.15">
      <c r="A34" t="s">
        <v>43</v>
      </c>
      <c r="B34">
        <v>96</v>
      </c>
    </row>
    <row r="35" spans="1:52" x14ac:dyDescent="0.15">
      <c r="A35" t="s">
        <v>44</v>
      </c>
    </row>
    <row r="36" spans="1:52" x14ac:dyDescent="0.1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0.06</v>
      </c>
      <c r="H36">
        <v>0.05</v>
      </c>
      <c r="I36">
        <v>0.05</v>
      </c>
      <c r="J36">
        <v>0.06</v>
      </c>
      <c r="K36">
        <v>84.555414999999996</v>
      </c>
      <c r="L36">
        <v>87.683100999999994</v>
      </c>
      <c r="M36">
        <v>74.749224999999996</v>
      </c>
      <c r="N36">
        <v>95.027299999999997</v>
      </c>
      <c r="O36">
        <v>1.4999999999999999E-2</v>
      </c>
      <c r="P36">
        <v>-2.0825</v>
      </c>
      <c r="Q36">
        <v>0.13622699999999999</v>
      </c>
      <c r="R36">
        <v>0.35086099999999998</v>
      </c>
      <c r="S36">
        <v>0.56549499999999997</v>
      </c>
      <c r="T36">
        <v>0.78012899999999996</v>
      </c>
      <c r="U36">
        <v>0.86961200000000005</v>
      </c>
      <c r="V36">
        <v>0.88991399999999998</v>
      </c>
      <c r="W36">
        <v>0.89915400000000001</v>
      </c>
      <c r="X36">
        <v>0.90838399999999997</v>
      </c>
      <c r="Y36">
        <v>0.91506600000000005</v>
      </c>
      <c r="Z36">
        <v>0.92127000000000003</v>
      </c>
      <c r="AA36">
        <v>0.927338</v>
      </c>
      <c r="AB36">
        <v>0.92751899999999998</v>
      </c>
      <c r="AC36">
        <v>0.92261599999999999</v>
      </c>
      <c r="AD36">
        <v>0.91486199999999995</v>
      </c>
      <c r="AE36">
        <v>0.902397</v>
      </c>
      <c r="AF36">
        <v>0.88890499999999995</v>
      </c>
      <c r="AG36">
        <v>0.87554900000000002</v>
      </c>
      <c r="AH36">
        <v>0.86271900000000001</v>
      </c>
      <c r="AI36">
        <v>0.85083900000000001</v>
      </c>
      <c r="AJ36">
        <v>0.84632099999999999</v>
      </c>
      <c r="AK36">
        <v>0.85257899999999998</v>
      </c>
      <c r="AL36">
        <v>0.86460300000000001</v>
      </c>
      <c r="AM36">
        <v>0.87394499999999997</v>
      </c>
      <c r="AN36">
        <v>0.87865400000000005</v>
      </c>
      <c r="AO36">
        <v>0.88277399999999995</v>
      </c>
      <c r="AP36">
        <v>0.88703299999999996</v>
      </c>
      <c r="AQ36">
        <v>0.89445699999999995</v>
      </c>
      <c r="AR36">
        <v>0.90416099999999999</v>
      </c>
      <c r="AS36">
        <v>0.91468000000000005</v>
      </c>
      <c r="AT36">
        <v>0.921983</v>
      </c>
      <c r="AU36">
        <v>0.92669000000000001</v>
      </c>
      <c r="AV36">
        <v>0.92937599999999998</v>
      </c>
      <c r="AW36">
        <v>0.93264100000000005</v>
      </c>
      <c r="AX36">
        <v>0.93648500000000001</v>
      </c>
      <c r="AY36">
        <v>0.940909</v>
      </c>
      <c r="AZ36">
        <v>0.945913</v>
      </c>
    </row>
    <row r="37" spans="1:52" x14ac:dyDescent="0.15">
      <c r="A37">
        <v>2</v>
      </c>
      <c r="B37">
        <v>2</v>
      </c>
      <c r="C37">
        <v>99.71</v>
      </c>
      <c r="D37">
        <v>0</v>
      </c>
      <c r="E37">
        <v>0</v>
      </c>
      <c r="F37">
        <v>0.2</v>
      </c>
      <c r="G37">
        <v>1.81</v>
      </c>
      <c r="H37">
        <v>0.44</v>
      </c>
      <c r="I37">
        <v>0.2</v>
      </c>
      <c r="J37">
        <v>0.75</v>
      </c>
      <c r="K37">
        <v>15.012354999999999</v>
      </c>
      <c r="L37">
        <v>22.918689000000001</v>
      </c>
      <c r="M37">
        <v>52.842331999999999</v>
      </c>
      <c r="N37">
        <v>54.988500000000002</v>
      </c>
      <c r="O37">
        <v>-37.001899999999999</v>
      </c>
      <c r="P37">
        <v>-49.988399999999999</v>
      </c>
      <c r="Q37">
        <v>0.11351700000000001</v>
      </c>
      <c r="R37">
        <v>0.25752599999999998</v>
      </c>
      <c r="S37">
        <v>0.401534</v>
      </c>
      <c r="T37">
        <v>0.54554199999999997</v>
      </c>
      <c r="U37">
        <v>0.61003300000000005</v>
      </c>
      <c r="V37">
        <v>0.63009599999999999</v>
      </c>
      <c r="W37">
        <v>0.64287099999999997</v>
      </c>
      <c r="X37">
        <v>0.65546099999999996</v>
      </c>
      <c r="Y37">
        <v>0.66406100000000001</v>
      </c>
      <c r="Z37">
        <v>0.66808000000000001</v>
      </c>
      <c r="AA37">
        <v>0.66228600000000004</v>
      </c>
      <c r="AB37">
        <v>0.63790400000000003</v>
      </c>
      <c r="AC37">
        <v>0.59316500000000005</v>
      </c>
      <c r="AD37">
        <v>0.53255399999999997</v>
      </c>
      <c r="AE37">
        <v>0.458534</v>
      </c>
      <c r="AF37">
        <v>0.38031700000000002</v>
      </c>
      <c r="AG37">
        <v>0.30955100000000002</v>
      </c>
      <c r="AH37">
        <v>0.246639</v>
      </c>
      <c r="AI37">
        <v>0.184195</v>
      </c>
      <c r="AJ37">
        <v>0.12554100000000001</v>
      </c>
      <c r="AK37">
        <v>7.7998999999999999E-2</v>
      </c>
      <c r="AL37">
        <v>4.3024E-2</v>
      </c>
      <c r="AM37">
        <v>2.1176E-2</v>
      </c>
      <c r="AN37">
        <v>9.1970000000000003E-3</v>
      </c>
      <c r="AO37">
        <v>4.3059999999999999E-3</v>
      </c>
      <c r="AP37">
        <v>4.4759999999999999E-3</v>
      </c>
      <c r="AQ37">
        <v>1.0066E-2</v>
      </c>
      <c r="AR37">
        <v>1.9376000000000001E-2</v>
      </c>
      <c r="AS37">
        <v>3.0252000000000001E-2</v>
      </c>
      <c r="AT37">
        <v>3.7858000000000003E-2</v>
      </c>
      <c r="AU37">
        <v>4.1484E-2</v>
      </c>
      <c r="AV37">
        <v>4.1873E-2</v>
      </c>
      <c r="AW37">
        <v>4.1626000000000003E-2</v>
      </c>
      <c r="AX37">
        <v>4.0744000000000002E-2</v>
      </c>
      <c r="AY37">
        <v>3.9225000000000003E-2</v>
      </c>
      <c r="AZ37">
        <v>3.7071E-2</v>
      </c>
    </row>
    <row r="38" spans="1:52" x14ac:dyDescent="0.15">
      <c r="A38">
        <v>3</v>
      </c>
      <c r="B38">
        <v>3</v>
      </c>
      <c r="C38">
        <v>1.88</v>
      </c>
      <c r="D38">
        <v>0</v>
      </c>
      <c r="E38">
        <v>0</v>
      </c>
      <c r="F38">
        <v>0</v>
      </c>
      <c r="G38">
        <v>7.0000000000000007E-2</v>
      </c>
      <c r="H38">
        <v>0.06</v>
      </c>
      <c r="I38">
        <v>0.06</v>
      </c>
      <c r="J38">
        <v>7.0000000000000007E-2</v>
      </c>
      <c r="K38">
        <v>82.646320000000003</v>
      </c>
      <c r="L38">
        <v>86.029670999999993</v>
      </c>
      <c r="M38">
        <v>74.478578999999996</v>
      </c>
      <c r="N38">
        <v>94.325000000000003</v>
      </c>
      <c r="O38">
        <v>-0.58709999999999996</v>
      </c>
      <c r="P38">
        <v>-3.0596000000000001</v>
      </c>
      <c r="Q38">
        <v>0.13569200000000001</v>
      </c>
      <c r="R38">
        <v>0.34937400000000002</v>
      </c>
      <c r="S38">
        <v>0.56305499999999997</v>
      </c>
      <c r="T38">
        <v>0.77673599999999998</v>
      </c>
      <c r="U38">
        <v>0.866012</v>
      </c>
      <c r="V38">
        <v>0.88649</v>
      </c>
      <c r="W38">
        <v>0.89596500000000001</v>
      </c>
      <c r="X38">
        <v>0.90543700000000005</v>
      </c>
      <c r="Y38">
        <v>0.91231600000000002</v>
      </c>
      <c r="Z38">
        <v>0.91859400000000002</v>
      </c>
      <c r="AA38">
        <v>0.92443600000000004</v>
      </c>
      <c r="AB38">
        <v>0.92393800000000004</v>
      </c>
      <c r="AC38">
        <v>0.91780899999999999</v>
      </c>
      <c r="AD38">
        <v>0.90834800000000004</v>
      </c>
      <c r="AE38">
        <v>0.89379799999999998</v>
      </c>
      <c r="AF38">
        <v>0.87804199999999999</v>
      </c>
      <c r="AG38">
        <v>0.86260800000000004</v>
      </c>
      <c r="AH38">
        <v>0.84789499999999995</v>
      </c>
      <c r="AI38">
        <v>0.834032</v>
      </c>
      <c r="AJ38">
        <v>0.82734700000000005</v>
      </c>
      <c r="AK38">
        <v>0.83140099999999995</v>
      </c>
      <c r="AL38">
        <v>0.84140899999999996</v>
      </c>
      <c r="AM38">
        <v>0.84925399999999995</v>
      </c>
      <c r="AN38">
        <v>0.85300100000000001</v>
      </c>
      <c r="AO38">
        <v>0.85652499999999998</v>
      </c>
      <c r="AP38">
        <v>0.86046500000000004</v>
      </c>
      <c r="AQ38">
        <v>0.86773299999999998</v>
      </c>
      <c r="AR38">
        <v>0.877363</v>
      </c>
      <c r="AS38">
        <v>0.88785899999999995</v>
      </c>
      <c r="AT38">
        <v>0.89514300000000002</v>
      </c>
      <c r="AU38">
        <v>0.89978800000000003</v>
      </c>
      <c r="AV38">
        <v>0.90236799999999995</v>
      </c>
      <c r="AW38">
        <v>0.90549400000000002</v>
      </c>
      <c r="AX38">
        <v>0.909165</v>
      </c>
      <c r="AY38">
        <v>0.913381</v>
      </c>
      <c r="AZ38">
        <v>0.91814300000000004</v>
      </c>
    </row>
    <row r="39" spans="1:52" x14ac:dyDescent="0.15">
      <c r="A39">
        <v>4</v>
      </c>
      <c r="B39">
        <v>4</v>
      </c>
      <c r="C39">
        <v>4.67</v>
      </c>
      <c r="D39">
        <v>0</v>
      </c>
      <c r="E39">
        <v>0</v>
      </c>
      <c r="F39">
        <v>0</v>
      </c>
      <c r="G39">
        <v>0.09</v>
      </c>
      <c r="H39">
        <v>7.0000000000000007E-2</v>
      </c>
      <c r="I39">
        <v>0.06</v>
      </c>
      <c r="J39">
        <v>0.08</v>
      </c>
      <c r="K39">
        <v>79.837570999999997</v>
      </c>
      <c r="L39">
        <v>83.590401</v>
      </c>
      <c r="M39">
        <v>74.079663999999994</v>
      </c>
      <c r="N39">
        <v>93.272300000000001</v>
      </c>
      <c r="O39">
        <v>-1.492</v>
      </c>
      <c r="P39">
        <v>-4.5289000000000001</v>
      </c>
      <c r="Q39">
        <v>0.13491300000000001</v>
      </c>
      <c r="R39">
        <v>0.34719899999999998</v>
      </c>
      <c r="S39">
        <v>0.55948500000000001</v>
      </c>
      <c r="T39">
        <v>0.77176999999999996</v>
      </c>
      <c r="U39">
        <v>0.86074099999999998</v>
      </c>
      <c r="V39">
        <v>0.88147500000000001</v>
      </c>
      <c r="W39">
        <v>0.89128799999999997</v>
      </c>
      <c r="X39">
        <v>0.90110800000000002</v>
      </c>
      <c r="Y39">
        <v>0.90826600000000002</v>
      </c>
      <c r="Z39">
        <v>0.91463899999999998</v>
      </c>
      <c r="AA39">
        <v>0.92013100000000003</v>
      </c>
      <c r="AB39">
        <v>0.91861199999999998</v>
      </c>
      <c r="AC39">
        <v>0.91065399999999996</v>
      </c>
      <c r="AD39">
        <v>0.89865799999999996</v>
      </c>
      <c r="AE39">
        <v>0.88102199999999997</v>
      </c>
      <c r="AF39">
        <v>0.86192400000000002</v>
      </c>
      <c r="AG39">
        <v>0.84343000000000001</v>
      </c>
      <c r="AH39">
        <v>0.82595099999999999</v>
      </c>
      <c r="AI39">
        <v>0.80918299999999999</v>
      </c>
      <c r="AJ39">
        <v>0.79933399999999999</v>
      </c>
      <c r="AK39">
        <v>0.80018</v>
      </c>
      <c r="AL39">
        <v>0.80726299999999995</v>
      </c>
      <c r="AM39">
        <v>0.81294999999999995</v>
      </c>
      <c r="AN39">
        <v>0.81531900000000002</v>
      </c>
      <c r="AO39">
        <v>0.817994</v>
      </c>
      <c r="AP39">
        <v>0.82148200000000005</v>
      </c>
      <c r="AQ39">
        <v>0.82853200000000005</v>
      </c>
      <c r="AR39">
        <v>0.83806400000000003</v>
      </c>
      <c r="AS39">
        <v>0.84853500000000004</v>
      </c>
      <c r="AT39">
        <v>0.855796</v>
      </c>
      <c r="AU39">
        <v>0.86035200000000001</v>
      </c>
      <c r="AV39">
        <v>0.86277800000000004</v>
      </c>
      <c r="AW39">
        <v>0.86570000000000003</v>
      </c>
      <c r="AX39">
        <v>0.869116</v>
      </c>
      <c r="AY39">
        <v>0.873027</v>
      </c>
      <c r="AZ39">
        <v>0.87743400000000005</v>
      </c>
    </row>
    <row r="40" spans="1:52" x14ac:dyDescent="0.15">
      <c r="A40">
        <v>5</v>
      </c>
      <c r="B40">
        <v>5</v>
      </c>
      <c r="C40">
        <v>9.27</v>
      </c>
      <c r="D40">
        <v>0.05</v>
      </c>
      <c r="E40">
        <v>0.32</v>
      </c>
      <c r="F40">
        <v>0</v>
      </c>
      <c r="G40">
        <v>0.12</v>
      </c>
      <c r="H40">
        <v>0.08</v>
      </c>
      <c r="I40">
        <v>0.06</v>
      </c>
      <c r="J40">
        <v>0.11</v>
      </c>
      <c r="K40">
        <v>75.214054000000004</v>
      </c>
      <c r="L40">
        <v>79.522890000000004</v>
      </c>
      <c r="M40">
        <v>73.298924</v>
      </c>
      <c r="N40">
        <v>91.470399999999998</v>
      </c>
      <c r="O40">
        <v>-2.9691000000000001</v>
      </c>
      <c r="P40">
        <v>-6.9555999999999996</v>
      </c>
      <c r="Q40">
        <v>0.133604</v>
      </c>
      <c r="R40">
        <v>0.34322900000000001</v>
      </c>
      <c r="S40">
        <v>0.55285399999999996</v>
      </c>
      <c r="T40">
        <v>0.76247900000000002</v>
      </c>
      <c r="U40">
        <v>0.85077100000000005</v>
      </c>
      <c r="V40">
        <v>0.87185299999999999</v>
      </c>
      <c r="W40">
        <v>0.88216700000000003</v>
      </c>
      <c r="X40">
        <v>0.89249599999999996</v>
      </c>
      <c r="Y40">
        <v>0.90005100000000005</v>
      </c>
      <c r="Z40">
        <v>0.90651800000000005</v>
      </c>
      <c r="AA40">
        <v>0.91137999999999997</v>
      </c>
      <c r="AB40">
        <v>0.90816300000000005</v>
      </c>
      <c r="AC40">
        <v>0.89722500000000005</v>
      </c>
      <c r="AD40">
        <v>0.88113200000000003</v>
      </c>
      <c r="AE40">
        <v>0.85854600000000003</v>
      </c>
      <c r="AF40">
        <v>0.83411599999999997</v>
      </c>
      <c r="AG40">
        <v>0.81076999999999999</v>
      </c>
      <c r="AH40">
        <v>0.78893199999999997</v>
      </c>
      <c r="AI40">
        <v>0.76761699999999999</v>
      </c>
      <c r="AJ40">
        <v>0.75283299999999997</v>
      </c>
      <c r="AK40">
        <v>0.74869799999999997</v>
      </c>
      <c r="AL40">
        <v>0.75127500000000003</v>
      </c>
      <c r="AM40">
        <v>0.75368500000000005</v>
      </c>
      <c r="AN40">
        <v>0.75400699999999998</v>
      </c>
      <c r="AO40">
        <v>0.75543800000000005</v>
      </c>
      <c r="AP40">
        <v>0.75827500000000003</v>
      </c>
      <c r="AQ40">
        <v>0.76501799999999998</v>
      </c>
      <c r="AR40">
        <v>0.77442100000000003</v>
      </c>
      <c r="AS40">
        <v>0.78486800000000001</v>
      </c>
      <c r="AT40">
        <v>0.79210599999999998</v>
      </c>
      <c r="AU40">
        <v>0.79652900000000004</v>
      </c>
      <c r="AV40">
        <v>0.79871899999999996</v>
      </c>
      <c r="AW40">
        <v>0.80132099999999995</v>
      </c>
      <c r="AX40">
        <v>0.80433600000000005</v>
      </c>
      <c r="AY40">
        <v>0.80776300000000001</v>
      </c>
      <c r="AZ40">
        <v>0.81160299999999996</v>
      </c>
    </row>
    <row r="41" spans="1:52" x14ac:dyDescent="0.15">
      <c r="A41">
        <v>6</v>
      </c>
      <c r="B41">
        <v>6</v>
      </c>
      <c r="C41">
        <v>14.72</v>
      </c>
      <c r="D41">
        <v>0.11</v>
      </c>
      <c r="E41">
        <v>0</v>
      </c>
      <c r="F41">
        <v>0</v>
      </c>
      <c r="G41">
        <v>0.16</v>
      </c>
      <c r="H41">
        <v>0.1</v>
      </c>
      <c r="I41">
        <v>7.0000000000000007E-2</v>
      </c>
      <c r="J41">
        <v>0.13</v>
      </c>
      <c r="K41">
        <v>70.681899000000001</v>
      </c>
      <c r="L41">
        <v>75.473147999999995</v>
      </c>
      <c r="M41">
        <v>72.403478000000007</v>
      </c>
      <c r="N41">
        <v>89.614199999999997</v>
      </c>
      <c r="O41">
        <v>-4.4051</v>
      </c>
      <c r="P41">
        <v>-9.3697999999999997</v>
      </c>
      <c r="Q41">
        <v>0.132301</v>
      </c>
      <c r="R41">
        <v>0.33894800000000003</v>
      </c>
      <c r="S41">
        <v>0.54559400000000002</v>
      </c>
      <c r="T41">
        <v>0.75224100000000005</v>
      </c>
      <c r="U41">
        <v>0.83968100000000001</v>
      </c>
      <c r="V41">
        <v>0.86102500000000004</v>
      </c>
      <c r="W41">
        <v>0.87176299999999995</v>
      </c>
      <c r="X41">
        <v>0.88251599999999997</v>
      </c>
      <c r="Y41">
        <v>0.89037900000000003</v>
      </c>
      <c r="Z41">
        <v>0.89685700000000002</v>
      </c>
      <c r="AA41">
        <v>0.90102300000000002</v>
      </c>
      <c r="AB41">
        <v>0.89609799999999995</v>
      </c>
      <c r="AC41">
        <v>0.882239</v>
      </c>
      <c r="AD41">
        <v>0.86217900000000003</v>
      </c>
      <c r="AE41">
        <v>0.83485500000000001</v>
      </c>
      <c r="AF41">
        <v>0.80536300000000005</v>
      </c>
      <c r="AG41">
        <v>0.77744800000000003</v>
      </c>
      <c r="AH41">
        <v>0.75154500000000002</v>
      </c>
      <c r="AI41">
        <v>0.72603399999999996</v>
      </c>
      <c r="AJ41">
        <v>0.70672699999999999</v>
      </c>
      <c r="AK41">
        <v>0.69806299999999999</v>
      </c>
      <c r="AL41">
        <v>0.69659499999999996</v>
      </c>
      <c r="AM41">
        <v>0.69613599999999998</v>
      </c>
      <c r="AN41">
        <v>0.69472699999999998</v>
      </c>
      <c r="AO41">
        <v>0.69513199999999997</v>
      </c>
      <c r="AP41">
        <v>0.69745100000000004</v>
      </c>
      <c r="AQ41">
        <v>0.703959</v>
      </c>
      <c r="AR41">
        <v>0.713283</v>
      </c>
      <c r="AS41">
        <v>0.72373799999999999</v>
      </c>
      <c r="AT41">
        <v>0.73097299999999998</v>
      </c>
      <c r="AU41">
        <v>0.73528400000000005</v>
      </c>
      <c r="AV41">
        <v>0.73726000000000003</v>
      </c>
      <c r="AW41">
        <v>0.73956900000000003</v>
      </c>
      <c r="AX41">
        <v>0.74220900000000001</v>
      </c>
      <c r="AY41">
        <v>0.74517999999999995</v>
      </c>
      <c r="AZ41">
        <v>0.74848400000000004</v>
      </c>
    </row>
    <row r="42" spans="1:52" x14ac:dyDescent="0.15">
      <c r="A42">
        <v>7</v>
      </c>
      <c r="B42">
        <v>7</v>
      </c>
      <c r="C42">
        <v>20</v>
      </c>
      <c r="D42">
        <v>0.01</v>
      </c>
      <c r="E42">
        <v>0.06</v>
      </c>
      <c r="F42">
        <v>0</v>
      </c>
      <c r="G42">
        <v>0.19</v>
      </c>
      <c r="H42">
        <v>0.11</v>
      </c>
      <c r="I42">
        <v>7.0000000000000007E-2</v>
      </c>
      <c r="J42">
        <v>0.16</v>
      </c>
      <c r="K42">
        <v>66.226444999999998</v>
      </c>
      <c r="L42">
        <v>71.423803000000007</v>
      </c>
      <c r="M42">
        <v>71.387411</v>
      </c>
      <c r="N42">
        <v>87.6905</v>
      </c>
      <c r="O42">
        <v>-5.7925000000000004</v>
      </c>
      <c r="P42">
        <v>-11.7866</v>
      </c>
      <c r="Q42">
        <v>0.13100300000000001</v>
      </c>
      <c r="R42">
        <v>0.33433800000000002</v>
      </c>
      <c r="S42">
        <v>0.53767399999999999</v>
      </c>
      <c r="T42">
        <v>0.74100999999999995</v>
      </c>
      <c r="U42">
        <v>0.82742000000000004</v>
      </c>
      <c r="V42">
        <v>0.84893700000000005</v>
      </c>
      <c r="W42">
        <v>0.86002000000000001</v>
      </c>
      <c r="X42">
        <v>0.87110600000000005</v>
      </c>
      <c r="Y42">
        <v>0.87918499999999999</v>
      </c>
      <c r="Z42">
        <v>0.88558099999999995</v>
      </c>
      <c r="AA42">
        <v>0.88897400000000004</v>
      </c>
      <c r="AB42">
        <v>0.88231400000000004</v>
      </c>
      <c r="AC42">
        <v>0.86557300000000004</v>
      </c>
      <c r="AD42">
        <v>0.84165500000000004</v>
      </c>
      <c r="AE42">
        <v>0.809782</v>
      </c>
      <c r="AF42">
        <v>0.775478</v>
      </c>
      <c r="AG42">
        <v>0.74326499999999995</v>
      </c>
      <c r="AH42">
        <v>0.71358699999999997</v>
      </c>
      <c r="AI42">
        <v>0.68422799999999995</v>
      </c>
      <c r="AJ42">
        <v>0.66081100000000004</v>
      </c>
      <c r="AK42">
        <v>0.64807899999999996</v>
      </c>
      <c r="AL42">
        <v>0.64304099999999997</v>
      </c>
      <c r="AM42">
        <v>0.64013699999999996</v>
      </c>
      <c r="AN42">
        <v>0.63733099999999998</v>
      </c>
      <c r="AO42">
        <v>0.63694200000000001</v>
      </c>
      <c r="AP42">
        <v>0.63888199999999995</v>
      </c>
      <c r="AQ42">
        <v>0.64523600000000003</v>
      </c>
      <c r="AR42">
        <v>0.65453600000000001</v>
      </c>
      <c r="AS42">
        <v>0.66503299999999999</v>
      </c>
      <c r="AT42">
        <v>0.67229000000000005</v>
      </c>
      <c r="AU42">
        <v>0.67650900000000003</v>
      </c>
      <c r="AV42">
        <v>0.67829600000000001</v>
      </c>
      <c r="AW42">
        <v>0.68033500000000002</v>
      </c>
      <c r="AX42">
        <v>0.68262699999999998</v>
      </c>
      <c r="AY42">
        <v>0.685172</v>
      </c>
      <c r="AZ42">
        <v>0.68796800000000002</v>
      </c>
    </row>
    <row r="43" spans="1:52" x14ac:dyDescent="0.15">
      <c r="A43">
        <v>8</v>
      </c>
      <c r="B43">
        <v>8</v>
      </c>
      <c r="C43">
        <v>24.39</v>
      </c>
      <c r="D43">
        <v>0.22</v>
      </c>
      <c r="E43">
        <v>0</v>
      </c>
      <c r="F43">
        <v>0</v>
      </c>
      <c r="G43">
        <v>0.23</v>
      </c>
      <c r="H43">
        <v>0.13</v>
      </c>
      <c r="I43">
        <v>0.08</v>
      </c>
      <c r="J43">
        <v>0.19</v>
      </c>
      <c r="K43">
        <v>61.946789000000003</v>
      </c>
      <c r="L43">
        <v>67.650474000000003</v>
      </c>
      <c r="M43">
        <v>70.426154999999994</v>
      </c>
      <c r="N43">
        <v>85.831400000000002</v>
      </c>
      <c r="O43">
        <v>-7.4939999999999998</v>
      </c>
      <c r="P43">
        <v>-14.1328</v>
      </c>
      <c r="Q43">
        <v>0.129633</v>
      </c>
      <c r="R43">
        <v>0.32969100000000001</v>
      </c>
      <c r="S43">
        <v>0.52974900000000003</v>
      </c>
      <c r="T43">
        <v>0.72980599999999995</v>
      </c>
      <c r="U43">
        <v>0.81522300000000003</v>
      </c>
      <c r="V43">
        <v>0.83697699999999997</v>
      </c>
      <c r="W43">
        <v>0.84850000000000003</v>
      </c>
      <c r="X43">
        <v>0.86005200000000004</v>
      </c>
      <c r="Y43">
        <v>0.868529</v>
      </c>
      <c r="Z43">
        <v>0.87509000000000003</v>
      </c>
      <c r="AA43">
        <v>0.87806099999999998</v>
      </c>
      <c r="AB43">
        <v>0.87010900000000002</v>
      </c>
      <c r="AC43">
        <v>0.85101300000000002</v>
      </c>
      <c r="AD43">
        <v>0.82379400000000003</v>
      </c>
      <c r="AE43">
        <v>0.78787799999999997</v>
      </c>
      <c r="AF43">
        <v>0.74915699999999996</v>
      </c>
      <c r="AG43">
        <v>0.71287100000000003</v>
      </c>
      <c r="AH43">
        <v>0.67947400000000002</v>
      </c>
      <c r="AI43">
        <v>0.64617800000000003</v>
      </c>
      <c r="AJ43">
        <v>0.61840700000000004</v>
      </c>
      <c r="AK43">
        <v>0.60117900000000002</v>
      </c>
      <c r="AL43">
        <v>0.59197599999999995</v>
      </c>
      <c r="AM43">
        <v>0.58596099999999995</v>
      </c>
      <c r="AN43">
        <v>0.58115799999999995</v>
      </c>
      <c r="AO43">
        <v>0.57952899999999996</v>
      </c>
      <c r="AP43">
        <v>0.580793</v>
      </c>
      <c r="AQ43">
        <v>0.58678399999999997</v>
      </c>
      <c r="AR43">
        <v>0.59587599999999996</v>
      </c>
      <c r="AS43">
        <v>0.60627299999999995</v>
      </c>
      <c r="AT43">
        <v>0.61346699999999998</v>
      </c>
      <c r="AU43">
        <v>0.61755800000000005</v>
      </c>
      <c r="AV43">
        <v>0.61914499999999995</v>
      </c>
      <c r="AW43">
        <v>0.62090800000000002</v>
      </c>
      <c r="AX43">
        <v>0.62284899999999999</v>
      </c>
      <c r="AY43">
        <v>0.62496799999999997</v>
      </c>
      <c r="AZ43">
        <v>0.62726300000000001</v>
      </c>
    </row>
    <row r="44" spans="1:52" x14ac:dyDescent="0.15">
      <c r="A44">
        <v>9</v>
      </c>
      <c r="B44">
        <v>9</v>
      </c>
      <c r="C44">
        <v>29.42</v>
      </c>
      <c r="D44">
        <v>0</v>
      </c>
      <c r="E44">
        <v>0</v>
      </c>
      <c r="F44">
        <v>0</v>
      </c>
      <c r="G44">
        <v>0.28000000000000003</v>
      </c>
      <c r="H44">
        <v>0.15</v>
      </c>
      <c r="I44">
        <v>0.09</v>
      </c>
      <c r="J44">
        <v>0.21</v>
      </c>
      <c r="K44">
        <v>57.680788999999997</v>
      </c>
      <c r="L44">
        <v>63.809848000000002</v>
      </c>
      <c r="M44">
        <v>69.366484</v>
      </c>
      <c r="N44">
        <v>83.866699999999994</v>
      </c>
      <c r="O44">
        <v>-9.1654999999999998</v>
      </c>
      <c r="P44">
        <v>-16.564</v>
      </c>
      <c r="Q44">
        <v>0.12828700000000001</v>
      </c>
      <c r="R44">
        <v>0.32482800000000001</v>
      </c>
      <c r="S44">
        <v>0.52136800000000005</v>
      </c>
      <c r="T44">
        <v>0.71790900000000002</v>
      </c>
      <c r="U44">
        <v>0.80219700000000005</v>
      </c>
      <c r="V44">
        <v>0.82410799999999995</v>
      </c>
      <c r="W44">
        <v>0.83598899999999998</v>
      </c>
      <c r="X44">
        <v>0.847908</v>
      </c>
      <c r="Y44">
        <v>0.85666799999999999</v>
      </c>
      <c r="Z44">
        <v>0.86326599999999998</v>
      </c>
      <c r="AA44">
        <v>0.86566799999999999</v>
      </c>
      <c r="AB44">
        <v>0.85629</v>
      </c>
      <c r="AC44">
        <v>0.834731</v>
      </c>
      <c r="AD44">
        <v>0.804145</v>
      </c>
      <c r="AE44">
        <v>0.76419199999999998</v>
      </c>
      <c r="AF44">
        <v>0.72113400000000005</v>
      </c>
      <c r="AG44">
        <v>0.68091400000000002</v>
      </c>
      <c r="AH44">
        <v>0.64399200000000001</v>
      </c>
      <c r="AI44">
        <v>0.60703300000000004</v>
      </c>
      <c r="AJ44">
        <v>0.57526999999999995</v>
      </c>
      <c r="AK44">
        <v>0.55399100000000001</v>
      </c>
      <c r="AL44">
        <v>0.54112000000000005</v>
      </c>
      <c r="AM44">
        <v>0.532474</v>
      </c>
      <c r="AN44">
        <v>0.52607000000000004</v>
      </c>
      <c r="AO44">
        <v>0.52348300000000003</v>
      </c>
      <c r="AP44">
        <v>0.52424899999999997</v>
      </c>
      <c r="AQ44">
        <v>0.52998800000000001</v>
      </c>
      <c r="AR44">
        <v>0.53895999999999999</v>
      </c>
      <c r="AS44">
        <v>0.549319</v>
      </c>
      <c r="AT44">
        <v>0.55649000000000004</v>
      </c>
      <c r="AU44">
        <v>0.56047800000000003</v>
      </c>
      <c r="AV44">
        <v>0.56188400000000005</v>
      </c>
      <c r="AW44">
        <v>0.563392</v>
      </c>
      <c r="AX44">
        <v>0.565002</v>
      </c>
      <c r="AY44">
        <v>0.56671400000000005</v>
      </c>
      <c r="AZ44">
        <v>0.56852800000000003</v>
      </c>
    </row>
    <row r="45" spans="1:52" x14ac:dyDescent="0.15">
      <c r="A45">
        <v>10</v>
      </c>
      <c r="B45">
        <v>10</v>
      </c>
      <c r="C45">
        <v>34.57</v>
      </c>
      <c r="D45">
        <v>0.18</v>
      </c>
      <c r="E45">
        <v>0.42</v>
      </c>
      <c r="F45">
        <v>0</v>
      </c>
      <c r="G45">
        <v>0.32</v>
      </c>
      <c r="H45">
        <v>0.17</v>
      </c>
      <c r="I45">
        <v>0.09</v>
      </c>
      <c r="J45">
        <v>0.24</v>
      </c>
      <c r="K45">
        <v>53.485824000000001</v>
      </c>
      <c r="L45">
        <v>59.974378999999999</v>
      </c>
      <c r="M45">
        <v>68.272833000000006</v>
      </c>
      <c r="N45">
        <v>81.824299999999994</v>
      </c>
      <c r="O45">
        <v>-10.833399999999999</v>
      </c>
      <c r="P45">
        <v>-19.088200000000001</v>
      </c>
      <c r="Q45">
        <v>0.126995</v>
      </c>
      <c r="R45">
        <v>0.31997300000000001</v>
      </c>
      <c r="S45">
        <v>0.51295100000000005</v>
      </c>
      <c r="T45">
        <v>0.70592900000000003</v>
      </c>
      <c r="U45">
        <v>0.78904300000000005</v>
      </c>
      <c r="V45">
        <v>0.81105799999999995</v>
      </c>
      <c r="W45">
        <v>0.82323299999999999</v>
      </c>
      <c r="X45">
        <v>0.83543999999999996</v>
      </c>
      <c r="Y45">
        <v>0.844391</v>
      </c>
      <c r="Z45">
        <v>0.85091799999999995</v>
      </c>
      <c r="AA45">
        <v>0.85263199999999995</v>
      </c>
      <c r="AB45">
        <v>0.84172000000000002</v>
      </c>
      <c r="AC45">
        <v>0.81761099999999998</v>
      </c>
      <c r="AD45">
        <v>0.78360600000000002</v>
      </c>
      <c r="AE45">
        <v>0.73962300000000003</v>
      </c>
      <c r="AF45">
        <v>0.69229499999999999</v>
      </c>
      <c r="AG45">
        <v>0.64825600000000005</v>
      </c>
      <c r="AH45">
        <v>0.60797199999999996</v>
      </c>
      <c r="AI45">
        <v>0.567581</v>
      </c>
      <c r="AJ45">
        <v>0.53213299999999997</v>
      </c>
      <c r="AK45">
        <v>0.50718099999999999</v>
      </c>
      <c r="AL45">
        <v>0.49106699999999998</v>
      </c>
      <c r="AM45">
        <v>0.48019400000000001</v>
      </c>
      <c r="AN45">
        <v>0.47251900000000002</v>
      </c>
      <c r="AO45">
        <v>0.46921000000000002</v>
      </c>
      <c r="AP45">
        <v>0.46962599999999999</v>
      </c>
      <c r="AQ45">
        <v>0.47520899999999999</v>
      </c>
      <c r="AR45">
        <v>0.48413800000000001</v>
      </c>
      <c r="AS45">
        <v>0.49451400000000001</v>
      </c>
      <c r="AT45">
        <v>0.501695</v>
      </c>
      <c r="AU45">
        <v>0.50560099999999997</v>
      </c>
      <c r="AV45">
        <v>0.50684099999999999</v>
      </c>
      <c r="AW45">
        <v>0.50810900000000003</v>
      </c>
      <c r="AX45">
        <v>0.50940600000000003</v>
      </c>
      <c r="AY45">
        <v>0.51073100000000005</v>
      </c>
      <c r="AZ45">
        <v>0.51208399999999998</v>
      </c>
    </row>
    <row r="46" spans="1:52" x14ac:dyDescent="0.15">
      <c r="A46">
        <v>11</v>
      </c>
      <c r="B46">
        <v>11</v>
      </c>
      <c r="C46">
        <v>39.630000000000003</v>
      </c>
      <c r="D46">
        <v>0.19</v>
      </c>
      <c r="E46">
        <v>0.43</v>
      </c>
      <c r="F46">
        <v>0</v>
      </c>
      <c r="G46">
        <v>0.37</v>
      </c>
      <c r="H46">
        <v>0.19</v>
      </c>
      <c r="I46">
        <v>0.1</v>
      </c>
      <c r="J46">
        <v>0.28000000000000003</v>
      </c>
      <c r="K46">
        <v>49.389004</v>
      </c>
      <c r="L46">
        <v>56.192416000000001</v>
      </c>
      <c r="M46">
        <v>67.194608000000002</v>
      </c>
      <c r="N46">
        <v>79.723200000000006</v>
      </c>
      <c r="O46">
        <v>-12.546099999999999</v>
      </c>
      <c r="P46">
        <v>-21.717099999999999</v>
      </c>
      <c r="Q46">
        <v>0.12576799999999999</v>
      </c>
      <c r="R46">
        <v>0.315278</v>
      </c>
      <c r="S46">
        <v>0.50478800000000001</v>
      </c>
      <c r="T46">
        <v>0.69429700000000005</v>
      </c>
      <c r="U46">
        <v>0.77625699999999997</v>
      </c>
      <c r="V46">
        <v>0.79834899999999998</v>
      </c>
      <c r="W46">
        <v>0.81077699999999997</v>
      </c>
      <c r="X46">
        <v>0.82321999999999995</v>
      </c>
      <c r="Y46">
        <v>0.83229900000000001</v>
      </c>
      <c r="Z46">
        <v>0.83868299999999996</v>
      </c>
      <c r="AA46">
        <v>0.83962899999999996</v>
      </c>
      <c r="AB46">
        <v>0.82711000000000001</v>
      </c>
      <c r="AC46">
        <v>0.80039300000000002</v>
      </c>
      <c r="AD46">
        <v>0.76293500000000003</v>
      </c>
      <c r="AE46">
        <v>0.71492699999999998</v>
      </c>
      <c r="AF46">
        <v>0.66337800000000002</v>
      </c>
      <c r="AG46">
        <v>0.61560199999999998</v>
      </c>
      <c r="AH46">
        <v>0.57206999999999997</v>
      </c>
      <c r="AI46">
        <v>0.52840900000000002</v>
      </c>
      <c r="AJ46">
        <v>0.48949300000000001</v>
      </c>
      <c r="AK46">
        <v>0.46113900000000002</v>
      </c>
      <c r="AL46">
        <v>0.44208599999999998</v>
      </c>
      <c r="AM46">
        <v>0.42927399999999999</v>
      </c>
      <c r="AN46">
        <v>0.42055799999999999</v>
      </c>
      <c r="AO46">
        <v>0.416688</v>
      </c>
      <c r="AP46">
        <v>0.41685899999999998</v>
      </c>
      <c r="AQ46">
        <v>0.42235400000000001</v>
      </c>
      <c r="AR46">
        <v>0.43129600000000001</v>
      </c>
      <c r="AS46">
        <v>0.44173099999999998</v>
      </c>
      <c r="AT46">
        <v>0.44894699999999998</v>
      </c>
      <c r="AU46">
        <v>0.45278400000000002</v>
      </c>
      <c r="AV46">
        <v>0.45386799999999999</v>
      </c>
      <c r="AW46">
        <v>0.45490900000000001</v>
      </c>
      <c r="AX46">
        <v>0.455905</v>
      </c>
      <c r="AY46">
        <v>0.45685700000000001</v>
      </c>
      <c r="AZ46">
        <v>0.457764</v>
      </c>
    </row>
    <row r="47" spans="1:52" x14ac:dyDescent="0.15">
      <c r="A47">
        <v>12</v>
      </c>
      <c r="B47">
        <v>12</v>
      </c>
      <c r="C47">
        <v>44.67</v>
      </c>
      <c r="D47">
        <v>0</v>
      </c>
      <c r="E47">
        <v>0.35</v>
      </c>
      <c r="F47">
        <v>0</v>
      </c>
      <c r="G47">
        <v>0.43</v>
      </c>
      <c r="H47">
        <v>0.2</v>
      </c>
      <c r="I47">
        <v>0.11</v>
      </c>
      <c r="J47">
        <v>0.31</v>
      </c>
      <c r="K47">
        <v>45.498863999999998</v>
      </c>
      <c r="L47">
        <v>52.661859</v>
      </c>
      <c r="M47">
        <v>66.084795999999997</v>
      </c>
      <c r="N47">
        <v>77.674899999999994</v>
      </c>
      <c r="O47">
        <v>-14.5093</v>
      </c>
      <c r="P47">
        <v>-24.214700000000001</v>
      </c>
      <c r="Q47">
        <v>0.124473</v>
      </c>
      <c r="R47">
        <v>0.31031399999999998</v>
      </c>
      <c r="S47">
        <v>0.49615599999999999</v>
      </c>
      <c r="T47">
        <v>0.68199799999999999</v>
      </c>
      <c r="U47">
        <v>0.76271500000000003</v>
      </c>
      <c r="V47">
        <v>0.78488500000000005</v>
      </c>
      <c r="W47">
        <v>0.79760500000000001</v>
      </c>
      <c r="X47">
        <v>0.81034899999999999</v>
      </c>
      <c r="Y47">
        <v>0.81966700000000003</v>
      </c>
      <c r="Z47">
        <v>0.82608099999999995</v>
      </c>
      <c r="AA47">
        <v>0.82653799999999999</v>
      </c>
      <c r="AB47">
        <v>0.81280699999999995</v>
      </c>
      <c r="AC47">
        <v>0.78400000000000003</v>
      </c>
      <c r="AD47">
        <v>0.74367899999999998</v>
      </c>
      <c r="AE47">
        <v>0.692241</v>
      </c>
      <c r="AF47">
        <v>0.63700100000000004</v>
      </c>
      <c r="AG47">
        <v>0.58587299999999998</v>
      </c>
      <c r="AH47">
        <v>0.539331</v>
      </c>
      <c r="AI47">
        <v>0.49253799999999998</v>
      </c>
      <c r="AJ47">
        <v>0.45019100000000001</v>
      </c>
      <c r="AK47">
        <v>0.41832799999999998</v>
      </c>
      <c r="AL47">
        <v>0.39608199999999999</v>
      </c>
      <c r="AM47">
        <v>0.38097799999999998</v>
      </c>
      <c r="AN47">
        <v>0.37087399999999998</v>
      </c>
      <c r="AO47">
        <v>0.36617499999999997</v>
      </c>
      <c r="AP47">
        <v>0.36591099999999999</v>
      </c>
      <c r="AQ47">
        <v>0.371174</v>
      </c>
      <c r="AR47">
        <v>0.379992</v>
      </c>
      <c r="AS47">
        <v>0.390374</v>
      </c>
      <c r="AT47">
        <v>0.397561</v>
      </c>
      <c r="AU47">
        <v>0.40130900000000003</v>
      </c>
      <c r="AV47">
        <v>0.40224300000000002</v>
      </c>
      <c r="AW47">
        <v>0.40306500000000001</v>
      </c>
      <c r="AX47">
        <v>0.403775</v>
      </c>
      <c r="AY47">
        <v>0.40437299999999998</v>
      </c>
      <c r="AZ47">
        <v>0.40485900000000002</v>
      </c>
    </row>
    <row r="48" spans="1:52" x14ac:dyDescent="0.15">
      <c r="A48">
        <v>13</v>
      </c>
      <c r="B48">
        <v>13</v>
      </c>
      <c r="C48">
        <v>49.87</v>
      </c>
      <c r="D48">
        <v>1.1000000000000001</v>
      </c>
      <c r="E48">
        <v>7.0000000000000007E-2</v>
      </c>
      <c r="F48">
        <v>0</v>
      </c>
      <c r="G48">
        <v>0.48</v>
      </c>
      <c r="H48">
        <v>0.22</v>
      </c>
      <c r="I48">
        <v>0.11</v>
      </c>
      <c r="J48">
        <v>0.34</v>
      </c>
      <c r="K48">
        <v>41.779699999999998</v>
      </c>
      <c r="L48">
        <v>49.246879999999997</v>
      </c>
      <c r="M48">
        <v>64.962755999999999</v>
      </c>
      <c r="N48">
        <v>75.604699999999994</v>
      </c>
      <c r="O48">
        <v>-16.494900000000001</v>
      </c>
      <c r="P48">
        <v>-26.727</v>
      </c>
      <c r="Q48">
        <v>0.123237</v>
      </c>
      <c r="R48">
        <v>0.30541099999999999</v>
      </c>
      <c r="S48">
        <v>0.48758499999999999</v>
      </c>
      <c r="T48">
        <v>0.66975899999999999</v>
      </c>
      <c r="U48">
        <v>0.74920500000000001</v>
      </c>
      <c r="V48">
        <v>0.77140600000000004</v>
      </c>
      <c r="W48">
        <v>0.78436300000000003</v>
      </c>
      <c r="X48">
        <v>0.79734700000000003</v>
      </c>
      <c r="Y48">
        <v>0.80683899999999997</v>
      </c>
      <c r="Z48">
        <v>0.81322099999999997</v>
      </c>
      <c r="AA48">
        <v>0.81314500000000001</v>
      </c>
      <c r="AB48">
        <v>0.79820100000000005</v>
      </c>
      <c r="AC48">
        <v>0.76735699999999996</v>
      </c>
      <c r="AD48">
        <v>0.72428300000000001</v>
      </c>
      <c r="AE48">
        <v>0.66958799999999996</v>
      </c>
      <c r="AF48">
        <v>0.61087499999999995</v>
      </c>
      <c r="AG48">
        <v>0.55662199999999995</v>
      </c>
      <c r="AH48">
        <v>0.50730699999999995</v>
      </c>
      <c r="AI48">
        <v>0.45766200000000001</v>
      </c>
      <c r="AJ48">
        <v>0.41221600000000003</v>
      </c>
      <c r="AK48">
        <v>0.37721700000000002</v>
      </c>
      <c r="AL48">
        <v>0.35215800000000003</v>
      </c>
      <c r="AM48">
        <v>0.33509100000000003</v>
      </c>
      <c r="AN48">
        <v>0.32384800000000002</v>
      </c>
      <c r="AO48">
        <v>0.31848900000000002</v>
      </c>
      <c r="AP48">
        <v>0.31789400000000001</v>
      </c>
      <c r="AQ48">
        <v>0.322986</v>
      </c>
      <c r="AR48">
        <v>0.33172299999999999</v>
      </c>
      <c r="AS48">
        <v>0.342082</v>
      </c>
      <c r="AT48">
        <v>0.34925899999999999</v>
      </c>
      <c r="AU48">
        <v>0.35293400000000003</v>
      </c>
      <c r="AV48">
        <v>0.35373500000000002</v>
      </c>
      <c r="AW48">
        <v>0.35435899999999998</v>
      </c>
      <c r="AX48">
        <v>0.35480499999999998</v>
      </c>
      <c r="AY48">
        <v>0.35507499999999997</v>
      </c>
      <c r="AZ48">
        <v>0.35516700000000001</v>
      </c>
    </row>
    <row r="49" spans="1:52" x14ac:dyDescent="0.15">
      <c r="A49">
        <v>14</v>
      </c>
      <c r="B49">
        <v>14</v>
      </c>
      <c r="C49">
        <v>54.7</v>
      </c>
      <c r="D49">
        <v>0</v>
      </c>
      <c r="E49">
        <v>0.36</v>
      </c>
      <c r="F49">
        <v>0</v>
      </c>
      <c r="G49">
        <v>0.55000000000000004</v>
      </c>
      <c r="H49">
        <v>0.24</v>
      </c>
      <c r="I49">
        <v>0.12</v>
      </c>
      <c r="J49">
        <v>0.38</v>
      </c>
      <c r="K49">
        <v>38.181761999999999</v>
      </c>
      <c r="L49">
        <v>45.885767000000001</v>
      </c>
      <c r="M49">
        <v>63.774382000000003</v>
      </c>
      <c r="N49">
        <v>73.471299999999999</v>
      </c>
      <c r="O49">
        <v>-18.488099999999999</v>
      </c>
      <c r="P49">
        <v>-29.272099999999998</v>
      </c>
      <c r="Q49">
        <v>0.12203600000000001</v>
      </c>
      <c r="R49">
        <v>0.30037900000000001</v>
      </c>
      <c r="S49">
        <v>0.47872199999999998</v>
      </c>
      <c r="T49">
        <v>0.65706500000000001</v>
      </c>
      <c r="U49">
        <v>0.73513499999999998</v>
      </c>
      <c r="V49">
        <v>0.75729999999999997</v>
      </c>
      <c r="W49">
        <v>0.77042699999999997</v>
      </c>
      <c r="X49">
        <v>0.78357200000000005</v>
      </c>
      <c r="Y49">
        <v>0.79315599999999997</v>
      </c>
      <c r="Z49">
        <v>0.79942500000000005</v>
      </c>
      <c r="AA49">
        <v>0.79874800000000001</v>
      </c>
      <c r="AB49">
        <v>0.78256899999999996</v>
      </c>
      <c r="AC49">
        <v>0.74972499999999997</v>
      </c>
      <c r="AD49">
        <v>0.70399800000000001</v>
      </c>
      <c r="AE49">
        <v>0.64621499999999998</v>
      </c>
      <c r="AF49">
        <v>0.584256</v>
      </c>
      <c r="AG49">
        <v>0.52712400000000004</v>
      </c>
      <c r="AH49">
        <v>0.47529500000000002</v>
      </c>
      <c r="AI49">
        <v>0.42311399999999999</v>
      </c>
      <c r="AJ49">
        <v>0.374944</v>
      </c>
      <c r="AK49">
        <v>0.337231</v>
      </c>
      <c r="AL49">
        <v>0.30979600000000002</v>
      </c>
      <c r="AM49">
        <v>0.29115400000000002</v>
      </c>
      <c r="AN49">
        <v>0.27907199999999999</v>
      </c>
      <c r="AO49">
        <v>0.273262</v>
      </c>
      <c r="AP49">
        <v>0.27246199999999998</v>
      </c>
      <c r="AQ49">
        <v>0.27745700000000001</v>
      </c>
      <c r="AR49">
        <v>0.28616799999999998</v>
      </c>
      <c r="AS49">
        <v>0.296537</v>
      </c>
      <c r="AT49">
        <v>0.30372700000000002</v>
      </c>
      <c r="AU49">
        <v>0.30734800000000001</v>
      </c>
      <c r="AV49">
        <v>0.308035</v>
      </c>
      <c r="AW49">
        <v>0.30848300000000001</v>
      </c>
      <c r="AX49">
        <v>0.30869099999999999</v>
      </c>
      <c r="AY49">
        <v>0.30865900000000002</v>
      </c>
      <c r="AZ49">
        <v>0.308388</v>
      </c>
    </row>
    <row r="50" spans="1:52" x14ac:dyDescent="0.15">
      <c r="A50">
        <v>15</v>
      </c>
      <c r="B50">
        <v>15</v>
      </c>
      <c r="C50">
        <v>59.85</v>
      </c>
      <c r="D50">
        <v>0</v>
      </c>
      <c r="E50">
        <v>0</v>
      </c>
      <c r="F50">
        <v>0</v>
      </c>
      <c r="G50">
        <v>0.62</v>
      </c>
      <c r="H50">
        <v>0.27</v>
      </c>
      <c r="I50">
        <v>0.13</v>
      </c>
      <c r="J50">
        <v>0.42</v>
      </c>
      <c r="K50">
        <v>34.666226000000002</v>
      </c>
      <c r="L50">
        <v>42.528730000000003</v>
      </c>
      <c r="M50">
        <v>62.476137999999999</v>
      </c>
      <c r="N50">
        <v>71.233900000000006</v>
      </c>
      <c r="O50">
        <v>-20.477499999999999</v>
      </c>
      <c r="P50">
        <v>-31.875800000000002</v>
      </c>
      <c r="Q50">
        <v>0.120849</v>
      </c>
      <c r="R50">
        <v>0.29506700000000002</v>
      </c>
      <c r="S50">
        <v>0.46928599999999998</v>
      </c>
      <c r="T50">
        <v>0.64350399999999996</v>
      </c>
      <c r="U50">
        <v>0.72003700000000004</v>
      </c>
      <c r="V50">
        <v>0.74207800000000002</v>
      </c>
      <c r="W50">
        <v>0.75529400000000002</v>
      </c>
      <c r="X50">
        <v>0.768509</v>
      </c>
      <c r="Y50">
        <v>0.778088</v>
      </c>
      <c r="Z50">
        <v>0.78414499999999998</v>
      </c>
      <c r="AA50">
        <v>0.78277799999999997</v>
      </c>
      <c r="AB50">
        <v>0.76532199999999995</v>
      </c>
      <c r="AC50">
        <v>0.73049799999999998</v>
      </c>
      <c r="AD50">
        <v>0.68220400000000003</v>
      </c>
      <c r="AE50">
        <v>0.62150300000000003</v>
      </c>
      <c r="AF50">
        <v>0.55652900000000005</v>
      </c>
      <c r="AG50">
        <v>0.496776</v>
      </c>
      <c r="AH50">
        <v>0.44271700000000003</v>
      </c>
      <c r="AI50">
        <v>0.38834400000000002</v>
      </c>
      <c r="AJ50">
        <v>0.33786899999999997</v>
      </c>
      <c r="AK50">
        <v>0.29791200000000001</v>
      </c>
      <c r="AL50">
        <v>0.26859100000000002</v>
      </c>
      <c r="AM50">
        <v>0.24881700000000001</v>
      </c>
      <c r="AN50">
        <v>0.23624700000000001</v>
      </c>
      <c r="AO50">
        <v>0.23022999999999999</v>
      </c>
      <c r="AP50">
        <v>0.22937199999999999</v>
      </c>
      <c r="AQ50">
        <v>0.23435800000000001</v>
      </c>
      <c r="AR50">
        <v>0.24310300000000001</v>
      </c>
      <c r="AS50">
        <v>0.25352400000000003</v>
      </c>
      <c r="AT50">
        <v>0.26075300000000001</v>
      </c>
      <c r="AU50">
        <v>0.26434200000000002</v>
      </c>
      <c r="AV50">
        <v>0.26493899999999998</v>
      </c>
      <c r="AW50">
        <v>0.26523600000000003</v>
      </c>
      <c r="AX50">
        <v>0.26523099999999999</v>
      </c>
      <c r="AY50">
        <v>0.26492599999999999</v>
      </c>
      <c r="AZ50">
        <v>0.26432099999999997</v>
      </c>
    </row>
    <row r="51" spans="1:52" x14ac:dyDescent="0.15">
      <c r="A51">
        <v>16</v>
      </c>
      <c r="B51">
        <v>16</v>
      </c>
      <c r="C51">
        <v>64.680000000000007</v>
      </c>
      <c r="D51">
        <v>0.22</v>
      </c>
      <c r="E51">
        <v>0.28999999999999998</v>
      </c>
      <c r="F51">
        <v>0</v>
      </c>
      <c r="G51">
        <v>0.69</v>
      </c>
      <c r="H51">
        <v>0.28999999999999998</v>
      </c>
      <c r="I51">
        <v>0.14000000000000001</v>
      </c>
      <c r="J51">
        <v>0.46</v>
      </c>
      <c r="K51">
        <v>31.397169999999999</v>
      </c>
      <c r="L51">
        <v>39.416964</v>
      </c>
      <c r="M51">
        <v>61.317158999999997</v>
      </c>
      <c r="N51">
        <v>69.052199999999999</v>
      </c>
      <c r="O51">
        <v>-22.620100000000001</v>
      </c>
      <c r="P51">
        <v>-34.5032</v>
      </c>
      <c r="Q51">
        <v>0.119768</v>
      </c>
      <c r="R51">
        <v>0.29030499999999998</v>
      </c>
      <c r="S51">
        <v>0.46084199999999997</v>
      </c>
      <c r="T51">
        <v>0.63137900000000002</v>
      </c>
      <c r="U51">
        <v>0.70655599999999996</v>
      </c>
      <c r="V51">
        <v>0.72850300000000001</v>
      </c>
      <c r="W51">
        <v>0.74181399999999997</v>
      </c>
      <c r="X51">
        <v>0.75510500000000003</v>
      </c>
      <c r="Y51">
        <v>0.76468599999999998</v>
      </c>
      <c r="Z51">
        <v>0.77054800000000001</v>
      </c>
      <c r="AA51">
        <v>0.76853000000000005</v>
      </c>
      <c r="AB51">
        <v>0.74985900000000005</v>
      </c>
      <c r="AC51">
        <v>0.71314299999999997</v>
      </c>
      <c r="AD51">
        <v>0.66239400000000004</v>
      </c>
      <c r="AE51">
        <v>0.59889599999999998</v>
      </c>
      <c r="AF51">
        <v>0.53103199999999995</v>
      </c>
      <c r="AG51">
        <v>0.46876299999999999</v>
      </c>
      <c r="AH51">
        <v>0.41255900000000001</v>
      </c>
      <c r="AI51">
        <v>0.35607899999999998</v>
      </c>
      <c r="AJ51">
        <v>0.30338799999999999</v>
      </c>
      <c r="AK51">
        <v>0.26128000000000001</v>
      </c>
      <c r="AL51">
        <v>0.230153</v>
      </c>
      <c r="AM51">
        <v>0.209286</v>
      </c>
      <c r="AN51">
        <v>0.19623499999999999</v>
      </c>
      <c r="AO51">
        <v>0.19000900000000001</v>
      </c>
      <c r="AP51">
        <v>0.18909100000000001</v>
      </c>
      <c r="AQ51">
        <v>0.19406699999999999</v>
      </c>
      <c r="AR51">
        <v>0.20285</v>
      </c>
      <c r="AS51">
        <v>0.21332400000000001</v>
      </c>
      <c r="AT51">
        <v>0.22059200000000001</v>
      </c>
      <c r="AU51">
        <v>0.22414899999999999</v>
      </c>
      <c r="AV51">
        <v>0.224657</v>
      </c>
      <c r="AW51">
        <v>0.22480800000000001</v>
      </c>
      <c r="AX51">
        <v>0.224601</v>
      </c>
      <c r="AY51">
        <v>0.22403699999999999</v>
      </c>
      <c r="AZ51">
        <v>0.22311500000000001</v>
      </c>
    </row>
    <row r="52" spans="1:52" x14ac:dyDescent="0.15">
      <c r="A52">
        <v>17</v>
      </c>
      <c r="B52">
        <v>17</v>
      </c>
      <c r="C52">
        <v>69.709999999999994</v>
      </c>
      <c r="D52">
        <v>0.01</v>
      </c>
      <c r="E52">
        <v>0</v>
      </c>
      <c r="F52">
        <v>0</v>
      </c>
      <c r="G52">
        <v>0.78</v>
      </c>
      <c r="H52">
        <v>0.31</v>
      </c>
      <c r="I52">
        <v>0.15</v>
      </c>
      <c r="J52">
        <v>0.5</v>
      </c>
      <c r="K52">
        <v>28.342148999999999</v>
      </c>
      <c r="L52">
        <v>36.449210999999998</v>
      </c>
      <c r="M52">
        <v>60.107996</v>
      </c>
      <c r="N52">
        <v>66.861699999999999</v>
      </c>
      <c r="O52">
        <v>-24.718</v>
      </c>
      <c r="P52">
        <v>-37.081299999999999</v>
      </c>
      <c r="Q52">
        <v>0.118739</v>
      </c>
      <c r="R52">
        <v>0.28547499999999998</v>
      </c>
      <c r="S52">
        <v>0.452212</v>
      </c>
      <c r="T52">
        <v>0.61894800000000005</v>
      </c>
      <c r="U52">
        <v>0.69267699999999999</v>
      </c>
      <c r="V52">
        <v>0.71445999999999998</v>
      </c>
      <c r="W52">
        <v>0.727796</v>
      </c>
      <c r="X52">
        <v>0.74108499999999999</v>
      </c>
      <c r="Y52">
        <v>0.75059399999999998</v>
      </c>
      <c r="Z52">
        <v>0.75619499999999995</v>
      </c>
      <c r="AA52">
        <v>0.75349699999999997</v>
      </c>
      <c r="AB52">
        <v>0.733649</v>
      </c>
      <c r="AC52">
        <v>0.69516999999999995</v>
      </c>
      <c r="AD52">
        <v>0.64217800000000003</v>
      </c>
      <c r="AE52">
        <v>0.57617700000000005</v>
      </c>
      <c r="AF52">
        <v>0.50577300000000003</v>
      </c>
      <c r="AG52">
        <v>0.44133499999999998</v>
      </c>
      <c r="AH52">
        <v>0.38333</v>
      </c>
      <c r="AI52">
        <v>0.32512999999999997</v>
      </c>
      <c r="AJ52">
        <v>0.27067000000000002</v>
      </c>
      <c r="AK52">
        <v>0.22689100000000001</v>
      </c>
      <c r="AL52">
        <v>0.19442999999999999</v>
      </c>
      <c r="AM52">
        <v>0.17286799999999999</v>
      </c>
      <c r="AN52">
        <v>0.159631</v>
      </c>
      <c r="AO52">
        <v>0.153393</v>
      </c>
      <c r="AP52">
        <v>0.152531</v>
      </c>
      <c r="AQ52">
        <v>0.15756200000000001</v>
      </c>
      <c r="AR52">
        <v>0.16642299999999999</v>
      </c>
      <c r="AS52">
        <v>0.17697499999999999</v>
      </c>
      <c r="AT52">
        <v>0.18429799999999999</v>
      </c>
      <c r="AU52">
        <v>0.18784300000000001</v>
      </c>
      <c r="AV52">
        <v>0.18828600000000001</v>
      </c>
      <c r="AW52">
        <v>0.18831899999999999</v>
      </c>
      <c r="AX52">
        <v>0.187941</v>
      </c>
      <c r="AY52">
        <v>0.18715300000000001</v>
      </c>
      <c r="AZ52">
        <v>0.18595400000000001</v>
      </c>
    </row>
    <row r="53" spans="1:52" x14ac:dyDescent="0.15">
      <c r="A53">
        <v>18</v>
      </c>
      <c r="B53">
        <v>18</v>
      </c>
      <c r="C53">
        <v>75.180000000000007</v>
      </c>
      <c r="D53">
        <v>0</v>
      </c>
      <c r="E53">
        <v>0</v>
      </c>
      <c r="F53">
        <v>0</v>
      </c>
      <c r="G53">
        <v>0.88</v>
      </c>
      <c r="H53">
        <v>0.33</v>
      </c>
      <c r="I53">
        <v>0.15</v>
      </c>
      <c r="J53">
        <v>0.54</v>
      </c>
      <c r="K53">
        <v>25.502421999999999</v>
      </c>
      <c r="L53">
        <v>33.659973000000001</v>
      </c>
      <c r="M53">
        <v>58.890416999999999</v>
      </c>
      <c r="N53">
        <v>64.691800000000001</v>
      </c>
      <c r="O53">
        <v>-26.860700000000001</v>
      </c>
      <c r="P53">
        <v>-39.599299999999999</v>
      </c>
      <c r="Q53">
        <v>0.11775099999999999</v>
      </c>
      <c r="R53">
        <v>0.28066999999999998</v>
      </c>
      <c r="S53">
        <v>0.44358900000000001</v>
      </c>
      <c r="T53">
        <v>0.60650800000000005</v>
      </c>
      <c r="U53">
        <v>0.67875399999999997</v>
      </c>
      <c r="V53">
        <v>0.70033500000000004</v>
      </c>
      <c r="W53">
        <v>0.71365999999999996</v>
      </c>
      <c r="X53">
        <v>0.72691099999999997</v>
      </c>
      <c r="Y53">
        <v>0.73631899999999995</v>
      </c>
      <c r="Z53">
        <v>0.74165000000000003</v>
      </c>
      <c r="AA53">
        <v>0.73830300000000004</v>
      </c>
      <c r="AB53">
        <v>0.71738000000000002</v>
      </c>
      <c r="AC53">
        <v>0.67731699999999995</v>
      </c>
      <c r="AD53">
        <v>0.62233000000000005</v>
      </c>
      <c r="AE53">
        <v>0.55412899999999998</v>
      </c>
      <c r="AF53">
        <v>0.48150999999999999</v>
      </c>
      <c r="AG53">
        <v>0.41520200000000002</v>
      </c>
      <c r="AH53">
        <v>0.35566300000000001</v>
      </c>
      <c r="AI53">
        <v>0.29602499999999998</v>
      </c>
      <c r="AJ53">
        <v>0.24009800000000001</v>
      </c>
      <c r="AK53">
        <v>0.19494700000000001</v>
      </c>
      <c r="AL53">
        <v>0.16142200000000001</v>
      </c>
      <c r="AM53">
        <v>0.13936599999999999</v>
      </c>
      <c r="AN53">
        <v>0.12607099999999999</v>
      </c>
      <c r="AO53">
        <v>0.11990199999999999</v>
      </c>
      <c r="AP53">
        <v>0.11913799999999999</v>
      </c>
      <c r="AQ53">
        <v>0.124241</v>
      </c>
      <c r="AR53">
        <v>0.133186</v>
      </c>
      <c r="AS53">
        <v>0.143813</v>
      </c>
      <c r="AT53">
        <v>0.15119299999999999</v>
      </c>
      <c r="AU53">
        <v>0.15473300000000001</v>
      </c>
      <c r="AV53">
        <v>0.15512699999999999</v>
      </c>
      <c r="AW53">
        <v>0.15506200000000001</v>
      </c>
      <c r="AX53">
        <v>0.15453700000000001</v>
      </c>
      <c r="AY53">
        <v>0.15355199999999999</v>
      </c>
      <c r="AZ53">
        <v>0.15210799999999999</v>
      </c>
    </row>
    <row r="54" spans="1:52" x14ac:dyDescent="0.15">
      <c r="A54">
        <v>19</v>
      </c>
      <c r="B54">
        <v>19</v>
      </c>
      <c r="C54">
        <v>79.8</v>
      </c>
      <c r="D54">
        <v>0.52</v>
      </c>
      <c r="E54">
        <v>0.03</v>
      </c>
      <c r="F54">
        <v>0</v>
      </c>
      <c r="G54">
        <v>0.99</v>
      </c>
      <c r="H54">
        <v>0.35</v>
      </c>
      <c r="I54">
        <v>0.16</v>
      </c>
      <c r="J54">
        <v>0.57999999999999996</v>
      </c>
      <c r="K54">
        <v>22.875399999999999</v>
      </c>
      <c r="L54">
        <v>31.074157</v>
      </c>
      <c r="M54">
        <v>57.701608</v>
      </c>
      <c r="N54">
        <v>62.5702</v>
      </c>
      <c r="O54">
        <v>-29.138000000000002</v>
      </c>
      <c r="P54">
        <v>-42.046399999999998</v>
      </c>
      <c r="Q54">
        <v>0.1168</v>
      </c>
      <c r="R54">
        <v>0.275978</v>
      </c>
      <c r="S54">
        <v>0.43515599999999999</v>
      </c>
      <c r="T54">
        <v>0.59433400000000003</v>
      </c>
      <c r="U54">
        <v>0.66511399999999998</v>
      </c>
      <c r="V54">
        <v>0.68648500000000001</v>
      </c>
      <c r="W54">
        <v>0.69979000000000002</v>
      </c>
      <c r="X54">
        <v>0.71299999999999997</v>
      </c>
      <c r="Y54">
        <v>0.72231699999999999</v>
      </c>
      <c r="Z54">
        <v>0.72741199999999995</v>
      </c>
      <c r="AA54">
        <v>0.72349799999999997</v>
      </c>
      <c r="AB54">
        <v>0.70164099999999996</v>
      </c>
      <c r="AC54">
        <v>0.66020599999999996</v>
      </c>
      <c r="AD54">
        <v>0.60348900000000005</v>
      </c>
      <c r="AE54">
        <v>0.53338399999999997</v>
      </c>
      <c r="AF54">
        <v>0.458845</v>
      </c>
      <c r="AG54">
        <v>0.39091399999999998</v>
      </c>
      <c r="AH54">
        <v>0.33004</v>
      </c>
      <c r="AI54">
        <v>0.26914900000000003</v>
      </c>
      <c r="AJ54">
        <v>0.21193200000000001</v>
      </c>
      <c r="AK54">
        <v>0.16555900000000001</v>
      </c>
      <c r="AL54">
        <v>0.131074</v>
      </c>
      <c r="AM54">
        <v>0.108561</v>
      </c>
      <c r="AN54">
        <v>9.5204999999999998E-2</v>
      </c>
      <c r="AO54">
        <v>8.9090000000000003E-2</v>
      </c>
      <c r="AP54">
        <v>8.8405999999999998E-2</v>
      </c>
      <c r="AQ54">
        <v>9.3562999999999993E-2</v>
      </c>
      <c r="AR54">
        <v>0.10256700000000001</v>
      </c>
      <c r="AS54">
        <v>0.113248</v>
      </c>
      <c r="AT54">
        <v>0.120671</v>
      </c>
      <c r="AU54">
        <v>0.124207</v>
      </c>
      <c r="AV54">
        <v>0.12456100000000001</v>
      </c>
      <c r="AW54">
        <v>0.12441099999999999</v>
      </c>
      <c r="AX54">
        <v>0.123755</v>
      </c>
      <c r="AY54">
        <v>0.122595</v>
      </c>
      <c r="AZ54">
        <v>0.12093</v>
      </c>
    </row>
    <row r="55" spans="1:52" x14ac:dyDescent="0.15">
      <c r="A55">
        <v>20</v>
      </c>
      <c r="B55">
        <v>20</v>
      </c>
      <c r="C55">
        <v>84.82</v>
      </c>
      <c r="D55">
        <v>0</v>
      </c>
      <c r="E55">
        <v>0</v>
      </c>
      <c r="F55">
        <v>0</v>
      </c>
      <c r="G55">
        <v>1.1200000000000001</v>
      </c>
      <c r="H55">
        <v>0.37</v>
      </c>
      <c r="I55">
        <v>0.17</v>
      </c>
      <c r="J55">
        <v>0.63</v>
      </c>
      <c r="K55">
        <v>20.577003000000001</v>
      </c>
      <c r="L55">
        <v>28.779377</v>
      </c>
      <c r="M55">
        <v>56.545468999999997</v>
      </c>
      <c r="N55">
        <v>60.586399999999998</v>
      </c>
      <c r="O55">
        <v>-31.3218</v>
      </c>
      <c r="P55">
        <v>-44.273099999999999</v>
      </c>
      <c r="Q55">
        <v>0.115923</v>
      </c>
      <c r="R55">
        <v>0.27146799999999999</v>
      </c>
      <c r="S55">
        <v>0.42701299999999998</v>
      </c>
      <c r="T55">
        <v>0.58255800000000002</v>
      </c>
      <c r="U55">
        <v>0.65188500000000005</v>
      </c>
      <c r="V55">
        <v>0.673014</v>
      </c>
      <c r="W55">
        <v>0.68626299999999996</v>
      </c>
      <c r="X55">
        <v>0.69939899999999999</v>
      </c>
      <c r="Y55">
        <v>0.70860500000000004</v>
      </c>
      <c r="Z55">
        <v>0.71347000000000005</v>
      </c>
      <c r="AA55">
        <v>0.70905700000000005</v>
      </c>
      <c r="AB55">
        <v>0.68642300000000001</v>
      </c>
      <c r="AC55">
        <v>0.64387700000000003</v>
      </c>
      <c r="AD55">
        <v>0.58577800000000002</v>
      </c>
      <c r="AE55">
        <v>0.514181</v>
      </c>
      <c r="AF55">
        <v>0.43815700000000002</v>
      </c>
      <c r="AG55">
        <v>0.36898900000000001</v>
      </c>
      <c r="AH55">
        <v>0.30711899999999998</v>
      </c>
      <c r="AI55">
        <v>0.24531900000000001</v>
      </c>
      <c r="AJ55">
        <v>0.18717300000000001</v>
      </c>
      <c r="AK55">
        <v>0.13993</v>
      </c>
      <c r="AL55">
        <v>0.10478700000000001</v>
      </c>
      <c r="AM55">
        <v>8.2026000000000002E-2</v>
      </c>
      <c r="AN55">
        <v>6.8728999999999998E-2</v>
      </c>
      <c r="AO55">
        <v>6.2736E-2</v>
      </c>
      <c r="AP55">
        <v>6.2164999999999998E-2</v>
      </c>
      <c r="AQ55">
        <v>6.7383999999999999E-2</v>
      </c>
      <c r="AR55">
        <v>7.6443999999999998E-2</v>
      </c>
      <c r="AS55">
        <v>8.7168999999999996E-2</v>
      </c>
      <c r="AT55">
        <v>9.4631000000000007E-2</v>
      </c>
      <c r="AU55">
        <v>9.8170999999999994E-2</v>
      </c>
      <c r="AV55">
        <v>9.8502999999999993E-2</v>
      </c>
      <c r="AW55">
        <v>9.8292000000000004E-2</v>
      </c>
      <c r="AX55">
        <v>9.7535999999999998E-2</v>
      </c>
      <c r="AY55">
        <v>9.6237000000000003E-2</v>
      </c>
      <c r="AZ55">
        <v>9.4394000000000006E-2</v>
      </c>
    </row>
    <row r="56" spans="1:52" x14ac:dyDescent="0.15">
      <c r="A56">
        <v>21</v>
      </c>
      <c r="B56">
        <v>21</v>
      </c>
      <c r="C56">
        <v>89.53</v>
      </c>
      <c r="D56">
        <v>0.57999999999999996</v>
      </c>
      <c r="E56">
        <v>0.04</v>
      </c>
      <c r="F56">
        <v>0</v>
      </c>
      <c r="G56">
        <v>1.28</v>
      </c>
      <c r="H56">
        <v>0.39</v>
      </c>
      <c r="I56">
        <v>0.18</v>
      </c>
      <c r="J56">
        <v>0.67</v>
      </c>
      <c r="K56">
        <v>18.525062999999999</v>
      </c>
      <c r="L56">
        <v>26.675799999999999</v>
      </c>
      <c r="M56">
        <v>55.349119000000002</v>
      </c>
      <c r="N56">
        <v>58.673000000000002</v>
      </c>
      <c r="O56">
        <v>-33.356000000000002</v>
      </c>
      <c r="P56">
        <v>-46.319699999999997</v>
      </c>
      <c r="Q56">
        <v>0.115089</v>
      </c>
      <c r="R56">
        <v>0.26689200000000002</v>
      </c>
      <c r="S56">
        <v>0.41869499999999998</v>
      </c>
      <c r="T56">
        <v>0.57049799999999995</v>
      </c>
      <c r="U56">
        <v>0.63828799999999997</v>
      </c>
      <c r="V56">
        <v>0.65911299999999995</v>
      </c>
      <c r="W56">
        <v>0.67225299999999999</v>
      </c>
      <c r="X56">
        <v>0.68525599999999998</v>
      </c>
      <c r="Y56">
        <v>0.69430199999999997</v>
      </c>
      <c r="Z56">
        <v>0.69891099999999995</v>
      </c>
      <c r="AA56">
        <v>0.69402299999999995</v>
      </c>
      <c r="AB56">
        <v>0.67071999999999998</v>
      </c>
      <c r="AC56">
        <v>0.627274</v>
      </c>
      <c r="AD56">
        <v>0.56809500000000002</v>
      </c>
      <c r="AE56">
        <v>0.49538399999999999</v>
      </c>
      <c r="AF56">
        <v>0.41828900000000002</v>
      </c>
      <c r="AG56">
        <v>0.348271</v>
      </c>
      <c r="AH56">
        <v>0.28576099999999999</v>
      </c>
      <c r="AI56">
        <v>0.22342999999999999</v>
      </c>
      <c r="AJ56">
        <v>0.16477</v>
      </c>
      <c r="AK56">
        <v>0.117076</v>
      </c>
      <c r="AL56">
        <v>8.1661999999999998E-2</v>
      </c>
      <c r="AM56">
        <v>5.8951000000000003E-2</v>
      </c>
      <c r="AN56">
        <v>4.5916999999999999E-2</v>
      </c>
      <c r="AO56">
        <v>4.0178999999999999E-2</v>
      </c>
      <c r="AP56">
        <v>3.9791E-2</v>
      </c>
      <c r="AQ56">
        <v>4.5104999999999999E-2</v>
      </c>
      <c r="AR56">
        <v>5.4234999999999998E-2</v>
      </c>
      <c r="AS56">
        <v>6.5005999999999994E-2</v>
      </c>
      <c r="AT56">
        <v>7.2511999999999993E-2</v>
      </c>
      <c r="AU56">
        <v>7.6069999999999999E-2</v>
      </c>
      <c r="AV56">
        <v>7.6401999999999998E-2</v>
      </c>
      <c r="AW56">
        <v>7.6156000000000001E-2</v>
      </c>
      <c r="AX56">
        <v>7.5331999999999996E-2</v>
      </c>
      <c r="AY56">
        <v>7.3929999999999996E-2</v>
      </c>
      <c r="AZ56">
        <v>7.195E-2</v>
      </c>
    </row>
    <row r="57" spans="1:52" x14ac:dyDescent="0.15">
      <c r="A57">
        <v>22</v>
      </c>
      <c r="B57">
        <v>22</v>
      </c>
      <c r="C57">
        <v>94.28</v>
      </c>
      <c r="D57">
        <v>0</v>
      </c>
      <c r="E57">
        <v>0</v>
      </c>
      <c r="F57">
        <v>0</v>
      </c>
      <c r="G57">
        <v>1.48</v>
      </c>
      <c r="H57">
        <v>0.42</v>
      </c>
      <c r="I57">
        <v>0.19</v>
      </c>
      <c r="J57">
        <v>0.71</v>
      </c>
      <c r="K57">
        <v>16.680586999999999</v>
      </c>
      <c r="L57">
        <v>24.731058000000001</v>
      </c>
      <c r="M57">
        <v>54.117995000000001</v>
      </c>
      <c r="N57">
        <v>56.812399999999997</v>
      </c>
      <c r="O57">
        <v>-35.248100000000001</v>
      </c>
      <c r="P57">
        <v>-48.219799999999999</v>
      </c>
      <c r="Q57">
        <v>0.114291</v>
      </c>
      <c r="R57">
        <v>0.26225999999999999</v>
      </c>
      <c r="S57">
        <v>0.41022900000000001</v>
      </c>
      <c r="T57">
        <v>0.55819799999999997</v>
      </c>
      <c r="U57">
        <v>0.62438000000000005</v>
      </c>
      <c r="V57">
        <v>0.64485000000000003</v>
      </c>
      <c r="W57">
        <v>0.65783000000000003</v>
      </c>
      <c r="X57">
        <v>0.67064999999999997</v>
      </c>
      <c r="Y57">
        <v>0.67949199999999998</v>
      </c>
      <c r="Z57">
        <v>0.68381800000000004</v>
      </c>
      <c r="AA57">
        <v>0.67846799999999996</v>
      </c>
      <c r="AB57">
        <v>0.65458400000000005</v>
      </c>
      <c r="AC57">
        <v>0.61040899999999998</v>
      </c>
      <c r="AD57">
        <v>0.55039800000000005</v>
      </c>
      <c r="AE57">
        <v>0.476885</v>
      </c>
      <c r="AF57">
        <v>0.39906799999999998</v>
      </c>
      <c r="AG57">
        <v>0.32852500000000001</v>
      </c>
      <c r="AH57">
        <v>0.26567499999999999</v>
      </c>
      <c r="AI57">
        <v>0.20313899999999999</v>
      </c>
      <c r="AJ57">
        <v>0.144321</v>
      </c>
      <c r="AK57">
        <v>9.6539E-2</v>
      </c>
      <c r="AL57">
        <v>6.1193999999999998E-2</v>
      </c>
      <c r="AM57">
        <v>3.8797999999999999E-2</v>
      </c>
      <c r="AN57">
        <v>2.6211000000000002E-2</v>
      </c>
      <c r="AO57">
        <v>2.0844000000000001E-2</v>
      </c>
      <c r="AP57">
        <v>2.0707E-2</v>
      </c>
      <c r="AQ57">
        <v>2.6145999999999999E-2</v>
      </c>
      <c r="AR57">
        <v>3.5360999999999997E-2</v>
      </c>
      <c r="AS57">
        <v>4.6184000000000003E-2</v>
      </c>
      <c r="AT57">
        <v>5.3738000000000001E-2</v>
      </c>
      <c r="AU57">
        <v>5.7325000000000001E-2</v>
      </c>
      <c r="AV57">
        <v>5.7676999999999999E-2</v>
      </c>
      <c r="AW57">
        <v>5.7419999999999999E-2</v>
      </c>
      <c r="AX57">
        <v>5.6554E-2</v>
      </c>
      <c r="AY57">
        <v>5.5079999999999997E-2</v>
      </c>
      <c r="AZ57">
        <v>5.2998000000000003E-2</v>
      </c>
    </row>
    <row r="58" spans="1:52" x14ac:dyDescent="0.15">
      <c r="A58">
        <v>23</v>
      </c>
      <c r="B58">
        <v>23</v>
      </c>
      <c r="C58">
        <v>97.43</v>
      </c>
      <c r="D58">
        <v>0</v>
      </c>
      <c r="E58">
        <v>0</v>
      </c>
      <c r="F58">
        <v>0</v>
      </c>
      <c r="G58">
        <v>1.65</v>
      </c>
      <c r="H58">
        <v>0.43</v>
      </c>
      <c r="I58">
        <v>0.2</v>
      </c>
      <c r="J58">
        <v>0.73</v>
      </c>
      <c r="K58">
        <v>15.666294000000001</v>
      </c>
      <c r="L58">
        <v>23.633189000000002</v>
      </c>
      <c r="M58">
        <v>53.350399000000003</v>
      </c>
      <c r="N58">
        <v>55.718600000000002</v>
      </c>
      <c r="O58">
        <v>-36.298900000000003</v>
      </c>
      <c r="P58">
        <v>-49.280299999999997</v>
      </c>
      <c r="Q58">
        <v>0.11382200000000001</v>
      </c>
      <c r="R58">
        <v>0.259405</v>
      </c>
      <c r="S58">
        <v>0.40498800000000001</v>
      </c>
      <c r="T58">
        <v>0.55057199999999995</v>
      </c>
      <c r="U58">
        <v>0.61573699999999998</v>
      </c>
      <c r="V58">
        <v>0.63596399999999997</v>
      </c>
      <c r="W58">
        <v>0.64882399999999996</v>
      </c>
      <c r="X58">
        <v>0.66150900000000001</v>
      </c>
      <c r="Y58">
        <v>0.67020900000000005</v>
      </c>
      <c r="Z58">
        <v>0.67435400000000001</v>
      </c>
      <c r="AA58">
        <v>0.66874</v>
      </c>
      <c r="AB58">
        <v>0.64455600000000002</v>
      </c>
      <c r="AC58">
        <v>0.60003899999999999</v>
      </c>
      <c r="AD58">
        <v>0.53966099999999995</v>
      </c>
      <c r="AE58">
        <v>0.465833</v>
      </c>
      <c r="AF58">
        <v>0.387764</v>
      </c>
      <c r="AG58">
        <v>0.31707299999999999</v>
      </c>
      <c r="AH58">
        <v>0.25417299999999998</v>
      </c>
      <c r="AI58">
        <v>0.19167600000000001</v>
      </c>
      <c r="AJ58">
        <v>0.132938</v>
      </c>
      <c r="AK58">
        <v>8.5278999999999994E-2</v>
      </c>
      <c r="AL58">
        <v>5.0134999999999999E-2</v>
      </c>
      <c r="AM58">
        <v>2.8049000000000001E-2</v>
      </c>
      <c r="AN58">
        <v>1.5814000000000002E-2</v>
      </c>
      <c r="AO58">
        <v>1.0723999999999999E-2</v>
      </c>
      <c r="AP58">
        <v>1.0765E-2</v>
      </c>
      <c r="AQ58">
        <v>1.6292000000000001E-2</v>
      </c>
      <c r="AR58">
        <v>2.5561E-2</v>
      </c>
      <c r="AS58">
        <v>3.6414000000000002E-2</v>
      </c>
      <c r="AT58">
        <v>4.3999000000000003E-2</v>
      </c>
      <c r="AU58">
        <v>4.7607999999999998E-2</v>
      </c>
      <c r="AV58">
        <v>4.7981000000000003E-2</v>
      </c>
      <c r="AW58">
        <v>4.7729000000000001E-2</v>
      </c>
      <c r="AX58">
        <v>4.6851999999999998E-2</v>
      </c>
      <c r="AY58">
        <v>4.5350000000000001E-2</v>
      </c>
      <c r="AZ58">
        <v>4.3222999999999998E-2</v>
      </c>
    </row>
    <row r="59" spans="1:52" x14ac:dyDescent="0.15">
      <c r="A59">
        <v>24</v>
      </c>
      <c r="B59">
        <v>24</v>
      </c>
      <c r="C59">
        <v>99.71</v>
      </c>
      <c r="D59">
        <v>0</v>
      </c>
      <c r="E59">
        <v>0</v>
      </c>
      <c r="F59">
        <v>0.2</v>
      </c>
      <c r="G59">
        <v>1.81</v>
      </c>
      <c r="H59">
        <v>0.44</v>
      </c>
      <c r="I59">
        <v>0.2</v>
      </c>
      <c r="J59">
        <v>0.75</v>
      </c>
      <c r="K59">
        <v>15.012354999999999</v>
      </c>
      <c r="L59">
        <v>22.918689000000001</v>
      </c>
      <c r="M59">
        <v>52.842331999999999</v>
      </c>
      <c r="N59">
        <v>54.988500000000002</v>
      </c>
      <c r="O59">
        <v>-37.001899999999999</v>
      </c>
      <c r="P59">
        <v>-49.988399999999999</v>
      </c>
      <c r="Q59">
        <v>0.11351700000000001</v>
      </c>
      <c r="R59">
        <v>0.25752599999999998</v>
      </c>
      <c r="S59">
        <v>0.401534</v>
      </c>
      <c r="T59">
        <v>0.54554199999999997</v>
      </c>
      <c r="U59">
        <v>0.61003300000000005</v>
      </c>
      <c r="V59">
        <v>0.63009599999999999</v>
      </c>
      <c r="W59">
        <v>0.64287099999999997</v>
      </c>
      <c r="X59">
        <v>0.65546099999999996</v>
      </c>
      <c r="Y59">
        <v>0.66406100000000001</v>
      </c>
      <c r="Z59">
        <v>0.66808000000000001</v>
      </c>
      <c r="AA59">
        <v>0.66228600000000004</v>
      </c>
      <c r="AB59">
        <v>0.63790400000000003</v>
      </c>
      <c r="AC59">
        <v>0.59316500000000005</v>
      </c>
      <c r="AD59">
        <v>0.53255399999999997</v>
      </c>
      <c r="AE59">
        <v>0.458534</v>
      </c>
      <c r="AF59">
        <v>0.38031700000000002</v>
      </c>
      <c r="AG59">
        <v>0.30955100000000002</v>
      </c>
      <c r="AH59">
        <v>0.246639</v>
      </c>
      <c r="AI59">
        <v>0.184195</v>
      </c>
      <c r="AJ59">
        <v>0.12554100000000001</v>
      </c>
      <c r="AK59">
        <v>7.7998999999999999E-2</v>
      </c>
      <c r="AL59">
        <v>4.3024E-2</v>
      </c>
      <c r="AM59">
        <v>2.1176E-2</v>
      </c>
      <c r="AN59">
        <v>9.1970000000000003E-3</v>
      </c>
      <c r="AO59">
        <v>4.3059999999999999E-3</v>
      </c>
      <c r="AP59">
        <v>4.4759999999999999E-3</v>
      </c>
      <c r="AQ59">
        <v>1.0066E-2</v>
      </c>
      <c r="AR59">
        <v>1.9376000000000001E-2</v>
      </c>
      <c r="AS59">
        <v>3.0252000000000001E-2</v>
      </c>
      <c r="AT59">
        <v>3.7858000000000003E-2</v>
      </c>
      <c r="AU59">
        <v>4.1484E-2</v>
      </c>
      <c r="AV59">
        <v>4.1873E-2</v>
      </c>
      <c r="AW59">
        <v>4.1626000000000003E-2</v>
      </c>
      <c r="AX59">
        <v>4.0744000000000002E-2</v>
      </c>
      <c r="AY59">
        <v>3.9225000000000003E-2</v>
      </c>
      <c r="AZ59">
        <v>3.7071E-2</v>
      </c>
    </row>
    <row r="60" spans="1:52" x14ac:dyDescent="0.15">
      <c r="A60">
        <v>25</v>
      </c>
      <c r="B60">
        <v>25</v>
      </c>
      <c r="C60">
        <v>0</v>
      </c>
      <c r="D60">
        <v>0</v>
      </c>
      <c r="E60">
        <v>0</v>
      </c>
      <c r="F60">
        <v>0</v>
      </c>
      <c r="G60">
        <v>0.06</v>
      </c>
      <c r="H60">
        <v>0.05</v>
      </c>
      <c r="I60">
        <v>0.05</v>
      </c>
      <c r="J60">
        <v>0.06</v>
      </c>
      <c r="K60">
        <v>84.555414999999996</v>
      </c>
      <c r="L60">
        <v>87.683100999999994</v>
      </c>
      <c r="M60">
        <v>74.749224999999996</v>
      </c>
      <c r="N60">
        <v>95.027299999999997</v>
      </c>
      <c r="O60">
        <v>1.4999999999999999E-2</v>
      </c>
      <c r="P60">
        <v>-2.0825</v>
      </c>
      <c r="Q60">
        <v>0.13622699999999999</v>
      </c>
      <c r="R60">
        <v>0.35086099999999998</v>
      </c>
      <c r="S60">
        <v>0.56549499999999997</v>
      </c>
      <c r="T60">
        <v>0.78012899999999996</v>
      </c>
      <c r="U60">
        <v>0.86961200000000005</v>
      </c>
      <c r="V60">
        <v>0.88991399999999998</v>
      </c>
      <c r="W60">
        <v>0.89915400000000001</v>
      </c>
      <c r="X60">
        <v>0.90838399999999997</v>
      </c>
      <c r="Y60">
        <v>0.91506600000000005</v>
      </c>
      <c r="Z60">
        <v>0.92127000000000003</v>
      </c>
      <c r="AA60">
        <v>0.927338</v>
      </c>
      <c r="AB60">
        <v>0.92751899999999998</v>
      </c>
      <c r="AC60">
        <v>0.92261599999999999</v>
      </c>
      <c r="AD60">
        <v>0.91486199999999995</v>
      </c>
      <c r="AE60">
        <v>0.902397</v>
      </c>
      <c r="AF60">
        <v>0.88890499999999995</v>
      </c>
      <c r="AG60">
        <v>0.87554900000000002</v>
      </c>
      <c r="AH60">
        <v>0.86271900000000001</v>
      </c>
      <c r="AI60">
        <v>0.85083900000000001</v>
      </c>
      <c r="AJ60">
        <v>0.84632099999999999</v>
      </c>
      <c r="AK60">
        <v>0.85257899999999998</v>
      </c>
      <c r="AL60">
        <v>0.86460300000000001</v>
      </c>
      <c r="AM60">
        <v>0.87394499999999997</v>
      </c>
      <c r="AN60">
        <v>0.87865400000000005</v>
      </c>
      <c r="AO60">
        <v>0.88277399999999995</v>
      </c>
      <c r="AP60">
        <v>0.88703299999999996</v>
      </c>
      <c r="AQ60">
        <v>0.89445699999999995</v>
      </c>
      <c r="AR60">
        <v>0.90416099999999999</v>
      </c>
      <c r="AS60">
        <v>0.91468000000000005</v>
      </c>
      <c r="AT60">
        <v>0.921983</v>
      </c>
      <c r="AU60">
        <v>0.92669000000000001</v>
      </c>
      <c r="AV60">
        <v>0.92937599999999998</v>
      </c>
      <c r="AW60">
        <v>0.93264100000000005</v>
      </c>
      <c r="AX60">
        <v>0.93648500000000001</v>
      </c>
      <c r="AY60">
        <v>0.940909</v>
      </c>
      <c r="AZ60">
        <v>0.945913</v>
      </c>
    </row>
    <row r="61" spans="1:52" x14ac:dyDescent="0.15">
      <c r="A61">
        <v>26</v>
      </c>
      <c r="B61" t="s">
        <v>129</v>
      </c>
      <c r="C61">
        <v>0</v>
      </c>
      <c r="D61">
        <v>100</v>
      </c>
      <c r="E61">
        <v>0.51</v>
      </c>
      <c r="F61">
        <v>0</v>
      </c>
      <c r="G61">
        <v>0.3</v>
      </c>
      <c r="H61">
        <v>2.25</v>
      </c>
      <c r="I61">
        <v>0.67</v>
      </c>
      <c r="J61">
        <v>0.65</v>
      </c>
      <c r="K61">
        <v>33.011149000000003</v>
      </c>
      <c r="L61">
        <v>16.776468999999999</v>
      </c>
      <c r="M61">
        <v>14.981277</v>
      </c>
      <c r="N61">
        <v>47.9771</v>
      </c>
      <c r="O61">
        <v>74.0167</v>
      </c>
      <c r="P61">
        <v>-2.9386000000000001</v>
      </c>
      <c r="Q61">
        <v>0.11516899999999999</v>
      </c>
      <c r="R61">
        <v>0.15598999999999999</v>
      </c>
      <c r="S61">
        <v>0.19681000000000001</v>
      </c>
      <c r="T61">
        <v>0.23763100000000001</v>
      </c>
      <c r="U61">
        <v>0.247165</v>
      </c>
      <c r="V61">
        <v>0.23949000000000001</v>
      </c>
      <c r="W61">
        <v>0.227182</v>
      </c>
      <c r="X61">
        <v>0.21098600000000001</v>
      </c>
      <c r="Y61">
        <v>0.18929099999999999</v>
      </c>
      <c r="Z61">
        <v>0.162162</v>
      </c>
      <c r="AA61">
        <v>0.127579</v>
      </c>
      <c r="AB61">
        <v>8.8182999999999997E-2</v>
      </c>
      <c r="AC61">
        <v>4.6601999999999998E-2</v>
      </c>
      <c r="AD61">
        <v>8.8000000000000005E-3</v>
      </c>
      <c r="AE61">
        <v>-1.7583000000000001E-2</v>
      </c>
      <c r="AF61">
        <v>-2.8265999999999999E-2</v>
      </c>
      <c r="AG61">
        <v>-2.2755000000000001E-2</v>
      </c>
      <c r="AH61">
        <v>-1.6800000000000001E-3</v>
      </c>
      <c r="AI61">
        <v>4.0018999999999999E-2</v>
      </c>
      <c r="AJ61">
        <v>0.107102</v>
      </c>
      <c r="AK61">
        <v>0.20189000000000001</v>
      </c>
      <c r="AL61">
        <v>0.31612400000000002</v>
      </c>
      <c r="AM61">
        <v>0.42986600000000003</v>
      </c>
      <c r="AN61">
        <v>0.52581100000000003</v>
      </c>
      <c r="AO61">
        <v>0.59631900000000004</v>
      </c>
      <c r="AP61">
        <v>0.64254500000000003</v>
      </c>
      <c r="AQ61">
        <v>0.67499399999999998</v>
      </c>
      <c r="AR61">
        <v>0.70344899999999999</v>
      </c>
      <c r="AS61">
        <v>0.72673100000000002</v>
      </c>
      <c r="AT61">
        <v>0.74265800000000004</v>
      </c>
      <c r="AU61">
        <v>0.75313799999999997</v>
      </c>
      <c r="AV61">
        <v>0.76062799999999997</v>
      </c>
      <c r="AW61">
        <v>0.76785599999999998</v>
      </c>
      <c r="AX61">
        <v>0.77482300000000004</v>
      </c>
      <c r="AY61">
        <v>0.78152900000000003</v>
      </c>
      <c r="AZ61">
        <v>0.78797200000000001</v>
      </c>
    </row>
    <row r="62" spans="1:52" x14ac:dyDescent="0.15">
      <c r="A62">
        <v>27</v>
      </c>
      <c r="B62">
        <v>27</v>
      </c>
      <c r="C62">
        <v>0.22</v>
      </c>
      <c r="D62">
        <v>1.63</v>
      </c>
      <c r="E62">
        <v>0</v>
      </c>
      <c r="F62">
        <v>0</v>
      </c>
      <c r="G62">
        <v>0.06</v>
      </c>
      <c r="H62">
        <v>7.0000000000000007E-2</v>
      </c>
      <c r="I62">
        <v>0.06</v>
      </c>
      <c r="J62">
        <v>7.0000000000000007E-2</v>
      </c>
      <c r="K62">
        <v>83.191939000000005</v>
      </c>
      <c r="L62">
        <v>85.632430999999997</v>
      </c>
      <c r="M62">
        <v>73.450328999999996</v>
      </c>
      <c r="N62">
        <v>94.155000000000001</v>
      </c>
      <c r="O62">
        <v>1.1889000000000001</v>
      </c>
      <c r="P62">
        <v>-2.4592000000000001</v>
      </c>
      <c r="Q62">
        <v>0.136069</v>
      </c>
      <c r="R62">
        <v>0.34730499999999997</v>
      </c>
      <c r="S62">
        <v>0.55854099999999995</v>
      </c>
      <c r="T62">
        <v>0.76977700000000004</v>
      </c>
      <c r="U62">
        <v>0.857622</v>
      </c>
      <c r="V62">
        <v>0.87717900000000004</v>
      </c>
      <c r="W62">
        <v>0.88570400000000005</v>
      </c>
      <c r="X62">
        <v>0.89403500000000002</v>
      </c>
      <c r="Y62">
        <v>0.89962500000000001</v>
      </c>
      <c r="Z62">
        <v>0.90445500000000001</v>
      </c>
      <c r="AA62">
        <v>0.90872799999999998</v>
      </c>
      <c r="AB62">
        <v>0.90690700000000002</v>
      </c>
      <c r="AC62">
        <v>0.89985800000000005</v>
      </c>
      <c r="AD62">
        <v>0.89003200000000005</v>
      </c>
      <c r="AE62">
        <v>0.87598699999999996</v>
      </c>
      <c r="AF62">
        <v>0.86157899999999998</v>
      </c>
      <c r="AG62">
        <v>0.84809699999999999</v>
      </c>
      <c r="AH62">
        <v>0.83590600000000004</v>
      </c>
      <c r="AI62">
        <v>0.82548299999999997</v>
      </c>
      <c r="AJ62">
        <v>0.82323400000000002</v>
      </c>
      <c r="AK62">
        <v>0.83262599999999998</v>
      </c>
      <c r="AL62">
        <v>0.84852300000000003</v>
      </c>
      <c r="AM62">
        <v>0.86194300000000001</v>
      </c>
      <c r="AN62">
        <v>0.87024299999999999</v>
      </c>
      <c r="AO62">
        <v>0.87699499999999997</v>
      </c>
      <c r="AP62">
        <v>0.88295500000000005</v>
      </c>
      <c r="AQ62">
        <v>0.89148700000000003</v>
      </c>
      <c r="AR62">
        <v>0.90209600000000001</v>
      </c>
      <c r="AS62">
        <v>0.91327800000000003</v>
      </c>
      <c r="AT62">
        <v>0.92099299999999995</v>
      </c>
      <c r="AU62">
        <v>0.92592399999999997</v>
      </c>
      <c r="AV62">
        <v>0.92874199999999996</v>
      </c>
      <c r="AW62">
        <v>0.932114</v>
      </c>
      <c r="AX62">
        <v>0.93604100000000001</v>
      </c>
      <c r="AY62">
        <v>0.94052199999999997</v>
      </c>
      <c r="AZ62">
        <v>0.94555800000000001</v>
      </c>
    </row>
    <row r="63" spans="1:52" x14ac:dyDescent="0.15">
      <c r="A63">
        <v>28</v>
      </c>
      <c r="B63">
        <v>28</v>
      </c>
      <c r="C63">
        <v>0.27</v>
      </c>
      <c r="D63">
        <v>4.3600000000000003</v>
      </c>
      <c r="E63">
        <v>0</v>
      </c>
      <c r="F63">
        <v>0</v>
      </c>
      <c r="G63">
        <v>7.0000000000000007E-2</v>
      </c>
      <c r="H63">
        <v>0.09</v>
      </c>
      <c r="I63">
        <v>7.0000000000000007E-2</v>
      </c>
      <c r="J63">
        <v>0.08</v>
      </c>
      <c r="K63">
        <v>81.174015999999995</v>
      </c>
      <c r="L63">
        <v>82.618403000000001</v>
      </c>
      <c r="M63">
        <v>71.527502999999996</v>
      </c>
      <c r="N63">
        <v>92.847099999999998</v>
      </c>
      <c r="O63">
        <v>2.9460000000000002</v>
      </c>
      <c r="P63">
        <v>-3.0205000000000002</v>
      </c>
      <c r="Q63">
        <v>0.13580999999999999</v>
      </c>
      <c r="R63">
        <v>0.34198899999999999</v>
      </c>
      <c r="S63">
        <v>0.54816799999999999</v>
      </c>
      <c r="T63">
        <v>0.75434699999999999</v>
      </c>
      <c r="U63">
        <v>0.83975999999999995</v>
      </c>
      <c r="V63">
        <v>0.85822799999999999</v>
      </c>
      <c r="W63">
        <v>0.86571299999999995</v>
      </c>
      <c r="X63">
        <v>0.87274300000000005</v>
      </c>
      <c r="Y63">
        <v>0.87675000000000003</v>
      </c>
      <c r="Z63">
        <v>0.87959200000000004</v>
      </c>
      <c r="AA63">
        <v>0.88126899999999997</v>
      </c>
      <c r="AB63">
        <v>0.87655700000000003</v>
      </c>
      <c r="AC63">
        <v>0.86641000000000001</v>
      </c>
      <c r="AD63">
        <v>0.853599</v>
      </c>
      <c r="AE63">
        <v>0.83728199999999997</v>
      </c>
      <c r="AF63">
        <v>0.82156099999999999</v>
      </c>
      <c r="AG63">
        <v>0.80790799999999996</v>
      </c>
      <c r="AH63">
        <v>0.79664900000000005</v>
      </c>
      <c r="AI63">
        <v>0.78834199999999999</v>
      </c>
      <c r="AJ63">
        <v>0.789381</v>
      </c>
      <c r="AK63">
        <v>0.80330699999999999</v>
      </c>
      <c r="AL63">
        <v>0.82480200000000004</v>
      </c>
      <c r="AM63">
        <v>0.84411899999999995</v>
      </c>
      <c r="AN63">
        <v>0.85761500000000002</v>
      </c>
      <c r="AO63">
        <v>0.868174</v>
      </c>
      <c r="AP63">
        <v>0.87659299999999996</v>
      </c>
      <c r="AQ63">
        <v>0.88672600000000001</v>
      </c>
      <c r="AR63">
        <v>0.89863899999999997</v>
      </c>
      <c r="AS63">
        <v>0.910775</v>
      </c>
      <c r="AT63">
        <v>0.91908599999999996</v>
      </c>
      <c r="AU63">
        <v>0.92434099999999997</v>
      </c>
      <c r="AV63">
        <v>0.92735100000000004</v>
      </c>
      <c r="AW63">
        <v>0.93087900000000001</v>
      </c>
      <c r="AX63">
        <v>0.93492500000000001</v>
      </c>
      <c r="AY63">
        <v>0.93948900000000002</v>
      </c>
      <c r="AZ63">
        <v>0.94456899999999999</v>
      </c>
    </row>
    <row r="64" spans="1:52" x14ac:dyDescent="0.15">
      <c r="A64">
        <v>29</v>
      </c>
      <c r="B64">
        <v>29</v>
      </c>
      <c r="C64">
        <v>0.34</v>
      </c>
      <c r="D64">
        <v>9.36</v>
      </c>
      <c r="E64">
        <v>0</v>
      </c>
      <c r="F64">
        <v>0</v>
      </c>
      <c r="G64">
        <v>0.08</v>
      </c>
      <c r="H64">
        <v>0.12</v>
      </c>
      <c r="I64">
        <v>0.09</v>
      </c>
      <c r="J64">
        <v>0.11</v>
      </c>
      <c r="K64">
        <v>77.872900000000001</v>
      </c>
      <c r="L64">
        <v>77.720528999999999</v>
      </c>
      <c r="M64">
        <v>68.239823999999999</v>
      </c>
      <c r="N64">
        <v>90.652199999999993</v>
      </c>
      <c r="O64">
        <v>5.9181999999999997</v>
      </c>
      <c r="P64">
        <v>-3.8372999999999999</v>
      </c>
      <c r="Q64">
        <v>0.13525000000000001</v>
      </c>
      <c r="R64">
        <v>0.332623</v>
      </c>
      <c r="S64">
        <v>0.52999499999999999</v>
      </c>
      <c r="T64">
        <v>0.72736699999999999</v>
      </c>
      <c r="U64">
        <v>0.80857599999999996</v>
      </c>
      <c r="V64">
        <v>0.82523199999999997</v>
      </c>
      <c r="W64">
        <v>0.83103700000000003</v>
      </c>
      <c r="X64">
        <v>0.83598099999999997</v>
      </c>
      <c r="Y64">
        <v>0.83747899999999997</v>
      </c>
      <c r="Z64">
        <v>0.837198</v>
      </c>
      <c r="AA64">
        <v>0.83483200000000002</v>
      </c>
      <c r="AB64">
        <v>0.825685</v>
      </c>
      <c r="AC64">
        <v>0.81085399999999996</v>
      </c>
      <c r="AD64">
        <v>0.79359400000000002</v>
      </c>
      <c r="AE64">
        <v>0.77399799999999996</v>
      </c>
      <c r="AF64">
        <v>0.75651400000000002</v>
      </c>
      <c r="AG64">
        <v>0.74285800000000002</v>
      </c>
      <c r="AH64">
        <v>0.73328899999999997</v>
      </c>
      <c r="AI64">
        <v>0.72853299999999999</v>
      </c>
      <c r="AJ64">
        <v>0.73494800000000005</v>
      </c>
      <c r="AK64">
        <v>0.75617100000000004</v>
      </c>
      <c r="AL64">
        <v>0.78658700000000004</v>
      </c>
      <c r="AM64">
        <v>0.81525400000000003</v>
      </c>
      <c r="AN64">
        <v>0.83697200000000005</v>
      </c>
      <c r="AO64">
        <v>0.85355099999999995</v>
      </c>
      <c r="AP64">
        <v>0.86584700000000003</v>
      </c>
      <c r="AQ64">
        <v>0.87847799999999998</v>
      </c>
      <c r="AR64">
        <v>0.89241000000000004</v>
      </c>
      <c r="AS64">
        <v>0.90601299999999996</v>
      </c>
      <c r="AT64">
        <v>0.91524700000000003</v>
      </c>
      <c r="AU64">
        <v>0.921014</v>
      </c>
      <c r="AV64">
        <v>0.92434499999999997</v>
      </c>
      <c r="AW64">
        <v>0.92813500000000004</v>
      </c>
      <c r="AX64">
        <v>0.93238299999999996</v>
      </c>
      <c r="AY64">
        <v>0.93708899999999995</v>
      </c>
      <c r="AZ64">
        <v>0.94225300000000001</v>
      </c>
    </row>
    <row r="65" spans="1:52" x14ac:dyDescent="0.15">
      <c r="A65">
        <v>30</v>
      </c>
      <c r="B65">
        <v>30</v>
      </c>
      <c r="C65">
        <v>0.71</v>
      </c>
      <c r="D65">
        <v>14.4</v>
      </c>
      <c r="E65">
        <v>0.01</v>
      </c>
      <c r="F65">
        <v>0</v>
      </c>
      <c r="G65">
        <v>0.09</v>
      </c>
      <c r="H65">
        <v>0.15</v>
      </c>
      <c r="I65">
        <v>0.11</v>
      </c>
      <c r="J65">
        <v>0.13</v>
      </c>
      <c r="K65">
        <v>74.618978999999996</v>
      </c>
      <c r="L65">
        <v>72.949456999999995</v>
      </c>
      <c r="M65">
        <v>64.896675999999999</v>
      </c>
      <c r="N65">
        <v>88.423599999999993</v>
      </c>
      <c r="O65">
        <v>8.9464000000000006</v>
      </c>
      <c r="P65">
        <v>-4.5627000000000004</v>
      </c>
      <c r="Q65">
        <v>0.13456099999999999</v>
      </c>
      <c r="R65">
        <v>0.32282499999999997</v>
      </c>
      <c r="S65">
        <v>0.51108900000000002</v>
      </c>
      <c r="T65">
        <v>0.69935400000000003</v>
      </c>
      <c r="U65">
        <v>0.77624800000000005</v>
      </c>
      <c r="V65">
        <v>0.79111500000000001</v>
      </c>
      <c r="W65">
        <v>0.79531099999999999</v>
      </c>
      <c r="X65">
        <v>0.79827199999999998</v>
      </c>
      <c r="Y65">
        <v>0.79741099999999998</v>
      </c>
      <c r="Z65">
        <v>0.794215</v>
      </c>
      <c r="AA65">
        <v>0.78810599999999997</v>
      </c>
      <c r="AB65">
        <v>0.77491100000000002</v>
      </c>
      <c r="AC65">
        <v>0.75586500000000001</v>
      </c>
      <c r="AD65">
        <v>0.734657</v>
      </c>
      <c r="AE65">
        <v>0.71224799999999999</v>
      </c>
      <c r="AF65">
        <v>0.69337300000000002</v>
      </c>
      <c r="AG65">
        <v>0.67993499999999996</v>
      </c>
      <c r="AH65">
        <v>0.67213100000000003</v>
      </c>
      <c r="AI65">
        <v>0.67087300000000005</v>
      </c>
      <c r="AJ65">
        <v>0.68247500000000005</v>
      </c>
      <c r="AK65">
        <v>0.71063600000000005</v>
      </c>
      <c r="AL65">
        <v>0.74946500000000005</v>
      </c>
      <c r="AM65">
        <v>0.786914</v>
      </c>
      <c r="AN65">
        <v>0.81634899999999999</v>
      </c>
      <c r="AO65">
        <v>0.83857099999999996</v>
      </c>
      <c r="AP65">
        <v>0.85449299999999995</v>
      </c>
      <c r="AQ65">
        <v>0.86943700000000002</v>
      </c>
      <c r="AR65">
        <v>0.88522199999999995</v>
      </c>
      <c r="AS65">
        <v>0.90016099999999999</v>
      </c>
      <c r="AT65">
        <v>0.910242</v>
      </c>
      <c r="AU65">
        <v>0.91649199999999997</v>
      </c>
      <c r="AV65">
        <v>0.92013800000000001</v>
      </c>
      <c r="AW65">
        <v>0.92418500000000003</v>
      </c>
      <c r="AX65">
        <v>0.92863399999999996</v>
      </c>
      <c r="AY65">
        <v>0.93348200000000003</v>
      </c>
      <c r="AZ65">
        <v>0.93873200000000001</v>
      </c>
    </row>
    <row r="66" spans="1:52" x14ac:dyDescent="0.15">
      <c r="A66">
        <v>31</v>
      </c>
      <c r="B66">
        <v>31</v>
      </c>
      <c r="C66">
        <v>0</v>
      </c>
      <c r="D66">
        <v>19.71</v>
      </c>
      <c r="E66">
        <v>0</v>
      </c>
      <c r="F66">
        <v>0</v>
      </c>
      <c r="G66">
        <v>0.1</v>
      </c>
      <c r="H66">
        <v>0.19</v>
      </c>
      <c r="I66">
        <v>0.13</v>
      </c>
      <c r="J66">
        <v>0.16</v>
      </c>
      <c r="K66">
        <v>71.388192000000004</v>
      </c>
      <c r="L66">
        <v>68.271848000000006</v>
      </c>
      <c r="M66">
        <v>61.513108000000003</v>
      </c>
      <c r="N66">
        <v>86.142200000000003</v>
      </c>
      <c r="O66">
        <v>12.056900000000001</v>
      </c>
      <c r="P66">
        <v>-5.2305000000000001</v>
      </c>
      <c r="Q66">
        <v>0.13376299999999999</v>
      </c>
      <c r="R66">
        <v>0.31268600000000002</v>
      </c>
      <c r="S66">
        <v>0.49160900000000002</v>
      </c>
      <c r="T66">
        <v>0.67053200000000002</v>
      </c>
      <c r="U66">
        <v>0.74302800000000002</v>
      </c>
      <c r="V66">
        <v>0.75613200000000003</v>
      </c>
      <c r="W66">
        <v>0.75878199999999996</v>
      </c>
      <c r="X66">
        <v>0.75985000000000003</v>
      </c>
      <c r="Y66">
        <v>0.75675700000000001</v>
      </c>
      <c r="Z66">
        <v>0.75082099999999996</v>
      </c>
      <c r="AA66">
        <v>0.74121599999999999</v>
      </c>
      <c r="AB66">
        <v>0.72428499999999996</v>
      </c>
      <c r="AC66">
        <v>0.70139600000000002</v>
      </c>
      <c r="AD66">
        <v>0.67663300000000004</v>
      </c>
      <c r="AE66">
        <v>0.65176800000000001</v>
      </c>
      <c r="AF66">
        <v>0.63177799999999995</v>
      </c>
      <c r="AG66">
        <v>0.61871399999999999</v>
      </c>
      <c r="AH66">
        <v>0.612707</v>
      </c>
      <c r="AI66">
        <v>0.61487499999999995</v>
      </c>
      <c r="AJ66">
        <v>0.63147500000000001</v>
      </c>
      <c r="AK66">
        <v>0.666246</v>
      </c>
      <c r="AL66">
        <v>0.713036</v>
      </c>
      <c r="AM66">
        <v>0.75877600000000001</v>
      </c>
      <c r="AN66">
        <v>0.79549099999999995</v>
      </c>
      <c r="AO66">
        <v>0.82303400000000004</v>
      </c>
      <c r="AP66">
        <v>0.84236800000000001</v>
      </c>
      <c r="AQ66">
        <v>0.85946900000000004</v>
      </c>
      <c r="AR66">
        <v>0.876969</v>
      </c>
      <c r="AS66">
        <v>0.89313699999999996</v>
      </c>
      <c r="AT66">
        <v>0.90400199999999997</v>
      </c>
      <c r="AU66">
        <v>0.91070700000000004</v>
      </c>
      <c r="AV66">
        <v>0.91466199999999998</v>
      </c>
      <c r="AW66">
        <v>0.91896199999999995</v>
      </c>
      <c r="AX66">
        <v>0.92360699999999996</v>
      </c>
      <c r="AY66">
        <v>0.92859599999999998</v>
      </c>
      <c r="AZ66">
        <v>0.93392900000000001</v>
      </c>
    </row>
    <row r="67" spans="1:52" x14ac:dyDescent="0.15">
      <c r="A67">
        <v>32</v>
      </c>
      <c r="B67">
        <v>32</v>
      </c>
      <c r="C67">
        <v>0</v>
      </c>
      <c r="D67">
        <v>24.79</v>
      </c>
      <c r="E67">
        <v>0</v>
      </c>
      <c r="F67">
        <v>0</v>
      </c>
      <c r="G67">
        <v>0.12</v>
      </c>
      <c r="H67">
        <v>0.23</v>
      </c>
      <c r="I67">
        <v>0.15</v>
      </c>
      <c r="J67">
        <v>0.18</v>
      </c>
      <c r="K67">
        <v>68.199202999999997</v>
      </c>
      <c r="L67">
        <v>63.669431000000003</v>
      </c>
      <c r="M67">
        <v>57.985928999999999</v>
      </c>
      <c r="N67">
        <v>83.793400000000005</v>
      </c>
      <c r="O67">
        <v>15.3431</v>
      </c>
      <c r="P67">
        <v>-5.7458</v>
      </c>
      <c r="Q67">
        <v>0.132828</v>
      </c>
      <c r="R67">
        <v>0.30186200000000002</v>
      </c>
      <c r="S67">
        <v>0.47089700000000001</v>
      </c>
      <c r="T67">
        <v>0.63993199999999995</v>
      </c>
      <c r="U67">
        <v>0.70779599999999998</v>
      </c>
      <c r="V67">
        <v>0.71910399999999997</v>
      </c>
      <c r="W67">
        <v>0.72023000000000004</v>
      </c>
      <c r="X67">
        <v>0.71945199999999998</v>
      </c>
      <c r="Y67">
        <v>0.71421400000000002</v>
      </c>
      <c r="Z67">
        <v>0.70568200000000003</v>
      </c>
      <c r="AA67">
        <v>0.69281300000000001</v>
      </c>
      <c r="AB67">
        <v>0.672485</v>
      </c>
      <c r="AC67">
        <v>0.64620100000000003</v>
      </c>
      <c r="AD67">
        <v>0.61839500000000003</v>
      </c>
      <c r="AE67">
        <v>0.59159399999999995</v>
      </c>
      <c r="AF67">
        <v>0.57095399999999996</v>
      </c>
      <c r="AG67">
        <v>0.55860299999999996</v>
      </c>
      <c r="AH67">
        <v>0.55460600000000004</v>
      </c>
      <c r="AI67">
        <v>0.56032599999999999</v>
      </c>
      <c r="AJ67">
        <v>0.581955</v>
      </c>
      <c r="AK67">
        <v>0.62323300000000004</v>
      </c>
      <c r="AL67">
        <v>0.67775099999999999</v>
      </c>
      <c r="AM67">
        <v>0.73147300000000004</v>
      </c>
      <c r="AN67">
        <v>0.77517199999999997</v>
      </c>
      <c r="AO67">
        <v>0.80781000000000003</v>
      </c>
      <c r="AP67">
        <v>0.83039700000000005</v>
      </c>
      <c r="AQ67">
        <v>0.849526</v>
      </c>
      <c r="AR67">
        <v>0.86861299999999997</v>
      </c>
      <c r="AS67">
        <v>0.88590500000000005</v>
      </c>
      <c r="AT67">
        <v>0.89749599999999996</v>
      </c>
      <c r="AU67">
        <v>0.90464</v>
      </c>
      <c r="AV67">
        <v>0.90891200000000005</v>
      </c>
      <c r="AW67">
        <v>0.91347400000000001</v>
      </c>
      <c r="AX67">
        <v>0.91832499999999995</v>
      </c>
      <c r="AY67">
        <v>0.92346700000000004</v>
      </c>
      <c r="AZ67">
        <v>0.92889900000000003</v>
      </c>
    </row>
    <row r="68" spans="1:52" x14ac:dyDescent="0.15">
      <c r="A68">
        <v>33</v>
      </c>
      <c r="B68">
        <v>33</v>
      </c>
      <c r="C68">
        <v>0</v>
      </c>
      <c r="D68">
        <v>29.78</v>
      </c>
      <c r="E68">
        <v>0</v>
      </c>
      <c r="F68">
        <v>0</v>
      </c>
      <c r="G68">
        <v>0.13</v>
      </c>
      <c r="H68">
        <v>0.28000000000000003</v>
      </c>
      <c r="I68">
        <v>0.18</v>
      </c>
      <c r="J68">
        <v>0.21</v>
      </c>
      <c r="K68">
        <v>65.043231000000006</v>
      </c>
      <c r="L68">
        <v>59.193058999999998</v>
      </c>
      <c r="M68">
        <v>54.444923000000003</v>
      </c>
      <c r="N68">
        <v>81.397599999999997</v>
      </c>
      <c r="O68">
        <v>18.689</v>
      </c>
      <c r="P68">
        <v>-6.1807999999999996</v>
      </c>
      <c r="Q68">
        <v>0.131776</v>
      </c>
      <c r="R68">
        <v>0.29075099999999998</v>
      </c>
      <c r="S68">
        <v>0.44972600000000001</v>
      </c>
      <c r="T68">
        <v>0.60870000000000002</v>
      </c>
      <c r="U68">
        <v>0.67188400000000004</v>
      </c>
      <c r="V68">
        <v>0.68144199999999999</v>
      </c>
      <c r="W68">
        <v>0.68113100000000004</v>
      </c>
      <c r="X68">
        <v>0.678624</v>
      </c>
      <c r="Y68">
        <v>0.67140299999999997</v>
      </c>
      <c r="Z68">
        <v>0.66049199999999997</v>
      </c>
      <c r="AA68">
        <v>0.64465499999999998</v>
      </c>
      <c r="AB68">
        <v>0.62129699999999999</v>
      </c>
      <c r="AC68">
        <v>0.59204000000000001</v>
      </c>
      <c r="AD68">
        <v>0.56162699999999999</v>
      </c>
      <c r="AE68">
        <v>0.53327400000000003</v>
      </c>
      <c r="AF68">
        <v>0.51226400000000005</v>
      </c>
      <c r="AG68">
        <v>0.50076299999999996</v>
      </c>
      <c r="AH68">
        <v>0.49877100000000002</v>
      </c>
      <c r="AI68">
        <v>0.50790800000000003</v>
      </c>
      <c r="AJ68">
        <v>0.53428799999999999</v>
      </c>
      <c r="AK68">
        <v>0.58162800000000003</v>
      </c>
      <c r="AL68">
        <v>0.643285</v>
      </c>
      <c r="AM68">
        <v>0.70435800000000004</v>
      </c>
      <c r="AN68">
        <v>0.75448999999999999</v>
      </c>
      <c r="AO68">
        <v>0.79181699999999999</v>
      </c>
      <c r="AP68">
        <v>0.817388</v>
      </c>
      <c r="AQ68">
        <v>0.83835300000000001</v>
      </c>
      <c r="AR68">
        <v>0.85886099999999999</v>
      </c>
      <c r="AS68">
        <v>0.87714800000000004</v>
      </c>
      <c r="AT68">
        <v>0.88939100000000004</v>
      </c>
      <c r="AU68">
        <v>0.89693900000000004</v>
      </c>
      <c r="AV68">
        <v>0.90151599999999998</v>
      </c>
      <c r="AW68">
        <v>0.90632999999999997</v>
      </c>
      <c r="AX68">
        <v>0.911381</v>
      </c>
      <c r="AY68">
        <v>0.91666899999999996</v>
      </c>
      <c r="AZ68">
        <v>0.92219399999999996</v>
      </c>
    </row>
    <row r="69" spans="1:52" x14ac:dyDescent="0.15">
      <c r="A69">
        <v>34</v>
      </c>
      <c r="B69">
        <v>34</v>
      </c>
      <c r="C69">
        <v>0</v>
      </c>
      <c r="D69">
        <v>34.76</v>
      </c>
      <c r="E69">
        <v>0</v>
      </c>
      <c r="F69">
        <v>0</v>
      </c>
      <c r="G69">
        <v>0.14000000000000001</v>
      </c>
      <c r="H69">
        <v>0.33</v>
      </c>
      <c r="I69">
        <v>0.21</v>
      </c>
      <c r="J69">
        <v>0.24</v>
      </c>
      <c r="K69">
        <v>61.928294000000001</v>
      </c>
      <c r="L69">
        <v>54.832439999999998</v>
      </c>
      <c r="M69">
        <v>50.914079999999998</v>
      </c>
      <c r="N69">
        <v>78.944699999999997</v>
      </c>
      <c r="O69">
        <v>22.147200000000002</v>
      </c>
      <c r="P69">
        <v>-6.5618999999999996</v>
      </c>
      <c r="Q69">
        <v>0.13064799999999999</v>
      </c>
      <c r="R69">
        <v>0.27949499999999999</v>
      </c>
      <c r="S69">
        <v>0.42834299999999997</v>
      </c>
      <c r="T69">
        <v>0.57719100000000001</v>
      </c>
      <c r="U69">
        <v>0.63568599999999997</v>
      </c>
      <c r="V69">
        <v>0.64353800000000005</v>
      </c>
      <c r="W69">
        <v>0.64185800000000004</v>
      </c>
      <c r="X69">
        <v>0.63771900000000004</v>
      </c>
      <c r="Y69">
        <v>0.62864299999999995</v>
      </c>
      <c r="Z69">
        <v>0.61552099999999998</v>
      </c>
      <c r="AA69">
        <v>0.59694899999999995</v>
      </c>
      <c r="AB69">
        <v>0.57083899999999999</v>
      </c>
      <c r="AC69">
        <v>0.53893199999999997</v>
      </c>
      <c r="AD69">
        <v>0.50624100000000005</v>
      </c>
      <c r="AE69">
        <v>0.47662100000000002</v>
      </c>
      <c r="AF69">
        <v>0.45544400000000002</v>
      </c>
      <c r="AG69">
        <v>0.44488499999999997</v>
      </c>
      <c r="AH69">
        <v>0.444884</v>
      </c>
      <c r="AI69">
        <v>0.45732</v>
      </c>
      <c r="AJ69">
        <v>0.48821999999999999</v>
      </c>
      <c r="AK69">
        <v>0.54126399999999997</v>
      </c>
      <c r="AL69">
        <v>0.609595</v>
      </c>
      <c r="AM69">
        <v>0.67752299999999999</v>
      </c>
      <c r="AN69">
        <v>0.73365199999999997</v>
      </c>
      <c r="AO69">
        <v>0.77534800000000004</v>
      </c>
      <c r="AP69">
        <v>0.80369400000000002</v>
      </c>
      <c r="AQ69">
        <v>0.82634799999999997</v>
      </c>
      <c r="AR69">
        <v>0.84814800000000001</v>
      </c>
      <c r="AS69">
        <v>0.86733099999999996</v>
      </c>
      <c r="AT69">
        <v>0.88016700000000003</v>
      </c>
      <c r="AU69">
        <v>0.88809300000000002</v>
      </c>
      <c r="AV69">
        <v>0.89296600000000004</v>
      </c>
      <c r="AW69">
        <v>0.89802400000000004</v>
      </c>
      <c r="AX69">
        <v>0.90326700000000004</v>
      </c>
      <c r="AY69">
        <v>0.90869500000000003</v>
      </c>
      <c r="AZ69">
        <v>0.91430800000000001</v>
      </c>
    </row>
    <row r="70" spans="1:52" x14ac:dyDescent="0.15">
      <c r="A70">
        <v>35</v>
      </c>
      <c r="B70">
        <v>35</v>
      </c>
      <c r="C70">
        <v>0</v>
      </c>
      <c r="D70">
        <v>39.51</v>
      </c>
      <c r="E70">
        <v>0</v>
      </c>
      <c r="F70">
        <v>0</v>
      </c>
      <c r="G70">
        <v>0.16</v>
      </c>
      <c r="H70">
        <v>0.38</v>
      </c>
      <c r="I70">
        <v>0.23</v>
      </c>
      <c r="J70">
        <v>0.27</v>
      </c>
      <c r="K70">
        <v>58.863424000000002</v>
      </c>
      <c r="L70">
        <v>50.580598000000002</v>
      </c>
      <c r="M70">
        <v>47.409517000000001</v>
      </c>
      <c r="N70">
        <v>76.424300000000002</v>
      </c>
      <c r="O70">
        <v>25.773599999999998</v>
      </c>
      <c r="P70">
        <v>-6.9077000000000002</v>
      </c>
      <c r="Q70">
        <v>0.129471</v>
      </c>
      <c r="R70">
        <v>0.26819999999999999</v>
      </c>
      <c r="S70">
        <v>0.40692899999999999</v>
      </c>
      <c r="T70">
        <v>0.54565799999999998</v>
      </c>
      <c r="U70">
        <v>0.59948299999999999</v>
      </c>
      <c r="V70">
        <v>0.60566799999999998</v>
      </c>
      <c r="W70">
        <v>0.60267700000000002</v>
      </c>
      <c r="X70">
        <v>0.59697999999999996</v>
      </c>
      <c r="Y70">
        <v>0.58614900000000003</v>
      </c>
      <c r="Z70">
        <v>0.57094699999999998</v>
      </c>
      <c r="AA70">
        <v>0.54981800000000003</v>
      </c>
      <c r="AB70">
        <v>0.52117100000000005</v>
      </c>
      <c r="AC70">
        <v>0.48685800000000001</v>
      </c>
      <c r="AD70">
        <v>0.45213799999999998</v>
      </c>
      <c r="AE70">
        <v>0.42146299999999998</v>
      </c>
      <c r="AF70">
        <v>0.40026899999999999</v>
      </c>
      <c r="AG70">
        <v>0.39071899999999998</v>
      </c>
      <c r="AH70">
        <v>0.39269199999999999</v>
      </c>
      <c r="AI70">
        <v>0.408331</v>
      </c>
      <c r="AJ70">
        <v>0.44357099999999999</v>
      </c>
      <c r="AK70">
        <v>0.50204400000000005</v>
      </c>
      <c r="AL70">
        <v>0.57668900000000001</v>
      </c>
      <c r="AM70">
        <v>0.65108900000000003</v>
      </c>
      <c r="AN70">
        <v>0.71287699999999998</v>
      </c>
      <c r="AO70">
        <v>0.75869500000000001</v>
      </c>
      <c r="AP70">
        <v>0.78965300000000005</v>
      </c>
      <c r="AQ70">
        <v>0.81388300000000002</v>
      </c>
      <c r="AR70">
        <v>0.83687800000000001</v>
      </c>
      <c r="AS70">
        <v>0.85688299999999995</v>
      </c>
      <c r="AT70">
        <v>0.87026800000000004</v>
      </c>
      <c r="AU70">
        <v>0.87855099999999997</v>
      </c>
      <c r="AV70">
        <v>0.88371200000000005</v>
      </c>
      <c r="AW70">
        <v>0.88900599999999996</v>
      </c>
      <c r="AX70">
        <v>0.89443499999999998</v>
      </c>
      <c r="AY70">
        <v>0.89999899999999999</v>
      </c>
      <c r="AZ70">
        <v>0.90569699999999997</v>
      </c>
    </row>
    <row r="71" spans="1:52" x14ac:dyDescent="0.15">
      <c r="A71">
        <v>36</v>
      </c>
      <c r="B71">
        <v>36</v>
      </c>
      <c r="C71">
        <v>0</v>
      </c>
      <c r="D71">
        <v>44.6</v>
      </c>
      <c r="E71">
        <v>0</v>
      </c>
      <c r="F71">
        <v>0</v>
      </c>
      <c r="G71">
        <v>0.17</v>
      </c>
      <c r="H71">
        <v>0.43</v>
      </c>
      <c r="I71">
        <v>0.26</v>
      </c>
      <c r="J71">
        <v>0.3</v>
      </c>
      <c r="K71">
        <v>55.906376999999999</v>
      </c>
      <c r="L71">
        <v>46.456581999999997</v>
      </c>
      <c r="M71">
        <v>43.872565000000002</v>
      </c>
      <c r="N71">
        <v>73.840800000000002</v>
      </c>
      <c r="O71">
        <v>29.684200000000001</v>
      </c>
      <c r="P71">
        <v>-7.12</v>
      </c>
      <c r="Q71">
        <v>0.128252</v>
      </c>
      <c r="R71">
        <v>0.25670599999999999</v>
      </c>
      <c r="S71">
        <v>0.38516099999999998</v>
      </c>
      <c r="T71">
        <v>0.51361599999999996</v>
      </c>
      <c r="U71">
        <v>0.56270200000000004</v>
      </c>
      <c r="V71">
        <v>0.56721299999999997</v>
      </c>
      <c r="W71">
        <v>0.56292600000000004</v>
      </c>
      <c r="X71">
        <v>0.55570200000000003</v>
      </c>
      <c r="Y71">
        <v>0.54317000000000004</v>
      </c>
      <c r="Z71">
        <v>0.52598</v>
      </c>
      <c r="AA71">
        <v>0.50244100000000003</v>
      </c>
      <c r="AB71">
        <v>0.47147299999999998</v>
      </c>
      <c r="AC71">
        <v>0.43504100000000001</v>
      </c>
      <c r="AD71">
        <v>0.39862300000000001</v>
      </c>
      <c r="AE71">
        <v>0.36723</v>
      </c>
      <c r="AF71">
        <v>0.34632499999999999</v>
      </c>
      <c r="AG71">
        <v>0.33800999999999998</v>
      </c>
      <c r="AH71">
        <v>0.34210400000000002</v>
      </c>
      <c r="AI71">
        <v>0.36104199999999997</v>
      </c>
      <c r="AJ71">
        <v>0.40066400000000002</v>
      </c>
      <c r="AK71">
        <v>0.464532</v>
      </c>
      <c r="AL71">
        <v>0.54537599999999997</v>
      </c>
      <c r="AM71">
        <v>0.62607699999999999</v>
      </c>
      <c r="AN71">
        <v>0.693353</v>
      </c>
      <c r="AO71">
        <v>0.74315699999999996</v>
      </c>
      <c r="AP71">
        <v>0.77663300000000002</v>
      </c>
      <c r="AQ71">
        <v>0.80236300000000005</v>
      </c>
      <c r="AR71">
        <v>0.82647999999999999</v>
      </c>
      <c r="AS71">
        <v>0.84724699999999997</v>
      </c>
      <c r="AT71">
        <v>0.861147</v>
      </c>
      <c r="AU71">
        <v>0.86977800000000005</v>
      </c>
      <c r="AV71">
        <v>0.87522999999999995</v>
      </c>
      <c r="AW71">
        <v>0.880768</v>
      </c>
      <c r="AX71">
        <v>0.88639299999999999</v>
      </c>
      <c r="AY71">
        <v>0.89210400000000001</v>
      </c>
      <c r="AZ71">
        <v>0.89790099999999995</v>
      </c>
    </row>
    <row r="72" spans="1:52" x14ac:dyDescent="0.15">
      <c r="A72">
        <v>37</v>
      </c>
      <c r="B72">
        <v>37</v>
      </c>
      <c r="C72">
        <v>0</v>
      </c>
      <c r="D72">
        <v>49.73</v>
      </c>
      <c r="E72">
        <v>0.66</v>
      </c>
      <c r="F72">
        <v>0</v>
      </c>
      <c r="G72">
        <v>0.18</v>
      </c>
      <c r="H72">
        <v>0.5</v>
      </c>
      <c r="I72">
        <v>0.3</v>
      </c>
      <c r="J72">
        <v>0.34</v>
      </c>
      <c r="K72">
        <v>53.044736999999998</v>
      </c>
      <c r="L72">
        <v>42.533019000000003</v>
      </c>
      <c r="M72">
        <v>40.447768000000003</v>
      </c>
      <c r="N72">
        <v>71.236900000000006</v>
      </c>
      <c r="O72">
        <v>33.669499999999999</v>
      </c>
      <c r="P72">
        <v>-7.2789999999999999</v>
      </c>
      <c r="Q72">
        <v>0.12699299999999999</v>
      </c>
      <c r="R72">
        <v>0.24541199999999999</v>
      </c>
      <c r="S72">
        <v>0.36383100000000002</v>
      </c>
      <c r="T72">
        <v>0.48225099999999999</v>
      </c>
      <c r="U72">
        <v>0.52673099999999995</v>
      </c>
      <c r="V72">
        <v>0.52966000000000002</v>
      </c>
      <c r="W72">
        <v>0.52418299999999995</v>
      </c>
      <c r="X72">
        <v>0.51556599999999997</v>
      </c>
      <c r="Y72">
        <v>0.50149999999999995</v>
      </c>
      <c r="Z72">
        <v>0.48253000000000001</v>
      </c>
      <c r="AA72">
        <v>0.45685500000000001</v>
      </c>
      <c r="AB72">
        <v>0.42387000000000002</v>
      </c>
      <c r="AC72">
        <v>0.38564500000000002</v>
      </c>
      <c r="AD72">
        <v>0.34784199999999998</v>
      </c>
      <c r="AE72">
        <v>0.315969</v>
      </c>
      <c r="AF72">
        <v>0.295485</v>
      </c>
      <c r="AG72">
        <v>0.28841800000000001</v>
      </c>
      <c r="AH72">
        <v>0.29452499999999998</v>
      </c>
      <c r="AI72">
        <v>0.316525</v>
      </c>
      <c r="AJ72">
        <v>0.36016100000000001</v>
      </c>
      <c r="AK72">
        <v>0.42891099999999999</v>
      </c>
      <c r="AL72">
        <v>0.51532599999999995</v>
      </c>
      <c r="AM72">
        <v>0.60167700000000002</v>
      </c>
      <c r="AN72">
        <v>0.67387600000000003</v>
      </c>
      <c r="AO72">
        <v>0.72725700000000004</v>
      </c>
      <c r="AP72">
        <v>0.76298500000000002</v>
      </c>
      <c r="AQ72">
        <v>0.79003699999999999</v>
      </c>
      <c r="AR72">
        <v>0.81512700000000005</v>
      </c>
      <c r="AS72">
        <v>0.83654700000000004</v>
      </c>
      <c r="AT72">
        <v>0.85089599999999999</v>
      </c>
      <c r="AU72">
        <v>0.85983900000000002</v>
      </c>
      <c r="AV72">
        <v>0.86556299999999997</v>
      </c>
      <c r="AW72">
        <v>0.87132799999999999</v>
      </c>
      <c r="AX72">
        <v>0.87713300000000005</v>
      </c>
      <c r="AY72">
        <v>0.88297800000000004</v>
      </c>
      <c r="AZ72">
        <v>0.88886399999999999</v>
      </c>
    </row>
    <row r="73" spans="1:52" x14ac:dyDescent="0.15">
      <c r="A73">
        <v>38</v>
      </c>
      <c r="B73">
        <v>38</v>
      </c>
      <c r="C73">
        <v>0</v>
      </c>
      <c r="D73">
        <v>54.81</v>
      </c>
      <c r="E73">
        <v>0.56000000000000005</v>
      </c>
      <c r="F73">
        <v>0</v>
      </c>
      <c r="G73">
        <v>0.2</v>
      </c>
      <c r="H73">
        <v>0.56000000000000005</v>
      </c>
      <c r="I73">
        <v>0.33</v>
      </c>
      <c r="J73">
        <v>0.37</v>
      </c>
      <c r="K73">
        <v>50.306066999999999</v>
      </c>
      <c r="L73">
        <v>38.824714</v>
      </c>
      <c r="M73">
        <v>37.126125000000002</v>
      </c>
      <c r="N73">
        <v>68.624099999999999</v>
      </c>
      <c r="O73">
        <v>37.755800000000001</v>
      </c>
      <c r="P73">
        <v>-7.3433999999999999</v>
      </c>
      <c r="Q73">
        <v>0.12570300000000001</v>
      </c>
      <c r="R73">
        <v>0.23430699999999999</v>
      </c>
      <c r="S73">
        <v>0.34290999999999999</v>
      </c>
      <c r="T73">
        <v>0.451513</v>
      </c>
      <c r="U73">
        <v>0.49150700000000003</v>
      </c>
      <c r="V73">
        <v>0.49293399999999998</v>
      </c>
      <c r="W73">
        <v>0.48635800000000001</v>
      </c>
      <c r="X73">
        <v>0.476466</v>
      </c>
      <c r="Y73">
        <v>0.46101799999999998</v>
      </c>
      <c r="Z73">
        <v>0.44046400000000002</v>
      </c>
      <c r="AA73">
        <v>0.41291099999999997</v>
      </c>
      <c r="AB73">
        <v>0.37821100000000002</v>
      </c>
      <c r="AC73">
        <v>0.338528</v>
      </c>
      <c r="AD73">
        <v>0.29966999999999999</v>
      </c>
      <c r="AE73">
        <v>0.26758700000000002</v>
      </c>
      <c r="AF73">
        <v>0.24770200000000001</v>
      </c>
      <c r="AG73">
        <v>0.24193799999999999</v>
      </c>
      <c r="AH73">
        <v>0.25</v>
      </c>
      <c r="AI73">
        <v>0.27488699999999999</v>
      </c>
      <c r="AJ73">
        <v>0.322241</v>
      </c>
      <c r="AK73">
        <v>0.39544200000000002</v>
      </c>
      <c r="AL73">
        <v>0.48688199999999998</v>
      </c>
      <c r="AM73">
        <v>0.57830800000000004</v>
      </c>
      <c r="AN73">
        <v>0.65492499999999998</v>
      </c>
      <c r="AO73">
        <v>0.711511</v>
      </c>
      <c r="AP73">
        <v>0.74924900000000005</v>
      </c>
      <c r="AQ73">
        <v>0.77745900000000001</v>
      </c>
      <c r="AR73">
        <v>0.80338600000000004</v>
      </c>
      <c r="AS73">
        <v>0.82535499999999995</v>
      </c>
      <c r="AT73">
        <v>0.84009</v>
      </c>
      <c r="AU73">
        <v>0.84931400000000001</v>
      </c>
      <c r="AV73">
        <v>0.85529500000000003</v>
      </c>
      <c r="AW73">
        <v>0.86127399999999998</v>
      </c>
      <c r="AX73">
        <v>0.86724900000000005</v>
      </c>
      <c r="AY73">
        <v>0.87322100000000002</v>
      </c>
      <c r="AZ73">
        <v>0.87919000000000003</v>
      </c>
    </row>
    <row r="74" spans="1:52" x14ac:dyDescent="0.15">
      <c r="A74">
        <v>39</v>
      </c>
      <c r="B74">
        <v>39</v>
      </c>
      <c r="C74">
        <v>0</v>
      </c>
      <c r="D74">
        <v>59.78</v>
      </c>
      <c r="E74">
        <v>0.85</v>
      </c>
      <c r="F74">
        <v>0</v>
      </c>
      <c r="G74">
        <v>0.21</v>
      </c>
      <c r="H74">
        <v>0.64</v>
      </c>
      <c r="I74">
        <v>0.37</v>
      </c>
      <c r="J74">
        <v>0.4</v>
      </c>
      <c r="K74">
        <v>47.712972999999998</v>
      </c>
      <c r="L74">
        <v>35.340373999999997</v>
      </c>
      <c r="M74">
        <v>33.902687999999998</v>
      </c>
      <c r="N74">
        <v>66.012799999999999</v>
      </c>
      <c r="O74">
        <v>41.972900000000003</v>
      </c>
      <c r="P74">
        <v>-7.2755000000000001</v>
      </c>
      <c r="Q74">
        <v>0.12439699999999999</v>
      </c>
      <c r="R74">
        <v>0.22339999999999999</v>
      </c>
      <c r="S74">
        <v>0.32240400000000002</v>
      </c>
      <c r="T74">
        <v>0.42140699999999998</v>
      </c>
      <c r="U74">
        <v>0.45702599999999999</v>
      </c>
      <c r="V74">
        <v>0.45701900000000001</v>
      </c>
      <c r="W74">
        <v>0.44942300000000002</v>
      </c>
      <c r="X74">
        <v>0.43836000000000003</v>
      </c>
      <c r="Y74">
        <v>0.42166100000000001</v>
      </c>
      <c r="Z74">
        <v>0.39969700000000002</v>
      </c>
      <c r="AA74">
        <v>0.370504</v>
      </c>
      <c r="AB74">
        <v>0.334372</v>
      </c>
      <c r="AC74">
        <v>0.29355199999999998</v>
      </c>
      <c r="AD74">
        <v>0.253969</v>
      </c>
      <c r="AE74">
        <v>0.22195599999999999</v>
      </c>
      <c r="AF74">
        <v>0.20286799999999999</v>
      </c>
      <c r="AG74">
        <v>0.19849700000000001</v>
      </c>
      <c r="AH74">
        <v>0.20849500000000001</v>
      </c>
      <c r="AI74">
        <v>0.236147</v>
      </c>
      <c r="AJ74">
        <v>0.286991</v>
      </c>
      <c r="AK74">
        <v>0.36429600000000001</v>
      </c>
      <c r="AL74">
        <v>0.46030799999999999</v>
      </c>
      <c r="AM74">
        <v>0.55631600000000003</v>
      </c>
      <c r="AN74">
        <v>0.63691299999999995</v>
      </c>
      <c r="AO74">
        <v>0.69638199999999995</v>
      </c>
      <c r="AP74">
        <v>0.73591799999999996</v>
      </c>
      <c r="AQ74">
        <v>0.76514300000000002</v>
      </c>
      <c r="AR74">
        <v>0.79178400000000004</v>
      </c>
      <c r="AS74">
        <v>0.81421100000000002</v>
      </c>
      <c r="AT74">
        <v>0.82927499999999998</v>
      </c>
      <c r="AU74">
        <v>0.83875299999999997</v>
      </c>
      <c r="AV74">
        <v>0.84497999999999995</v>
      </c>
      <c r="AW74">
        <v>0.851163</v>
      </c>
      <c r="AX74">
        <v>0.85730300000000004</v>
      </c>
      <c r="AY74">
        <v>0.86339900000000003</v>
      </c>
      <c r="AZ74">
        <v>0.86945099999999997</v>
      </c>
    </row>
    <row r="75" spans="1:52" x14ac:dyDescent="0.15">
      <c r="A75">
        <v>40</v>
      </c>
      <c r="B75">
        <v>40</v>
      </c>
      <c r="C75">
        <v>0</v>
      </c>
      <c r="D75">
        <v>64.930000000000007</v>
      </c>
      <c r="E75">
        <v>0</v>
      </c>
      <c r="F75">
        <v>0</v>
      </c>
      <c r="G75">
        <v>0.22</v>
      </c>
      <c r="H75">
        <v>0.72</v>
      </c>
      <c r="I75">
        <v>0.4</v>
      </c>
      <c r="J75">
        <v>0.44</v>
      </c>
      <c r="K75">
        <v>45.256259</v>
      </c>
      <c r="L75">
        <v>32.070999</v>
      </c>
      <c r="M75">
        <v>30.740468</v>
      </c>
      <c r="N75">
        <v>63.401499999999999</v>
      </c>
      <c r="O75">
        <v>46.320900000000002</v>
      </c>
      <c r="P75">
        <v>-7.0035999999999996</v>
      </c>
      <c r="Q75">
        <v>0.123047</v>
      </c>
      <c r="R75">
        <v>0.21254000000000001</v>
      </c>
      <c r="S75">
        <v>0.302033</v>
      </c>
      <c r="T75">
        <v>0.39152599999999999</v>
      </c>
      <c r="U75">
        <v>0.42282599999999998</v>
      </c>
      <c r="V75">
        <v>0.42144199999999998</v>
      </c>
      <c r="W75">
        <v>0.41290100000000002</v>
      </c>
      <c r="X75">
        <v>0.40077099999999999</v>
      </c>
      <c r="Y75">
        <v>0.382961</v>
      </c>
      <c r="Z75">
        <v>0.35977300000000001</v>
      </c>
      <c r="AA75">
        <v>0.32920100000000002</v>
      </c>
      <c r="AB75">
        <v>0.291958</v>
      </c>
      <c r="AC75">
        <v>0.25037900000000002</v>
      </c>
      <c r="AD75">
        <v>0.21046500000000001</v>
      </c>
      <c r="AE75">
        <v>0.178873</v>
      </c>
      <c r="AF75">
        <v>0.16084799999999999</v>
      </c>
      <c r="AG75">
        <v>0.15801200000000001</v>
      </c>
      <c r="AH75">
        <v>0.169965</v>
      </c>
      <c r="AI75">
        <v>0.200292</v>
      </c>
      <c r="AJ75">
        <v>0.254417</v>
      </c>
      <c r="AK75">
        <v>0.335484</v>
      </c>
      <c r="AL75">
        <v>0.43560599999999999</v>
      </c>
      <c r="AM75">
        <v>0.53568499999999997</v>
      </c>
      <c r="AN75">
        <v>0.61980400000000002</v>
      </c>
      <c r="AO75">
        <v>0.68181499999999995</v>
      </c>
      <c r="AP75">
        <v>0.72292500000000004</v>
      </c>
      <c r="AQ75">
        <v>0.75300800000000001</v>
      </c>
      <c r="AR75">
        <v>0.780227</v>
      </c>
      <c r="AS75">
        <v>0.803006</v>
      </c>
      <c r="AT75">
        <v>0.81833800000000001</v>
      </c>
      <c r="AU75">
        <v>0.82804299999999997</v>
      </c>
      <c r="AV75">
        <v>0.83450500000000005</v>
      </c>
      <c r="AW75">
        <v>0.84088600000000002</v>
      </c>
      <c r="AX75">
        <v>0.84718599999999999</v>
      </c>
      <c r="AY75">
        <v>0.85340400000000005</v>
      </c>
      <c r="AZ75">
        <v>0.85954200000000003</v>
      </c>
    </row>
    <row r="76" spans="1:52" x14ac:dyDescent="0.15">
      <c r="A76">
        <v>41</v>
      </c>
      <c r="B76">
        <v>41</v>
      </c>
      <c r="C76">
        <v>0</v>
      </c>
      <c r="D76">
        <v>70.040000000000006</v>
      </c>
      <c r="E76">
        <v>0</v>
      </c>
      <c r="F76">
        <v>0</v>
      </c>
      <c r="G76">
        <v>0.23</v>
      </c>
      <c r="H76">
        <v>0.82</v>
      </c>
      <c r="I76">
        <v>0.44</v>
      </c>
      <c r="J76">
        <v>0.47</v>
      </c>
      <c r="K76">
        <v>42.955387999999999</v>
      </c>
      <c r="L76">
        <v>29.071261</v>
      </c>
      <c r="M76">
        <v>27.822074000000001</v>
      </c>
      <c r="N76">
        <v>60.844499999999996</v>
      </c>
      <c r="O76">
        <v>50.642800000000001</v>
      </c>
      <c r="P76">
        <v>-6.7061999999999999</v>
      </c>
      <c r="Q76">
        <v>0.121741</v>
      </c>
      <c r="R76">
        <v>0.20239699999999999</v>
      </c>
      <c r="S76">
        <v>0.283053</v>
      </c>
      <c r="T76">
        <v>0.36370999999999998</v>
      </c>
      <c r="U76">
        <v>0.39101599999999997</v>
      </c>
      <c r="V76">
        <v>0.38839200000000002</v>
      </c>
      <c r="W76">
        <v>0.379029</v>
      </c>
      <c r="X76">
        <v>0.36597600000000002</v>
      </c>
      <c r="Y76">
        <v>0.34721999999999997</v>
      </c>
      <c r="Z76">
        <v>0.32300200000000001</v>
      </c>
      <c r="AA76">
        <v>0.29128300000000001</v>
      </c>
      <c r="AB76">
        <v>0.25315500000000002</v>
      </c>
      <c r="AC76">
        <v>0.21102199999999999</v>
      </c>
      <c r="AD76">
        <v>0.17093800000000001</v>
      </c>
      <c r="AE76">
        <v>0.13983100000000001</v>
      </c>
      <c r="AF76">
        <v>0.122832</v>
      </c>
      <c r="AG76">
        <v>0.12139999999999999</v>
      </c>
      <c r="AH76">
        <v>0.13508999999999999</v>
      </c>
      <c r="AI76">
        <v>0.16775300000000001</v>
      </c>
      <c r="AJ76">
        <v>0.22470799999999999</v>
      </c>
      <c r="AK76">
        <v>0.30897200000000002</v>
      </c>
      <c r="AL76">
        <v>0.41255399999999998</v>
      </c>
      <c r="AM76">
        <v>0.51605900000000005</v>
      </c>
      <c r="AN76">
        <v>0.60314599999999996</v>
      </c>
      <c r="AO76">
        <v>0.66730100000000003</v>
      </c>
      <c r="AP76">
        <v>0.70973299999999995</v>
      </c>
      <c r="AQ76">
        <v>0.74051800000000001</v>
      </c>
      <c r="AR76">
        <v>0.76819400000000004</v>
      </c>
      <c r="AS76">
        <v>0.791242</v>
      </c>
      <c r="AT76">
        <v>0.80678799999999995</v>
      </c>
      <c r="AU76">
        <v>0.81668300000000005</v>
      </c>
      <c r="AV76">
        <v>0.82335400000000003</v>
      </c>
      <c r="AW76">
        <v>0.82990799999999998</v>
      </c>
      <c r="AX76">
        <v>0.83634699999999995</v>
      </c>
      <c r="AY76">
        <v>0.84266799999999997</v>
      </c>
      <c r="AZ76">
        <v>0.84887400000000002</v>
      </c>
    </row>
    <row r="77" spans="1:52" x14ac:dyDescent="0.15">
      <c r="A77">
        <v>42</v>
      </c>
      <c r="B77">
        <v>42</v>
      </c>
      <c r="C77">
        <v>0</v>
      </c>
      <c r="D77">
        <v>75.150000000000006</v>
      </c>
      <c r="E77">
        <v>0</v>
      </c>
      <c r="F77">
        <v>0</v>
      </c>
      <c r="G77">
        <v>0.25</v>
      </c>
      <c r="H77">
        <v>0.92</v>
      </c>
      <c r="I77">
        <v>0.48</v>
      </c>
      <c r="J77">
        <v>0.51</v>
      </c>
      <c r="K77">
        <v>40.794552000000003</v>
      </c>
      <c r="L77">
        <v>26.295784999999999</v>
      </c>
      <c r="M77">
        <v>25.095597000000001</v>
      </c>
      <c r="N77">
        <v>58.316699999999997</v>
      </c>
      <c r="O77">
        <v>55.0244</v>
      </c>
      <c r="P77">
        <v>-6.3601999999999999</v>
      </c>
      <c r="Q77">
        <v>0.120477</v>
      </c>
      <c r="R77">
        <v>0.19283</v>
      </c>
      <c r="S77">
        <v>0.26518399999999998</v>
      </c>
      <c r="T77">
        <v>0.33753699999999998</v>
      </c>
      <c r="U77">
        <v>0.36110500000000001</v>
      </c>
      <c r="V77">
        <v>0.357346</v>
      </c>
      <c r="W77">
        <v>0.34725</v>
      </c>
      <c r="X77">
        <v>0.33338200000000001</v>
      </c>
      <c r="Y77">
        <v>0.313803</v>
      </c>
      <c r="Z77">
        <v>0.28870299999999999</v>
      </c>
      <c r="AA77">
        <v>0.25601499999999999</v>
      </c>
      <c r="AB77">
        <v>0.21717900000000001</v>
      </c>
      <c r="AC77">
        <v>0.17465600000000001</v>
      </c>
      <c r="AD77">
        <v>0.13453699999999999</v>
      </c>
      <c r="AE77">
        <v>0.10398300000000001</v>
      </c>
      <c r="AF77">
        <v>8.8000999999999996E-2</v>
      </c>
      <c r="AG77">
        <v>8.7890999999999997E-2</v>
      </c>
      <c r="AH77">
        <v>0.103168</v>
      </c>
      <c r="AI77">
        <v>0.137928</v>
      </c>
      <c r="AJ77">
        <v>0.19738700000000001</v>
      </c>
      <c r="AK77">
        <v>0.284441</v>
      </c>
      <c r="AL77">
        <v>0.39101000000000002</v>
      </c>
      <c r="AM77">
        <v>0.49746299999999999</v>
      </c>
      <c r="AN77">
        <v>0.58710899999999999</v>
      </c>
      <c r="AO77">
        <v>0.653111</v>
      </c>
      <c r="AP77">
        <v>0.69667599999999996</v>
      </c>
      <c r="AQ77">
        <v>0.72804599999999997</v>
      </c>
      <c r="AR77">
        <v>0.75609000000000004</v>
      </c>
      <c r="AS77">
        <v>0.77934300000000001</v>
      </c>
      <c r="AT77">
        <v>0.79506100000000002</v>
      </c>
      <c r="AU77">
        <v>0.805122</v>
      </c>
      <c r="AV77">
        <v>0.81198199999999998</v>
      </c>
      <c r="AW77">
        <v>0.81869199999999998</v>
      </c>
      <c r="AX77">
        <v>0.82525300000000001</v>
      </c>
      <c r="AY77">
        <v>0.83166600000000002</v>
      </c>
      <c r="AZ77">
        <v>0.83792900000000003</v>
      </c>
    </row>
    <row r="78" spans="1:52" x14ac:dyDescent="0.15">
      <c r="A78">
        <v>43</v>
      </c>
      <c r="B78">
        <v>43</v>
      </c>
      <c r="C78">
        <v>1.1100000000000001</v>
      </c>
      <c r="D78">
        <v>79.72</v>
      </c>
      <c r="E78">
        <v>0.41</v>
      </c>
      <c r="F78">
        <v>0</v>
      </c>
      <c r="G78">
        <v>0.26</v>
      </c>
      <c r="H78">
        <v>1.06</v>
      </c>
      <c r="I78">
        <v>0.52</v>
      </c>
      <c r="J78">
        <v>0.54</v>
      </c>
      <c r="K78">
        <v>38.766922999999998</v>
      </c>
      <c r="L78">
        <v>23.714455000000001</v>
      </c>
      <c r="M78">
        <v>22.526558999999999</v>
      </c>
      <c r="N78">
        <v>55.800800000000002</v>
      </c>
      <c r="O78">
        <v>59.544400000000003</v>
      </c>
      <c r="P78">
        <v>-5.9425999999999997</v>
      </c>
      <c r="Q78">
        <v>0.119257</v>
      </c>
      <c r="R78">
        <v>0.183753</v>
      </c>
      <c r="S78">
        <v>0.248249</v>
      </c>
      <c r="T78">
        <v>0.31274600000000002</v>
      </c>
      <c r="U78">
        <v>0.332783</v>
      </c>
      <c r="V78">
        <v>0.32796799999999998</v>
      </c>
      <c r="W78">
        <v>0.31720500000000001</v>
      </c>
      <c r="X78">
        <v>0.30260300000000001</v>
      </c>
      <c r="Y78">
        <v>0.28229199999999999</v>
      </c>
      <c r="Z78">
        <v>0.25641799999999998</v>
      </c>
      <c r="AA78">
        <v>0.22289500000000001</v>
      </c>
      <c r="AB78">
        <v>0.18348500000000001</v>
      </c>
      <c r="AC78">
        <v>0.140704</v>
      </c>
      <c r="AD78">
        <v>0.100663</v>
      </c>
      <c r="AE78">
        <v>7.0723999999999995E-2</v>
      </c>
      <c r="AF78">
        <v>5.5766000000000003E-2</v>
      </c>
      <c r="AG78">
        <v>5.6932000000000003E-2</v>
      </c>
      <c r="AH78">
        <v>7.3696999999999999E-2</v>
      </c>
      <c r="AI78">
        <v>0.110392</v>
      </c>
      <c r="AJ78">
        <v>0.17213100000000001</v>
      </c>
      <c r="AK78">
        <v>0.261689</v>
      </c>
      <c r="AL78">
        <v>0.37091400000000002</v>
      </c>
      <c r="AM78">
        <v>0.47997499999999998</v>
      </c>
      <c r="AN78">
        <v>0.57188399999999995</v>
      </c>
      <c r="AO78">
        <v>0.639517</v>
      </c>
      <c r="AP78">
        <v>0.68407799999999996</v>
      </c>
      <c r="AQ78">
        <v>0.71594899999999995</v>
      </c>
      <c r="AR78">
        <v>0.74429500000000004</v>
      </c>
      <c r="AS78">
        <v>0.76770700000000003</v>
      </c>
      <c r="AT78">
        <v>0.78356800000000004</v>
      </c>
      <c r="AU78">
        <v>0.79377600000000004</v>
      </c>
      <c r="AV78">
        <v>0.80081000000000002</v>
      </c>
      <c r="AW78">
        <v>0.80766400000000005</v>
      </c>
      <c r="AX78">
        <v>0.81433900000000004</v>
      </c>
      <c r="AY78">
        <v>0.82083499999999998</v>
      </c>
      <c r="AZ78">
        <v>0.82715099999999997</v>
      </c>
    </row>
    <row r="79" spans="1:52" x14ac:dyDescent="0.15">
      <c r="A79">
        <v>44</v>
      </c>
      <c r="B79">
        <v>44</v>
      </c>
      <c r="C79">
        <v>0.77</v>
      </c>
      <c r="D79">
        <v>84.61</v>
      </c>
      <c r="E79">
        <v>0</v>
      </c>
      <c r="F79">
        <v>0</v>
      </c>
      <c r="G79">
        <v>0.27</v>
      </c>
      <c r="H79">
        <v>1.21</v>
      </c>
      <c r="I79">
        <v>0.56000000000000005</v>
      </c>
      <c r="J79">
        <v>0.56999999999999995</v>
      </c>
      <c r="K79">
        <v>37.055754999999998</v>
      </c>
      <c r="L79">
        <v>21.546804000000002</v>
      </c>
      <c r="M79">
        <v>20.28013</v>
      </c>
      <c r="N79">
        <v>53.5428</v>
      </c>
      <c r="O79">
        <v>63.7654</v>
      </c>
      <c r="P79">
        <v>-5.3711000000000002</v>
      </c>
      <c r="Q79">
        <v>0.11816</v>
      </c>
      <c r="R79">
        <v>0.17574000000000001</v>
      </c>
      <c r="S79">
        <v>0.233321</v>
      </c>
      <c r="T79">
        <v>0.29090100000000002</v>
      </c>
      <c r="U79">
        <v>0.307836</v>
      </c>
      <c r="V79">
        <v>0.30210999999999999</v>
      </c>
      <c r="W79">
        <v>0.29078900000000002</v>
      </c>
      <c r="X79">
        <v>0.27558100000000002</v>
      </c>
      <c r="Y79">
        <v>0.25468600000000002</v>
      </c>
      <c r="Z79">
        <v>0.228213</v>
      </c>
      <c r="AA79">
        <v>0.194078</v>
      </c>
      <c r="AB79">
        <v>0.15432100000000001</v>
      </c>
      <c r="AC79">
        <v>0.11150500000000001</v>
      </c>
      <c r="AD79">
        <v>7.1742E-2</v>
      </c>
      <c r="AE79">
        <v>4.2541000000000002E-2</v>
      </c>
      <c r="AF79">
        <v>2.8646000000000001E-2</v>
      </c>
      <c r="AG79">
        <v>3.1036000000000001E-2</v>
      </c>
      <c r="AH79">
        <v>4.9152000000000001E-2</v>
      </c>
      <c r="AI79">
        <v>8.7542999999999996E-2</v>
      </c>
      <c r="AJ79">
        <v>0.15123</v>
      </c>
      <c r="AK79">
        <v>0.242872</v>
      </c>
      <c r="AL79">
        <v>0.35425299999999998</v>
      </c>
      <c r="AM79">
        <v>0.46539900000000001</v>
      </c>
      <c r="AN79">
        <v>0.55910599999999999</v>
      </c>
      <c r="AO79">
        <v>0.62803100000000001</v>
      </c>
      <c r="AP79">
        <v>0.67337199999999997</v>
      </c>
      <c r="AQ79">
        <v>0.70561399999999996</v>
      </c>
      <c r="AR79">
        <v>0.73416400000000004</v>
      </c>
      <c r="AS79">
        <v>0.75766800000000001</v>
      </c>
      <c r="AT79">
        <v>0.77362600000000004</v>
      </c>
      <c r="AU79">
        <v>0.78395099999999995</v>
      </c>
      <c r="AV79">
        <v>0.79113599999999995</v>
      </c>
      <c r="AW79">
        <v>0.79811600000000005</v>
      </c>
      <c r="AX79">
        <v>0.80489200000000005</v>
      </c>
      <c r="AY79">
        <v>0.81146300000000005</v>
      </c>
      <c r="AZ79">
        <v>0.81782999999999995</v>
      </c>
    </row>
    <row r="80" spans="1:52" x14ac:dyDescent="0.15">
      <c r="A80">
        <v>45</v>
      </c>
      <c r="B80">
        <v>45</v>
      </c>
      <c r="C80">
        <v>0.26</v>
      </c>
      <c r="D80">
        <v>89.78</v>
      </c>
      <c r="E80">
        <v>0.01</v>
      </c>
      <c r="F80">
        <v>0</v>
      </c>
      <c r="G80">
        <v>0.28000000000000003</v>
      </c>
      <c r="H80">
        <v>1.4</v>
      </c>
      <c r="I80">
        <v>0.6</v>
      </c>
      <c r="J80">
        <v>0.6</v>
      </c>
      <c r="K80">
        <v>35.572288</v>
      </c>
      <c r="L80">
        <v>19.730557000000001</v>
      </c>
      <c r="M80">
        <v>18.331313000000002</v>
      </c>
      <c r="N80">
        <v>51.531199999999998</v>
      </c>
      <c r="O80">
        <v>67.519000000000005</v>
      </c>
      <c r="P80">
        <v>-4.6909000000000001</v>
      </c>
      <c r="Q80">
        <v>0.117136</v>
      </c>
      <c r="R80">
        <v>0.16863600000000001</v>
      </c>
      <c r="S80">
        <v>0.220135</v>
      </c>
      <c r="T80">
        <v>0.27163500000000002</v>
      </c>
      <c r="U80">
        <v>0.28586400000000001</v>
      </c>
      <c r="V80">
        <v>0.27938299999999999</v>
      </c>
      <c r="W80">
        <v>0.26763799999999999</v>
      </c>
      <c r="X80">
        <v>0.25198399999999999</v>
      </c>
      <c r="Y80">
        <v>0.230686</v>
      </c>
      <c r="Z80">
        <v>0.20383100000000001</v>
      </c>
      <c r="AA80">
        <v>0.169345</v>
      </c>
      <c r="AB80">
        <v>0.12950200000000001</v>
      </c>
      <c r="AC80">
        <v>8.6897000000000002E-2</v>
      </c>
      <c r="AD80">
        <v>4.7613999999999997E-2</v>
      </c>
      <c r="AE80">
        <v>1.9251999999999998E-2</v>
      </c>
      <c r="AF80">
        <v>6.411E-3</v>
      </c>
      <c r="AG80">
        <v>9.9089999999999994E-3</v>
      </c>
      <c r="AH80">
        <v>2.9158E-2</v>
      </c>
      <c r="AI80">
        <v>6.8898000000000001E-2</v>
      </c>
      <c r="AJ80">
        <v>0.13406100000000001</v>
      </c>
      <c r="AK80">
        <v>0.22719300000000001</v>
      </c>
      <c r="AL80">
        <v>0.34004299999999998</v>
      </c>
      <c r="AM80">
        <v>0.45257900000000001</v>
      </c>
      <c r="AN80">
        <v>0.547485</v>
      </c>
      <c r="AO80">
        <v>0.61726499999999995</v>
      </c>
      <c r="AP80">
        <v>0.66311100000000001</v>
      </c>
      <c r="AQ80">
        <v>0.69555400000000001</v>
      </c>
      <c r="AR80">
        <v>0.72417600000000004</v>
      </c>
      <c r="AS80">
        <v>0.74768000000000001</v>
      </c>
      <c r="AT80">
        <v>0.76367499999999999</v>
      </c>
      <c r="AU80">
        <v>0.77407999999999999</v>
      </c>
      <c r="AV80">
        <v>0.78138700000000005</v>
      </c>
      <c r="AW80">
        <v>0.78846799999999995</v>
      </c>
      <c r="AX80">
        <v>0.795323</v>
      </c>
      <c r="AY80">
        <v>0.801952</v>
      </c>
      <c r="AZ80">
        <v>0.80835500000000005</v>
      </c>
    </row>
    <row r="81" spans="1:52" x14ac:dyDescent="0.15">
      <c r="A81">
        <v>46</v>
      </c>
      <c r="B81" t="s">
        <v>130</v>
      </c>
      <c r="C81">
        <v>1.48</v>
      </c>
      <c r="D81">
        <v>94.84</v>
      </c>
      <c r="E81">
        <v>0</v>
      </c>
      <c r="F81">
        <v>0</v>
      </c>
      <c r="G81">
        <v>0.28999999999999998</v>
      </c>
      <c r="H81">
        <v>1.67</v>
      </c>
      <c r="I81">
        <v>0.64</v>
      </c>
      <c r="J81">
        <v>0.63</v>
      </c>
      <c r="K81">
        <v>34.244385999999999</v>
      </c>
      <c r="L81">
        <v>18.166129999999999</v>
      </c>
      <c r="M81">
        <v>16.588160999999999</v>
      </c>
      <c r="N81">
        <v>49.697000000000003</v>
      </c>
      <c r="O81">
        <v>70.906199999999998</v>
      </c>
      <c r="P81">
        <v>-3.8855</v>
      </c>
      <c r="Q81">
        <v>0.116149</v>
      </c>
      <c r="R81">
        <v>0.162132</v>
      </c>
      <c r="S81">
        <v>0.208116</v>
      </c>
      <c r="T81">
        <v>0.25409900000000002</v>
      </c>
      <c r="U81">
        <v>0.26589200000000002</v>
      </c>
      <c r="V81">
        <v>0.25877099999999997</v>
      </c>
      <c r="W81">
        <v>0.24670300000000001</v>
      </c>
      <c r="X81">
        <v>0.23072699999999999</v>
      </c>
      <c r="Y81">
        <v>0.20916999999999999</v>
      </c>
      <c r="Z81">
        <v>0.18210399999999999</v>
      </c>
      <c r="AA81">
        <v>0.14748</v>
      </c>
      <c r="AB81">
        <v>0.107765</v>
      </c>
      <c r="AC81">
        <v>6.5577999999999997E-2</v>
      </c>
      <c r="AD81">
        <v>2.6953999999999999E-2</v>
      </c>
      <c r="AE81">
        <v>-4.6900000000000002E-4</v>
      </c>
      <c r="AF81">
        <v>-1.2245000000000001E-2</v>
      </c>
      <c r="AG81">
        <v>-7.7149999999999996E-3</v>
      </c>
      <c r="AH81">
        <v>1.2508999999999999E-2</v>
      </c>
      <c r="AI81">
        <v>5.3335E-2</v>
      </c>
      <c r="AJ81">
        <v>0.11960999999999999</v>
      </c>
      <c r="AK81">
        <v>0.21376700000000001</v>
      </c>
      <c r="AL81">
        <v>0.327542</v>
      </c>
      <c r="AM81">
        <v>0.440917</v>
      </c>
      <c r="AN81">
        <v>0.53654599999999997</v>
      </c>
      <c r="AO81">
        <v>0.60683699999999996</v>
      </c>
      <c r="AP81">
        <v>0.65296699999999996</v>
      </c>
      <c r="AQ81">
        <v>0.685473</v>
      </c>
      <c r="AR81">
        <v>0.714059</v>
      </c>
      <c r="AS81">
        <v>0.737487</v>
      </c>
      <c r="AT81">
        <v>0.75346999999999997</v>
      </c>
      <c r="AU81">
        <v>0.76392599999999999</v>
      </c>
      <c r="AV81">
        <v>0.77133300000000005</v>
      </c>
      <c r="AW81">
        <v>0.77849500000000005</v>
      </c>
      <c r="AX81">
        <v>0.78541300000000003</v>
      </c>
      <c r="AY81">
        <v>0.79208599999999996</v>
      </c>
      <c r="AZ81">
        <v>0.79851499999999997</v>
      </c>
    </row>
    <row r="82" spans="1:52" x14ac:dyDescent="0.15">
      <c r="A82">
        <v>47</v>
      </c>
      <c r="B82" t="s">
        <v>131</v>
      </c>
      <c r="C82">
        <v>0.77</v>
      </c>
      <c r="D82">
        <v>97.96</v>
      </c>
      <c r="E82">
        <v>0.32</v>
      </c>
      <c r="F82">
        <v>0</v>
      </c>
      <c r="G82">
        <v>0.28999999999999998</v>
      </c>
      <c r="H82">
        <v>1.93</v>
      </c>
      <c r="I82">
        <v>0.66</v>
      </c>
      <c r="J82">
        <v>0.64</v>
      </c>
      <c r="K82">
        <v>33.500247000000002</v>
      </c>
      <c r="L82">
        <v>17.323256000000001</v>
      </c>
      <c r="M82">
        <v>15.611046999999999</v>
      </c>
      <c r="N82">
        <v>48.6648</v>
      </c>
      <c r="O82">
        <v>72.771799999999999</v>
      </c>
      <c r="P82">
        <v>-3.3180999999999998</v>
      </c>
      <c r="Q82">
        <v>0.11555700000000001</v>
      </c>
      <c r="R82">
        <v>0.15840499999999999</v>
      </c>
      <c r="S82">
        <v>0.20125299999999999</v>
      </c>
      <c r="T82">
        <v>0.24410100000000001</v>
      </c>
      <c r="U82">
        <v>0.25452000000000002</v>
      </c>
      <c r="V82">
        <v>0.247059</v>
      </c>
      <c r="W82">
        <v>0.234842</v>
      </c>
      <c r="X82">
        <v>0.21872800000000001</v>
      </c>
      <c r="Y82">
        <v>0.19708200000000001</v>
      </c>
      <c r="Z82">
        <v>0.16997200000000001</v>
      </c>
      <c r="AA82">
        <v>0.13536599999999999</v>
      </c>
      <c r="AB82">
        <v>9.5838000000000007E-2</v>
      </c>
      <c r="AC82">
        <v>5.4014E-2</v>
      </c>
      <c r="AD82">
        <v>1.5886999999999998E-2</v>
      </c>
      <c r="AE82">
        <v>-1.0905E-2</v>
      </c>
      <c r="AF82">
        <v>-2.2013000000000001E-2</v>
      </c>
      <c r="AG82">
        <v>-1.6881E-2</v>
      </c>
      <c r="AH82">
        <v>3.869E-3</v>
      </c>
      <c r="AI82">
        <v>4.5238E-2</v>
      </c>
      <c r="AJ82">
        <v>0.112021</v>
      </c>
      <c r="AK82">
        <v>0.20658299999999999</v>
      </c>
      <c r="AL82">
        <v>0.32066099999999997</v>
      </c>
      <c r="AM82">
        <v>0.434282</v>
      </c>
      <c r="AN82">
        <v>0.53012199999999998</v>
      </c>
      <c r="AO82">
        <v>0.60055800000000004</v>
      </c>
      <c r="AP82">
        <v>0.64675499999999997</v>
      </c>
      <c r="AQ82">
        <v>0.67923199999999995</v>
      </c>
      <c r="AR82">
        <v>0.70774300000000001</v>
      </c>
      <c r="AS82">
        <v>0.73108499999999998</v>
      </c>
      <c r="AT82">
        <v>0.74703699999999995</v>
      </c>
      <c r="AU82">
        <v>0.75750799999999996</v>
      </c>
      <c r="AV82">
        <v>0.76496600000000003</v>
      </c>
      <c r="AW82">
        <v>0.77217000000000002</v>
      </c>
      <c r="AX82">
        <v>0.77911799999999998</v>
      </c>
      <c r="AY82">
        <v>0.78581199999999995</v>
      </c>
      <c r="AZ82">
        <v>0.79225100000000004</v>
      </c>
    </row>
    <row r="83" spans="1:52" x14ac:dyDescent="0.15">
      <c r="A83">
        <v>48</v>
      </c>
      <c r="B83" t="s">
        <v>132</v>
      </c>
      <c r="C83">
        <v>0</v>
      </c>
      <c r="D83">
        <v>100</v>
      </c>
      <c r="E83">
        <v>0.51</v>
      </c>
      <c r="F83">
        <v>0</v>
      </c>
      <c r="G83">
        <v>0.3</v>
      </c>
      <c r="H83">
        <v>2.25</v>
      </c>
      <c r="I83">
        <v>0.67</v>
      </c>
      <c r="J83">
        <v>0.65</v>
      </c>
      <c r="K83">
        <v>33.011149000000003</v>
      </c>
      <c r="L83">
        <v>16.776468999999999</v>
      </c>
      <c r="M83">
        <v>14.981277</v>
      </c>
      <c r="N83">
        <v>47.9771</v>
      </c>
      <c r="O83">
        <v>74.0167</v>
      </c>
      <c r="P83">
        <v>-2.9386000000000001</v>
      </c>
      <c r="Q83">
        <v>0.11516899999999999</v>
      </c>
      <c r="R83">
        <v>0.15598999999999999</v>
      </c>
      <c r="S83">
        <v>0.19681000000000001</v>
      </c>
      <c r="T83">
        <v>0.23763100000000001</v>
      </c>
      <c r="U83">
        <v>0.247165</v>
      </c>
      <c r="V83">
        <v>0.23949000000000001</v>
      </c>
      <c r="W83">
        <v>0.227182</v>
      </c>
      <c r="X83">
        <v>0.21098600000000001</v>
      </c>
      <c r="Y83">
        <v>0.18929099999999999</v>
      </c>
      <c r="Z83">
        <v>0.162162</v>
      </c>
      <c r="AA83">
        <v>0.127579</v>
      </c>
      <c r="AB83">
        <v>8.8182999999999997E-2</v>
      </c>
      <c r="AC83">
        <v>4.6601999999999998E-2</v>
      </c>
      <c r="AD83">
        <v>8.8000000000000005E-3</v>
      </c>
      <c r="AE83">
        <v>-1.7583000000000001E-2</v>
      </c>
      <c r="AF83">
        <v>-2.8265999999999999E-2</v>
      </c>
      <c r="AG83">
        <v>-2.2755000000000001E-2</v>
      </c>
      <c r="AH83">
        <v>-1.6800000000000001E-3</v>
      </c>
      <c r="AI83">
        <v>4.0018999999999999E-2</v>
      </c>
      <c r="AJ83">
        <v>0.107102</v>
      </c>
      <c r="AK83">
        <v>0.20189000000000001</v>
      </c>
      <c r="AL83">
        <v>0.31612400000000002</v>
      </c>
      <c r="AM83">
        <v>0.42986600000000003</v>
      </c>
      <c r="AN83">
        <v>0.52581100000000003</v>
      </c>
      <c r="AO83">
        <v>0.59631900000000004</v>
      </c>
      <c r="AP83">
        <v>0.64254500000000003</v>
      </c>
      <c r="AQ83">
        <v>0.67499399999999998</v>
      </c>
      <c r="AR83">
        <v>0.70344899999999999</v>
      </c>
      <c r="AS83">
        <v>0.72673100000000002</v>
      </c>
      <c r="AT83">
        <v>0.74265800000000004</v>
      </c>
      <c r="AU83">
        <v>0.75313799999999997</v>
      </c>
      <c r="AV83">
        <v>0.76062799999999997</v>
      </c>
      <c r="AW83">
        <v>0.76785599999999998</v>
      </c>
      <c r="AX83">
        <v>0.77482300000000004</v>
      </c>
      <c r="AY83">
        <v>0.78152900000000003</v>
      </c>
      <c r="AZ83">
        <v>0.78797200000000001</v>
      </c>
    </row>
    <row r="84" spans="1:52" x14ac:dyDescent="0.15">
      <c r="A84">
        <v>49</v>
      </c>
      <c r="B84">
        <v>49</v>
      </c>
      <c r="C84">
        <v>0</v>
      </c>
      <c r="D84">
        <v>0</v>
      </c>
      <c r="E84">
        <v>0</v>
      </c>
      <c r="F84">
        <v>0</v>
      </c>
      <c r="G84">
        <v>0.06</v>
      </c>
      <c r="H84">
        <v>0.05</v>
      </c>
      <c r="I84">
        <v>0.05</v>
      </c>
      <c r="J84">
        <v>0.06</v>
      </c>
      <c r="K84">
        <v>84.555414999999996</v>
      </c>
      <c r="L84">
        <v>87.683100999999994</v>
      </c>
      <c r="M84">
        <v>74.749224999999996</v>
      </c>
      <c r="N84">
        <v>95.027299999999997</v>
      </c>
      <c r="O84">
        <v>1.4999999999999999E-2</v>
      </c>
      <c r="P84">
        <v>-2.0825</v>
      </c>
      <c r="Q84">
        <v>0.13622699999999999</v>
      </c>
      <c r="R84">
        <v>0.35086099999999998</v>
      </c>
      <c r="S84">
        <v>0.56549499999999997</v>
      </c>
      <c r="T84">
        <v>0.78012899999999996</v>
      </c>
      <c r="U84">
        <v>0.86961200000000005</v>
      </c>
      <c r="V84">
        <v>0.88991399999999998</v>
      </c>
      <c r="W84">
        <v>0.89915400000000001</v>
      </c>
      <c r="X84">
        <v>0.90838399999999997</v>
      </c>
      <c r="Y84">
        <v>0.91506600000000005</v>
      </c>
      <c r="Z84">
        <v>0.92127000000000003</v>
      </c>
      <c r="AA84">
        <v>0.927338</v>
      </c>
      <c r="AB84">
        <v>0.92751899999999998</v>
      </c>
      <c r="AC84">
        <v>0.92261599999999999</v>
      </c>
      <c r="AD84">
        <v>0.91486199999999995</v>
      </c>
      <c r="AE84">
        <v>0.902397</v>
      </c>
      <c r="AF84">
        <v>0.88890499999999995</v>
      </c>
      <c r="AG84">
        <v>0.87554900000000002</v>
      </c>
      <c r="AH84">
        <v>0.86271900000000001</v>
      </c>
      <c r="AI84">
        <v>0.85083900000000001</v>
      </c>
      <c r="AJ84">
        <v>0.84632099999999999</v>
      </c>
      <c r="AK84">
        <v>0.85257899999999998</v>
      </c>
      <c r="AL84">
        <v>0.86460300000000001</v>
      </c>
      <c r="AM84">
        <v>0.87394499999999997</v>
      </c>
      <c r="AN84">
        <v>0.87865400000000005</v>
      </c>
      <c r="AO84">
        <v>0.88277399999999995</v>
      </c>
      <c r="AP84">
        <v>0.88703299999999996</v>
      </c>
      <c r="AQ84">
        <v>0.89445699999999995</v>
      </c>
      <c r="AR84">
        <v>0.90416099999999999</v>
      </c>
      <c r="AS84">
        <v>0.91468000000000005</v>
      </c>
      <c r="AT84">
        <v>0.921983</v>
      </c>
      <c r="AU84">
        <v>0.92669000000000001</v>
      </c>
      <c r="AV84">
        <v>0.92937599999999998</v>
      </c>
      <c r="AW84">
        <v>0.93264100000000005</v>
      </c>
      <c r="AX84">
        <v>0.93648500000000001</v>
      </c>
      <c r="AY84">
        <v>0.940909</v>
      </c>
      <c r="AZ84">
        <v>0.945913</v>
      </c>
    </row>
    <row r="85" spans="1:52" x14ac:dyDescent="0.15">
      <c r="A85">
        <v>50</v>
      </c>
      <c r="B85">
        <v>50</v>
      </c>
      <c r="C85">
        <v>0.06</v>
      </c>
      <c r="D85">
        <v>0.19</v>
      </c>
      <c r="E85">
        <v>98.69</v>
      </c>
      <c r="F85">
        <v>0</v>
      </c>
      <c r="G85">
        <v>0.09</v>
      </c>
      <c r="H85">
        <v>0.17</v>
      </c>
      <c r="I85">
        <v>1.4</v>
      </c>
      <c r="J85">
        <v>0.11</v>
      </c>
      <c r="K85">
        <v>69.203406999999999</v>
      </c>
      <c r="L85">
        <v>74.197934000000004</v>
      </c>
      <c r="M85">
        <v>7.0446059999999999</v>
      </c>
      <c r="N85">
        <v>89.015900000000002</v>
      </c>
      <c r="O85">
        <v>-4.9922000000000004</v>
      </c>
      <c r="P85">
        <v>93.000799999999998</v>
      </c>
      <c r="Q85">
        <v>8.6182999999999996E-2</v>
      </c>
      <c r="R85">
        <v>6.6552E-2</v>
      </c>
      <c r="S85">
        <v>4.6921999999999998E-2</v>
      </c>
      <c r="T85">
        <v>2.7290999999999999E-2</v>
      </c>
      <c r="U85">
        <v>1.4393E-2</v>
      </c>
      <c r="V85">
        <v>1.3798E-2</v>
      </c>
      <c r="W85">
        <v>2.0615999999999999E-2</v>
      </c>
      <c r="X85">
        <v>3.2783E-2</v>
      </c>
      <c r="Y85">
        <v>5.2954000000000001E-2</v>
      </c>
      <c r="Z85">
        <v>8.5958999999999994E-2</v>
      </c>
      <c r="AA85">
        <v>0.14041999999999999</v>
      </c>
      <c r="AB85">
        <v>0.21884600000000001</v>
      </c>
      <c r="AC85">
        <v>0.32297900000000002</v>
      </c>
      <c r="AD85">
        <v>0.44427299999999997</v>
      </c>
      <c r="AE85">
        <v>0.56946099999999999</v>
      </c>
      <c r="AF85">
        <v>0.68440199999999995</v>
      </c>
      <c r="AG85">
        <v>0.77084900000000001</v>
      </c>
      <c r="AH85">
        <v>0.82839399999999996</v>
      </c>
      <c r="AI85">
        <v>0.870834</v>
      </c>
      <c r="AJ85">
        <v>0.90057399999999999</v>
      </c>
      <c r="AK85">
        <v>0.91013999999999995</v>
      </c>
      <c r="AL85">
        <v>0.894177</v>
      </c>
      <c r="AM85">
        <v>0.85627600000000004</v>
      </c>
      <c r="AN85">
        <v>0.81312099999999998</v>
      </c>
      <c r="AO85">
        <v>0.77938300000000005</v>
      </c>
      <c r="AP85">
        <v>0.75530799999999998</v>
      </c>
      <c r="AQ85">
        <v>0.73576900000000001</v>
      </c>
      <c r="AR85">
        <v>0.71712399999999998</v>
      </c>
      <c r="AS85">
        <v>0.70322099999999998</v>
      </c>
      <c r="AT85">
        <v>0.69764199999999998</v>
      </c>
      <c r="AU85">
        <v>0.69972999999999996</v>
      </c>
      <c r="AV85">
        <v>0.70634399999999997</v>
      </c>
      <c r="AW85">
        <v>0.71360500000000004</v>
      </c>
      <c r="AX85">
        <v>0.72151299999999996</v>
      </c>
      <c r="AY85">
        <v>0.73006800000000005</v>
      </c>
      <c r="AZ85">
        <v>0.73926999999999998</v>
      </c>
    </row>
    <row r="86" spans="1:52" x14ac:dyDescent="0.15">
      <c r="A86">
        <v>51</v>
      </c>
      <c r="B86">
        <v>51</v>
      </c>
      <c r="C86">
        <v>0.01</v>
      </c>
      <c r="D86">
        <v>0</v>
      </c>
      <c r="E86">
        <v>2.17</v>
      </c>
      <c r="F86">
        <v>0</v>
      </c>
      <c r="G86">
        <v>0.06</v>
      </c>
      <c r="H86">
        <v>0.06</v>
      </c>
      <c r="I86">
        <v>7.0000000000000007E-2</v>
      </c>
      <c r="J86">
        <v>0.06</v>
      </c>
      <c r="K86">
        <v>84.140894000000003</v>
      </c>
      <c r="L86">
        <v>87.363915000000006</v>
      </c>
      <c r="M86">
        <v>72.773168999999996</v>
      </c>
      <c r="N86">
        <v>94.892499999999998</v>
      </c>
      <c r="O86">
        <v>-0.18690000000000001</v>
      </c>
      <c r="P86">
        <v>-0.59460000000000002</v>
      </c>
      <c r="Q86">
        <v>0.13472000000000001</v>
      </c>
      <c r="R86">
        <v>0.34245900000000001</v>
      </c>
      <c r="S86">
        <v>0.55019799999999996</v>
      </c>
      <c r="T86">
        <v>0.75793699999999997</v>
      </c>
      <c r="U86">
        <v>0.844418</v>
      </c>
      <c r="V86">
        <v>0.86413099999999998</v>
      </c>
      <c r="W86">
        <v>0.87333899999999998</v>
      </c>
      <c r="X86">
        <v>0.88270599999999999</v>
      </c>
      <c r="Y86">
        <v>0.88985499999999995</v>
      </c>
      <c r="Z86">
        <v>0.89693999999999996</v>
      </c>
      <c r="AA86">
        <v>0.90455700000000006</v>
      </c>
      <c r="AB86">
        <v>0.90719300000000003</v>
      </c>
      <c r="AC86">
        <v>0.90567500000000001</v>
      </c>
      <c r="AD86">
        <v>0.90189799999999998</v>
      </c>
      <c r="AE86">
        <v>0.89363899999999996</v>
      </c>
      <c r="AF86">
        <v>0.88404000000000005</v>
      </c>
      <c r="AG86">
        <v>0.87367300000000003</v>
      </c>
      <c r="AH86">
        <v>0.86290800000000001</v>
      </c>
      <c r="AI86">
        <v>0.85256500000000002</v>
      </c>
      <c r="AJ86">
        <v>0.848935</v>
      </c>
      <c r="AK86">
        <v>0.85510200000000003</v>
      </c>
      <c r="AL86">
        <v>0.86605500000000002</v>
      </c>
      <c r="AM86">
        <v>0.87374099999999999</v>
      </c>
      <c r="AN86">
        <v>0.87680800000000003</v>
      </c>
      <c r="AO86">
        <v>0.87964200000000003</v>
      </c>
      <c r="AP86">
        <v>0.88295400000000002</v>
      </c>
      <c r="AQ86">
        <v>0.88950499999999999</v>
      </c>
      <c r="AR86">
        <v>0.89830600000000005</v>
      </c>
      <c r="AS86">
        <v>0.90805499999999995</v>
      </c>
      <c r="AT86">
        <v>0.91494699999999995</v>
      </c>
      <c r="AU86">
        <v>0.91956300000000002</v>
      </c>
      <c r="AV86">
        <v>0.92235900000000004</v>
      </c>
      <c r="AW86">
        <v>0.92573700000000003</v>
      </c>
      <c r="AX86">
        <v>0.92969800000000002</v>
      </c>
      <c r="AY86">
        <v>0.93424099999999999</v>
      </c>
      <c r="AZ86">
        <v>0.93936600000000003</v>
      </c>
    </row>
    <row r="87" spans="1:52" x14ac:dyDescent="0.15">
      <c r="A87">
        <v>52</v>
      </c>
      <c r="B87">
        <v>52</v>
      </c>
      <c r="C87">
        <v>0.09</v>
      </c>
      <c r="D87">
        <v>0</v>
      </c>
      <c r="E87">
        <v>5.33</v>
      </c>
      <c r="F87">
        <v>0</v>
      </c>
      <c r="G87">
        <v>0.06</v>
      </c>
      <c r="H87">
        <v>0.06</v>
      </c>
      <c r="I87">
        <v>0.08</v>
      </c>
      <c r="J87">
        <v>0.06</v>
      </c>
      <c r="K87">
        <v>83.521647000000002</v>
      </c>
      <c r="L87">
        <v>86.886561</v>
      </c>
      <c r="M87">
        <v>69.876965999999996</v>
      </c>
      <c r="N87">
        <v>94.690100000000001</v>
      </c>
      <c r="O87">
        <v>-0.48980000000000001</v>
      </c>
      <c r="P87">
        <v>1.6353</v>
      </c>
      <c r="Q87">
        <v>0.13250899999999999</v>
      </c>
      <c r="R87">
        <v>0.33014199999999999</v>
      </c>
      <c r="S87">
        <v>0.52777499999999999</v>
      </c>
      <c r="T87">
        <v>0.72540700000000002</v>
      </c>
      <c r="U87">
        <v>0.80748799999999998</v>
      </c>
      <c r="V87">
        <v>0.82633999999999996</v>
      </c>
      <c r="W87">
        <v>0.83550199999999997</v>
      </c>
      <c r="X87">
        <v>0.84507500000000002</v>
      </c>
      <c r="Y87">
        <v>0.85290900000000003</v>
      </c>
      <c r="Z87">
        <v>0.86128499999999997</v>
      </c>
      <c r="AA87">
        <v>0.87117299999999998</v>
      </c>
      <c r="AB87">
        <v>0.87740300000000004</v>
      </c>
      <c r="AC87">
        <v>0.88083599999999995</v>
      </c>
      <c r="AD87">
        <v>0.88287700000000002</v>
      </c>
      <c r="AE87">
        <v>0.88076900000000002</v>
      </c>
      <c r="AF87">
        <v>0.876857</v>
      </c>
      <c r="AG87">
        <v>0.87085599999999996</v>
      </c>
      <c r="AH87">
        <v>0.86310500000000001</v>
      </c>
      <c r="AI87">
        <v>0.85499899999999995</v>
      </c>
      <c r="AJ87">
        <v>0.85265299999999999</v>
      </c>
      <c r="AK87">
        <v>0.85866900000000002</v>
      </c>
      <c r="AL87">
        <v>0.86803699999999995</v>
      </c>
      <c r="AM87">
        <v>0.87328499999999998</v>
      </c>
      <c r="AN87">
        <v>0.87393600000000005</v>
      </c>
      <c r="AO87">
        <v>0.87487999999999999</v>
      </c>
      <c r="AP87">
        <v>0.87680100000000005</v>
      </c>
      <c r="AQ87">
        <v>0.88207199999999997</v>
      </c>
      <c r="AR87">
        <v>0.88954900000000003</v>
      </c>
      <c r="AS87">
        <v>0.89816700000000005</v>
      </c>
      <c r="AT87">
        <v>0.90445799999999998</v>
      </c>
      <c r="AU87">
        <v>0.90893999999999997</v>
      </c>
      <c r="AV87">
        <v>0.91189699999999996</v>
      </c>
      <c r="AW87">
        <v>0.915439</v>
      </c>
      <c r="AX87">
        <v>0.91956899999999997</v>
      </c>
      <c r="AY87">
        <v>0.92428500000000002</v>
      </c>
      <c r="AZ87">
        <v>0.92958700000000005</v>
      </c>
    </row>
    <row r="88" spans="1:52" x14ac:dyDescent="0.15">
      <c r="A88">
        <v>53</v>
      </c>
      <c r="B88">
        <v>53</v>
      </c>
      <c r="C88">
        <v>0.08</v>
      </c>
      <c r="D88">
        <v>0</v>
      </c>
      <c r="E88">
        <v>10.25</v>
      </c>
      <c r="F88">
        <v>0</v>
      </c>
      <c r="G88">
        <v>0.06</v>
      </c>
      <c r="H88">
        <v>7.0000000000000007E-2</v>
      </c>
      <c r="I88">
        <v>0.12</v>
      </c>
      <c r="J88">
        <v>0.06</v>
      </c>
      <c r="K88">
        <v>82.506426000000005</v>
      </c>
      <c r="L88">
        <v>86.070839000000007</v>
      </c>
      <c r="M88">
        <v>65.106346000000002</v>
      </c>
      <c r="N88">
        <v>94.342600000000004</v>
      </c>
      <c r="O88">
        <v>-0.93100000000000005</v>
      </c>
      <c r="P88">
        <v>5.4439000000000002</v>
      </c>
      <c r="Q88">
        <v>0.12890699999999999</v>
      </c>
      <c r="R88">
        <v>0.30993500000000002</v>
      </c>
      <c r="S88">
        <v>0.49096299999999998</v>
      </c>
      <c r="T88">
        <v>0.67199200000000003</v>
      </c>
      <c r="U88">
        <v>0.74683299999999997</v>
      </c>
      <c r="V88">
        <v>0.76424599999999998</v>
      </c>
      <c r="W88">
        <v>0.77330100000000002</v>
      </c>
      <c r="X88">
        <v>0.783169</v>
      </c>
      <c r="Y88">
        <v>0.792076</v>
      </c>
      <c r="Z88">
        <v>0.80250699999999997</v>
      </c>
      <c r="AA88">
        <v>0.81603999999999999</v>
      </c>
      <c r="AB88">
        <v>0.82807900000000001</v>
      </c>
      <c r="AC88">
        <v>0.83954600000000001</v>
      </c>
      <c r="AD88">
        <v>0.85104900000000006</v>
      </c>
      <c r="AE88">
        <v>0.85897400000000002</v>
      </c>
      <c r="AF88">
        <v>0.86436900000000005</v>
      </c>
      <c r="AG88">
        <v>0.86554500000000001</v>
      </c>
      <c r="AH88">
        <v>0.86278100000000002</v>
      </c>
      <c r="AI88">
        <v>0.858433</v>
      </c>
      <c r="AJ88">
        <v>0.85832299999999995</v>
      </c>
      <c r="AK88">
        <v>0.86426499999999995</v>
      </c>
      <c r="AL88">
        <v>0.87124100000000004</v>
      </c>
      <c r="AM88">
        <v>0.87269799999999997</v>
      </c>
      <c r="AN88">
        <v>0.869564</v>
      </c>
      <c r="AO88">
        <v>0.86753499999999995</v>
      </c>
      <c r="AP88">
        <v>0.86725799999999997</v>
      </c>
      <c r="AQ88">
        <v>0.87048400000000004</v>
      </c>
      <c r="AR88">
        <v>0.87583599999999995</v>
      </c>
      <c r="AS88">
        <v>0.882633</v>
      </c>
      <c r="AT88">
        <v>0.88795900000000005</v>
      </c>
      <c r="AU88">
        <v>0.892231</v>
      </c>
      <c r="AV88">
        <v>0.89545699999999995</v>
      </c>
      <c r="AW88">
        <v>0.89927699999999999</v>
      </c>
      <c r="AX88">
        <v>0.90368899999999996</v>
      </c>
      <c r="AY88">
        <v>0.90869500000000003</v>
      </c>
      <c r="AZ88">
        <v>0.91429300000000002</v>
      </c>
    </row>
    <row r="89" spans="1:52" x14ac:dyDescent="0.15">
      <c r="A89">
        <v>54</v>
      </c>
      <c r="B89">
        <v>54</v>
      </c>
      <c r="C89">
        <v>0</v>
      </c>
      <c r="D89">
        <v>0</v>
      </c>
      <c r="E89">
        <v>15.12</v>
      </c>
      <c r="F89">
        <v>0</v>
      </c>
      <c r="G89">
        <v>0.06</v>
      </c>
      <c r="H89">
        <v>7.0000000000000007E-2</v>
      </c>
      <c r="I89">
        <v>0.15</v>
      </c>
      <c r="J89">
        <v>7.0000000000000007E-2</v>
      </c>
      <c r="K89">
        <v>81.502320999999995</v>
      </c>
      <c r="L89">
        <v>85.232979</v>
      </c>
      <c r="M89">
        <v>60.453682999999998</v>
      </c>
      <c r="N89">
        <v>93.983400000000003</v>
      </c>
      <c r="O89">
        <v>-1.3162</v>
      </c>
      <c r="P89">
        <v>9.3360000000000003</v>
      </c>
      <c r="Q89">
        <v>0.12542600000000001</v>
      </c>
      <c r="R89">
        <v>0.290298</v>
      </c>
      <c r="S89">
        <v>0.45517099999999999</v>
      </c>
      <c r="T89">
        <v>0.62004400000000004</v>
      </c>
      <c r="U89">
        <v>0.68783300000000003</v>
      </c>
      <c r="V89">
        <v>0.70382900000000004</v>
      </c>
      <c r="W89">
        <v>0.71275299999999997</v>
      </c>
      <c r="X89">
        <v>0.72287199999999996</v>
      </c>
      <c r="Y89">
        <v>0.73277599999999998</v>
      </c>
      <c r="Z89">
        <v>0.745147</v>
      </c>
      <c r="AA89">
        <v>0.76214599999999999</v>
      </c>
      <c r="AB89">
        <v>0.77973999999999999</v>
      </c>
      <c r="AC89">
        <v>0.79891500000000004</v>
      </c>
      <c r="AD89">
        <v>0.81951600000000002</v>
      </c>
      <c r="AE89">
        <v>0.837113</v>
      </c>
      <c r="AF89">
        <v>0.85150199999999998</v>
      </c>
      <c r="AG89">
        <v>0.85963500000000004</v>
      </c>
      <c r="AH89">
        <v>0.86173999999999995</v>
      </c>
      <c r="AI89">
        <v>0.861097</v>
      </c>
      <c r="AJ89">
        <v>0.86325300000000005</v>
      </c>
      <c r="AK89">
        <v>0.86925799999999998</v>
      </c>
      <c r="AL89">
        <v>0.87407900000000005</v>
      </c>
      <c r="AM89">
        <v>0.87202800000000003</v>
      </c>
      <c r="AN89">
        <v>0.86536999999999997</v>
      </c>
      <c r="AO89">
        <v>0.86056500000000002</v>
      </c>
      <c r="AP89">
        <v>0.85822399999999999</v>
      </c>
      <c r="AQ89">
        <v>0.859514</v>
      </c>
      <c r="AR89">
        <v>0.862842</v>
      </c>
      <c r="AS89">
        <v>0.86790299999999998</v>
      </c>
      <c r="AT89">
        <v>0.87231000000000003</v>
      </c>
      <c r="AU89">
        <v>0.87638700000000003</v>
      </c>
      <c r="AV89">
        <v>0.87988100000000002</v>
      </c>
      <c r="AW89">
        <v>0.88397300000000001</v>
      </c>
      <c r="AX89">
        <v>0.88866400000000001</v>
      </c>
      <c r="AY89">
        <v>0.89395400000000003</v>
      </c>
      <c r="AZ89">
        <v>0.89984299999999995</v>
      </c>
    </row>
    <row r="90" spans="1:52" x14ac:dyDescent="0.15">
      <c r="A90">
        <v>55</v>
      </c>
      <c r="B90">
        <v>55</v>
      </c>
      <c r="C90">
        <v>0</v>
      </c>
      <c r="D90">
        <v>7.0000000000000007E-2</v>
      </c>
      <c r="E90">
        <v>20.47</v>
      </c>
      <c r="F90">
        <v>0</v>
      </c>
      <c r="G90">
        <v>0.06</v>
      </c>
      <c r="H90">
        <v>0.08</v>
      </c>
      <c r="I90">
        <v>0.19</v>
      </c>
      <c r="J90">
        <v>7.0000000000000007E-2</v>
      </c>
      <c r="K90">
        <v>80.483417000000003</v>
      </c>
      <c r="L90">
        <v>84.356539999999995</v>
      </c>
      <c r="M90">
        <v>55.931367000000002</v>
      </c>
      <c r="N90">
        <v>93.605099999999993</v>
      </c>
      <c r="O90">
        <v>-1.6639999999999999</v>
      </c>
      <c r="P90">
        <v>13.2964</v>
      </c>
      <c r="Q90">
        <v>0.122063</v>
      </c>
      <c r="R90">
        <v>0.27126400000000001</v>
      </c>
      <c r="S90">
        <v>0.42046600000000001</v>
      </c>
      <c r="T90">
        <v>0.56966700000000003</v>
      </c>
      <c r="U90">
        <v>0.63061199999999995</v>
      </c>
      <c r="V90">
        <v>0.64522199999999996</v>
      </c>
      <c r="W90">
        <v>0.65400000000000003</v>
      </c>
      <c r="X90">
        <v>0.66433900000000001</v>
      </c>
      <c r="Y90">
        <v>0.67517400000000005</v>
      </c>
      <c r="Z90">
        <v>0.68937499999999996</v>
      </c>
      <c r="AA90">
        <v>0.70966099999999999</v>
      </c>
      <c r="AB90">
        <v>0.73254900000000001</v>
      </c>
      <c r="AC90">
        <v>0.75908299999999995</v>
      </c>
      <c r="AD90">
        <v>0.788381</v>
      </c>
      <c r="AE90">
        <v>0.81523999999999996</v>
      </c>
      <c r="AF90">
        <v>0.838256</v>
      </c>
      <c r="AG90">
        <v>0.853078</v>
      </c>
      <c r="AH90">
        <v>0.85987899999999995</v>
      </c>
      <c r="AI90">
        <v>0.86283600000000005</v>
      </c>
      <c r="AJ90">
        <v>0.86722399999999999</v>
      </c>
      <c r="AK90">
        <v>0.87336499999999995</v>
      </c>
      <c r="AL90">
        <v>0.87620500000000001</v>
      </c>
      <c r="AM90">
        <v>0.87087899999999996</v>
      </c>
      <c r="AN90">
        <v>0.86092100000000005</v>
      </c>
      <c r="AO90">
        <v>0.85351100000000002</v>
      </c>
      <c r="AP90">
        <v>0.84922699999999995</v>
      </c>
      <c r="AQ90">
        <v>0.84867999999999999</v>
      </c>
      <c r="AR90">
        <v>0.85008399999999995</v>
      </c>
      <c r="AS90">
        <v>0.85348999999999997</v>
      </c>
      <c r="AT90">
        <v>0.85702199999999995</v>
      </c>
      <c r="AU90">
        <v>0.86091899999999999</v>
      </c>
      <c r="AV90">
        <v>0.864672</v>
      </c>
      <c r="AW90">
        <v>0.86902900000000005</v>
      </c>
      <c r="AX90">
        <v>0.87399000000000004</v>
      </c>
      <c r="AY90">
        <v>0.87955399999999995</v>
      </c>
      <c r="AZ90">
        <v>0.88572200000000001</v>
      </c>
    </row>
    <row r="91" spans="1:52" x14ac:dyDescent="0.15">
      <c r="A91">
        <v>56</v>
      </c>
      <c r="B91">
        <v>56</v>
      </c>
      <c r="C91">
        <v>0.04</v>
      </c>
      <c r="D91">
        <v>0.11</v>
      </c>
      <c r="E91">
        <v>25.55</v>
      </c>
      <c r="F91">
        <v>0</v>
      </c>
      <c r="G91">
        <v>7.0000000000000007E-2</v>
      </c>
      <c r="H91">
        <v>0.09</v>
      </c>
      <c r="I91">
        <v>0.23</v>
      </c>
      <c r="J91">
        <v>7.0000000000000007E-2</v>
      </c>
      <c r="K91">
        <v>79.582607999999993</v>
      </c>
      <c r="L91">
        <v>83.664439000000002</v>
      </c>
      <c r="M91">
        <v>51.424495999999998</v>
      </c>
      <c r="N91">
        <v>93.304599999999994</v>
      </c>
      <c r="O91">
        <v>-2.1314000000000002</v>
      </c>
      <c r="P91">
        <v>17.6295</v>
      </c>
      <c r="Q91">
        <v>0.11863799999999999</v>
      </c>
      <c r="R91">
        <v>0.25211699999999998</v>
      </c>
      <c r="S91">
        <v>0.38559700000000002</v>
      </c>
      <c r="T91">
        <v>0.51907700000000001</v>
      </c>
      <c r="U91">
        <v>0.57316999999999996</v>
      </c>
      <c r="V91">
        <v>0.58642899999999998</v>
      </c>
      <c r="W91">
        <v>0.59512399999999999</v>
      </c>
      <c r="X91">
        <v>0.60577000000000003</v>
      </c>
      <c r="Y91">
        <v>0.61765999999999999</v>
      </c>
      <c r="Z91">
        <v>0.63386399999999998</v>
      </c>
      <c r="AA91">
        <v>0.65768700000000002</v>
      </c>
      <c r="AB91">
        <v>0.68618900000000005</v>
      </c>
      <c r="AC91">
        <v>0.72047099999999997</v>
      </c>
      <c r="AD91">
        <v>0.758884</v>
      </c>
      <c r="AE91">
        <v>0.79539199999999999</v>
      </c>
      <c r="AF91">
        <v>0.82734600000000003</v>
      </c>
      <c r="AG91">
        <v>0.84904400000000002</v>
      </c>
      <c r="AH91">
        <v>0.86060899999999996</v>
      </c>
      <c r="AI91">
        <v>0.86712999999999996</v>
      </c>
      <c r="AJ91">
        <v>0.87360800000000005</v>
      </c>
      <c r="AK91">
        <v>0.87960799999999995</v>
      </c>
      <c r="AL91">
        <v>0.88006899999999999</v>
      </c>
      <c r="AM91">
        <v>0.87101700000000004</v>
      </c>
      <c r="AN91">
        <v>0.85734699999999997</v>
      </c>
      <c r="AO91">
        <v>0.84702599999999995</v>
      </c>
      <c r="AP91">
        <v>0.84059499999999998</v>
      </c>
      <c r="AQ91">
        <v>0.83806400000000003</v>
      </c>
      <c r="AR91">
        <v>0.83741299999999996</v>
      </c>
      <c r="AS91">
        <v>0.83906199999999997</v>
      </c>
      <c r="AT91">
        <v>0.84165999999999996</v>
      </c>
      <c r="AU91">
        <v>0.84535000000000005</v>
      </c>
      <c r="AV91">
        <v>0.84935799999999995</v>
      </c>
      <c r="AW91">
        <v>0.85397699999999999</v>
      </c>
      <c r="AX91">
        <v>0.85920799999999997</v>
      </c>
      <c r="AY91">
        <v>0.86504899999999996</v>
      </c>
      <c r="AZ91">
        <v>0.871502</v>
      </c>
    </row>
    <row r="92" spans="1:52" x14ac:dyDescent="0.15">
      <c r="A92">
        <v>57</v>
      </c>
      <c r="B92">
        <v>57</v>
      </c>
      <c r="C92">
        <v>0</v>
      </c>
      <c r="D92">
        <v>0.28999999999999998</v>
      </c>
      <c r="E92">
        <v>30.63</v>
      </c>
      <c r="F92">
        <v>0</v>
      </c>
      <c r="G92">
        <v>7.0000000000000007E-2</v>
      </c>
      <c r="H92">
        <v>0.09</v>
      </c>
      <c r="I92">
        <v>0.27</v>
      </c>
      <c r="J92">
        <v>0.08</v>
      </c>
      <c r="K92">
        <v>78.585245</v>
      </c>
      <c r="L92">
        <v>82.875748000000002</v>
      </c>
      <c r="M92">
        <v>47.043230000000001</v>
      </c>
      <c r="N92">
        <v>92.96</v>
      </c>
      <c r="O92">
        <v>-2.6137000000000001</v>
      </c>
      <c r="P92">
        <v>22.031500000000001</v>
      </c>
      <c r="Q92">
        <v>0.115298</v>
      </c>
      <c r="R92">
        <v>0.23350699999999999</v>
      </c>
      <c r="S92">
        <v>0.35171599999999997</v>
      </c>
      <c r="T92">
        <v>0.46992400000000001</v>
      </c>
      <c r="U92">
        <v>0.51737100000000003</v>
      </c>
      <c r="V92">
        <v>0.52932800000000002</v>
      </c>
      <c r="W92">
        <v>0.53794900000000001</v>
      </c>
      <c r="X92">
        <v>0.54889500000000002</v>
      </c>
      <c r="Y92">
        <v>0.56180200000000002</v>
      </c>
      <c r="Z92">
        <v>0.57992999999999995</v>
      </c>
      <c r="AA92">
        <v>0.60713399999999995</v>
      </c>
      <c r="AB92">
        <v>0.64099099999999998</v>
      </c>
      <c r="AC92">
        <v>0.68265600000000004</v>
      </c>
      <c r="AD92">
        <v>0.72974399999999995</v>
      </c>
      <c r="AE92">
        <v>0.77542599999999995</v>
      </c>
      <c r="AF92">
        <v>0.81586400000000003</v>
      </c>
      <c r="AG92">
        <v>0.84407600000000005</v>
      </c>
      <c r="AH92">
        <v>0.86013600000000001</v>
      </c>
      <c r="AI92">
        <v>0.86999800000000005</v>
      </c>
      <c r="AJ92">
        <v>0.87839100000000003</v>
      </c>
      <c r="AK92">
        <v>0.884162</v>
      </c>
      <c r="AL92">
        <v>0.88225200000000004</v>
      </c>
      <c r="AM92">
        <v>0.86956199999999995</v>
      </c>
      <c r="AN92">
        <v>0.85229299999999997</v>
      </c>
      <c r="AO92">
        <v>0.83915700000000004</v>
      </c>
      <c r="AP92">
        <v>0.830654</v>
      </c>
      <c r="AQ92">
        <v>0.82621100000000003</v>
      </c>
      <c r="AR92">
        <v>0.82358200000000004</v>
      </c>
      <c r="AS92">
        <v>0.82354099999999997</v>
      </c>
      <c r="AT92">
        <v>0.825241</v>
      </c>
      <c r="AU92">
        <v>0.828731</v>
      </c>
      <c r="AV92">
        <v>0.83298000000000005</v>
      </c>
      <c r="AW92">
        <v>0.83784499999999995</v>
      </c>
      <c r="AX92">
        <v>0.84332700000000005</v>
      </c>
      <c r="AY92">
        <v>0.84942399999999996</v>
      </c>
      <c r="AZ92">
        <v>0.85613799999999995</v>
      </c>
    </row>
    <row r="93" spans="1:52" x14ac:dyDescent="0.15">
      <c r="A93">
        <v>58</v>
      </c>
      <c r="B93">
        <v>58</v>
      </c>
      <c r="C93">
        <v>0</v>
      </c>
      <c r="D93">
        <v>0.28000000000000003</v>
      </c>
      <c r="E93">
        <v>35.75</v>
      </c>
      <c r="F93">
        <v>0</v>
      </c>
      <c r="G93">
        <v>7.0000000000000007E-2</v>
      </c>
      <c r="H93">
        <v>0.1</v>
      </c>
      <c r="I93">
        <v>0.32</v>
      </c>
      <c r="J93">
        <v>0.08</v>
      </c>
      <c r="K93">
        <v>77.542351999999994</v>
      </c>
      <c r="L93">
        <v>82.025540000000007</v>
      </c>
      <c r="M93">
        <v>42.798698999999999</v>
      </c>
      <c r="N93">
        <v>92.586100000000002</v>
      </c>
      <c r="O93">
        <v>-3.0773999999999999</v>
      </c>
      <c r="P93">
        <v>26.532299999999999</v>
      </c>
      <c r="Q93">
        <v>0.112072</v>
      </c>
      <c r="R93">
        <v>0.21551100000000001</v>
      </c>
      <c r="S93">
        <v>0.31894899999999998</v>
      </c>
      <c r="T93">
        <v>0.42238799999999999</v>
      </c>
      <c r="U93">
        <v>0.46340999999999999</v>
      </c>
      <c r="V93">
        <v>0.474105</v>
      </c>
      <c r="W93">
        <v>0.48264499999999999</v>
      </c>
      <c r="X93">
        <v>0.49386600000000003</v>
      </c>
      <c r="Y93">
        <v>0.50773299999999999</v>
      </c>
      <c r="Z93">
        <v>0.52767900000000001</v>
      </c>
      <c r="AA93">
        <v>0.55808400000000002</v>
      </c>
      <c r="AB93">
        <v>0.59702299999999997</v>
      </c>
      <c r="AC93">
        <v>0.64569600000000005</v>
      </c>
      <c r="AD93">
        <v>0.70102200000000003</v>
      </c>
      <c r="AE93">
        <v>0.75542100000000001</v>
      </c>
      <c r="AF93">
        <v>0.80392200000000003</v>
      </c>
      <c r="AG93">
        <v>0.83832899999999999</v>
      </c>
      <c r="AH93">
        <v>0.85866600000000004</v>
      </c>
      <c r="AI93">
        <v>0.87171100000000001</v>
      </c>
      <c r="AJ93">
        <v>0.88193100000000002</v>
      </c>
      <c r="AK93">
        <v>0.88748700000000003</v>
      </c>
      <c r="AL93">
        <v>0.88332699999999997</v>
      </c>
      <c r="AM93">
        <v>0.86718899999999999</v>
      </c>
      <c r="AN93">
        <v>0.84651500000000002</v>
      </c>
      <c r="AO93">
        <v>0.83071600000000001</v>
      </c>
      <c r="AP93">
        <v>0.82025099999999995</v>
      </c>
      <c r="AQ93">
        <v>0.81399200000000005</v>
      </c>
      <c r="AR93">
        <v>0.80948100000000001</v>
      </c>
      <c r="AS93">
        <v>0.80783099999999997</v>
      </c>
      <c r="AT93">
        <v>0.80867599999999995</v>
      </c>
      <c r="AU93">
        <v>0.81197699999999995</v>
      </c>
      <c r="AV93">
        <v>0.81645699999999999</v>
      </c>
      <c r="AW93">
        <v>0.82155699999999998</v>
      </c>
      <c r="AX93">
        <v>0.82727700000000004</v>
      </c>
      <c r="AY93">
        <v>0.83361499999999999</v>
      </c>
      <c r="AZ93">
        <v>0.84057300000000001</v>
      </c>
    </row>
    <row r="94" spans="1:52" x14ac:dyDescent="0.15">
      <c r="A94">
        <v>59</v>
      </c>
      <c r="B94">
        <v>59</v>
      </c>
      <c r="C94">
        <v>7.0000000000000007E-2</v>
      </c>
      <c r="D94">
        <v>0.19</v>
      </c>
      <c r="E94">
        <v>40.85</v>
      </c>
      <c r="F94">
        <v>0</v>
      </c>
      <c r="G94">
        <v>7.0000000000000007E-2</v>
      </c>
      <c r="H94">
        <v>0.11</v>
      </c>
      <c r="I94">
        <v>0.36</v>
      </c>
      <c r="J94">
        <v>0.08</v>
      </c>
      <c r="K94">
        <v>76.492784</v>
      </c>
      <c r="L94">
        <v>81.144872000000007</v>
      </c>
      <c r="M94">
        <v>38.705992000000002</v>
      </c>
      <c r="N94">
        <v>92.196100000000001</v>
      </c>
      <c r="O94">
        <v>-3.5036999999999998</v>
      </c>
      <c r="P94">
        <v>31.154399999999999</v>
      </c>
      <c r="Q94">
        <v>0.10897900000000001</v>
      </c>
      <c r="R94">
        <v>0.19820499999999999</v>
      </c>
      <c r="S94">
        <v>0.28743099999999999</v>
      </c>
      <c r="T94">
        <v>0.37665700000000002</v>
      </c>
      <c r="U94">
        <v>0.411493</v>
      </c>
      <c r="V94">
        <v>0.42096499999999998</v>
      </c>
      <c r="W94">
        <v>0.42941200000000002</v>
      </c>
      <c r="X94">
        <v>0.44087500000000002</v>
      </c>
      <c r="Y94">
        <v>0.45563300000000001</v>
      </c>
      <c r="Z94">
        <v>0.47728300000000001</v>
      </c>
      <c r="AA94">
        <v>0.51069900000000001</v>
      </c>
      <c r="AB94">
        <v>0.55443699999999996</v>
      </c>
      <c r="AC94">
        <v>0.60974200000000001</v>
      </c>
      <c r="AD94">
        <v>0.67287200000000003</v>
      </c>
      <c r="AE94">
        <v>0.73554200000000003</v>
      </c>
      <c r="AF94">
        <v>0.79170499999999999</v>
      </c>
      <c r="AG94">
        <v>0.83201099999999995</v>
      </c>
      <c r="AH94">
        <v>0.85643400000000003</v>
      </c>
      <c r="AI94">
        <v>0.87254100000000001</v>
      </c>
      <c r="AJ94">
        <v>0.88454500000000003</v>
      </c>
      <c r="AK94">
        <v>0.88995599999999997</v>
      </c>
      <c r="AL94">
        <v>0.88372600000000001</v>
      </c>
      <c r="AM94">
        <v>0.86438300000000001</v>
      </c>
      <c r="AN94">
        <v>0.84053800000000001</v>
      </c>
      <c r="AO94">
        <v>0.82225499999999996</v>
      </c>
      <c r="AP94">
        <v>0.80995600000000001</v>
      </c>
      <c r="AQ94">
        <v>0.80198800000000003</v>
      </c>
      <c r="AR94">
        <v>0.79569999999999996</v>
      </c>
      <c r="AS94">
        <v>0.79252900000000004</v>
      </c>
      <c r="AT94">
        <v>0.79256800000000005</v>
      </c>
      <c r="AU94">
        <v>0.79569299999999998</v>
      </c>
      <c r="AV94">
        <v>0.80039800000000005</v>
      </c>
      <c r="AW94">
        <v>0.805724</v>
      </c>
      <c r="AX94">
        <v>0.81167100000000003</v>
      </c>
      <c r="AY94">
        <v>0.81823900000000005</v>
      </c>
      <c r="AZ94">
        <v>0.82543</v>
      </c>
    </row>
    <row r="95" spans="1:52" x14ac:dyDescent="0.15">
      <c r="A95">
        <v>60</v>
      </c>
      <c r="B95">
        <v>60</v>
      </c>
      <c r="C95">
        <v>0.05</v>
      </c>
      <c r="D95">
        <v>0.14000000000000001</v>
      </c>
      <c r="E95">
        <v>45.73</v>
      </c>
      <c r="F95">
        <v>0</v>
      </c>
      <c r="G95">
        <v>7.0000000000000007E-2</v>
      </c>
      <c r="H95">
        <v>0.11</v>
      </c>
      <c r="I95">
        <v>0.42</v>
      </c>
      <c r="J95">
        <v>0.08</v>
      </c>
      <c r="K95">
        <v>75.658215999999996</v>
      </c>
      <c r="L95">
        <v>80.421301</v>
      </c>
      <c r="M95">
        <v>34.783126000000003</v>
      </c>
      <c r="N95">
        <v>91.873599999999996</v>
      </c>
      <c r="O95">
        <v>-3.8029000000000002</v>
      </c>
      <c r="P95">
        <v>36.035899999999998</v>
      </c>
      <c r="Q95">
        <v>0.10607800000000001</v>
      </c>
      <c r="R95">
        <v>0.18171699999999999</v>
      </c>
      <c r="S95">
        <v>0.257357</v>
      </c>
      <c r="T95">
        <v>0.33299699999999999</v>
      </c>
      <c r="U95">
        <v>0.36189300000000002</v>
      </c>
      <c r="V95">
        <v>0.37015199999999998</v>
      </c>
      <c r="W95">
        <v>0.37846099999999999</v>
      </c>
      <c r="X95">
        <v>0.39010099999999998</v>
      </c>
      <c r="Y95">
        <v>0.40565200000000001</v>
      </c>
      <c r="Z95">
        <v>0.42887799999999998</v>
      </c>
      <c r="AA95">
        <v>0.46514</v>
      </c>
      <c r="AB95">
        <v>0.51347600000000004</v>
      </c>
      <c r="AC95">
        <v>0.575187</v>
      </c>
      <c r="AD95">
        <v>0.64589799999999997</v>
      </c>
      <c r="AE95">
        <v>0.71665400000000001</v>
      </c>
      <c r="AF95">
        <v>0.780362</v>
      </c>
      <c r="AG95">
        <v>0.82653100000000002</v>
      </c>
      <c r="AH95">
        <v>0.85509000000000002</v>
      </c>
      <c r="AI95">
        <v>0.87439</v>
      </c>
      <c r="AJ95">
        <v>0.88841300000000001</v>
      </c>
      <c r="AK95">
        <v>0.89402999999999999</v>
      </c>
      <c r="AL95">
        <v>0.88617000000000001</v>
      </c>
      <c r="AM95">
        <v>0.86406099999999997</v>
      </c>
      <c r="AN95">
        <v>0.83740700000000001</v>
      </c>
      <c r="AO95">
        <v>0.81690099999999999</v>
      </c>
      <c r="AP95">
        <v>0.80293800000000004</v>
      </c>
      <c r="AQ95">
        <v>0.79339000000000004</v>
      </c>
      <c r="AR95">
        <v>0.78544199999999997</v>
      </c>
      <c r="AS95">
        <v>0.78084100000000001</v>
      </c>
      <c r="AT95">
        <v>0.78012499999999996</v>
      </c>
      <c r="AU95">
        <v>0.78309700000000004</v>
      </c>
      <c r="AV95">
        <v>0.78803100000000004</v>
      </c>
      <c r="AW95">
        <v>0.79359100000000005</v>
      </c>
      <c r="AX95">
        <v>0.79977799999999999</v>
      </c>
      <c r="AY95">
        <v>0.80659199999999998</v>
      </c>
      <c r="AZ95">
        <v>0.81403199999999998</v>
      </c>
    </row>
    <row r="96" spans="1:52" x14ac:dyDescent="0.15">
      <c r="A96">
        <v>61</v>
      </c>
      <c r="B96">
        <v>61</v>
      </c>
      <c r="C96">
        <v>0.14000000000000001</v>
      </c>
      <c r="D96">
        <v>0.15</v>
      </c>
      <c r="E96">
        <v>50.73</v>
      </c>
      <c r="F96">
        <v>0</v>
      </c>
      <c r="G96">
        <v>0.08</v>
      </c>
      <c r="H96">
        <v>0.12</v>
      </c>
      <c r="I96">
        <v>0.47</v>
      </c>
      <c r="J96">
        <v>0.09</v>
      </c>
      <c r="K96">
        <v>74.857265999999996</v>
      </c>
      <c r="L96">
        <v>79.711810999999997</v>
      </c>
      <c r="M96">
        <v>31.073733000000001</v>
      </c>
      <c r="N96">
        <v>91.555400000000006</v>
      </c>
      <c r="O96">
        <v>-4.0646000000000004</v>
      </c>
      <c r="P96">
        <v>41.019399999999997</v>
      </c>
      <c r="Q96">
        <v>0.103349</v>
      </c>
      <c r="R96">
        <v>0.166162</v>
      </c>
      <c r="S96">
        <v>0.22897400000000001</v>
      </c>
      <c r="T96">
        <v>0.29178599999999999</v>
      </c>
      <c r="U96">
        <v>0.31506899999999999</v>
      </c>
      <c r="V96">
        <v>0.32217499999999999</v>
      </c>
      <c r="W96">
        <v>0.330341</v>
      </c>
      <c r="X96">
        <v>0.34212999999999999</v>
      </c>
      <c r="Y96">
        <v>0.358408</v>
      </c>
      <c r="Z96">
        <v>0.38309100000000001</v>
      </c>
      <c r="AA96">
        <v>0.42199799999999998</v>
      </c>
      <c r="AB96">
        <v>0.47462399999999999</v>
      </c>
      <c r="AC96">
        <v>0.54232400000000003</v>
      </c>
      <c r="AD96">
        <v>0.62013399999999996</v>
      </c>
      <c r="AE96">
        <v>0.69847199999999998</v>
      </c>
      <c r="AF96">
        <v>0.76926600000000001</v>
      </c>
      <c r="AG96">
        <v>0.82095300000000004</v>
      </c>
      <c r="AH96">
        <v>0.85341800000000001</v>
      </c>
      <c r="AI96">
        <v>0.87575199999999997</v>
      </c>
      <c r="AJ96">
        <v>0.89172099999999999</v>
      </c>
      <c r="AK96">
        <v>0.89759500000000003</v>
      </c>
      <c r="AL96">
        <v>0.88827800000000001</v>
      </c>
      <c r="AM96">
        <v>0.86364399999999997</v>
      </c>
      <c r="AN96">
        <v>0.83441600000000005</v>
      </c>
      <c r="AO96">
        <v>0.81186800000000003</v>
      </c>
      <c r="AP96">
        <v>0.79637199999999997</v>
      </c>
      <c r="AQ96">
        <v>0.785358</v>
      </c>
      <c r="AR96">
        <v>0.77586500000000003</v>
      </c>
      <c r="AS96">
        <v>0.76993</v>
      </c>
      <c r="AT96">
        <v>0.768513</v>
      </c>
      <c r="AU96">
        <v>0.77134400000000003</v>
      </c>
      <c r="AV96">
        <v>0.77649599999999996</v>
      </c>
      <c r="AW96">
        <v>0.78227999999999998</v>
      </c>
      <c r="AX96">
        <v>0.78869400000000001</v>
      </c>
      <c r="AY96">
        <v>0.79574</v>
      </c>
      <c r="AZ96">
        <v>0.80341600000000002</v>
      </c>
    </row>
    <row r="97" spans="1:52" x14ac:dyDescent="0.15">
      <c r="A97">
        <v>62</v>
      </c>
      <c r="B97">
        <v>62</v>
      </c>
      <c r="C97">
        <v>0</v>
      </c>
      <c r="D97">
        <v>0</v>
      </c>
      <c r="E97">
        <v>55.95</v>
      </c>
      <c r="F97">
        <v>0</v>
      </c>
      <c r="G97">
        <v>0.08</v>
      </c>
      <c r="H97">
        <v>0.13</v>
      </c>
      <c r="I97">
        <v>0.53</v>
      </c>
      <c r="J97">
        <v>0.09</v>
      </c>
      <c r="K97">
        <v>74.092252999999999</v>
      </c>
      <c r="L97">
        <v>79.009733999999995</v>
      </c>
      <c r="M97">
        <v>27.549257999999998</v>
      </c>
      <c r="N97">
        <v>91.238699999999994</v>
      </c>
      <c r="O97">
        <v>-4.2702999999999998</v>
      </c>
      <c r="P97">
        <v>46.1541</v>
      </c>
      <c r="Q97">
        <v>0.100784</v>
      </c>
      <c r="R97">
        <v>0.15143999999999999</v>
      </c>
      <c r="S97">
        <v>0.202095</v>
      </c>
      <c r="T97">
        <v>0.25274999999999997</v>
      </c>
      <c r="U97">
        <v>0.270708</v>
      </c>
      <c r="V97">
        <v>0.27670400000000001</v>
      </c>
      <c r="W97">
        <v>0.28471099999999999</v>
      </c>
      <c r="X97">
        <v>0.29661199999999999</v>
      </c>
      <c r="Y97">
        <v>0.31354100000000001</v>
      </c>
      <c r="Z97">
        <v>0.339555</v>
      </c>
      <c r="AA97">
        <v>0.38090499999999999</v>
      </c>
      <c r="AB97">
        <v>0.43752200000000002</v>
      </c>
      <c r="AC97">
        <v>0.51081600000000005</v>
      </c>
      <c r="AD97">
        <v>0.59527399999999997</v>
      </c>
      <c r="AE97">
        <v>0.68073399999999995</v>
      </c>
      <c r="AF97">
        <v>0.75820399999999999</v>
      </c>
      <c r="AG97">
        <v>0.81511100000000003</v>
      </c>
      <c r="AH97">
        <v>0.85129900000000003</v>
      </c>
      <c r="AI97">
        <v>0.87655799999999995</v>
      </c>
      <c r="AJ97">
        <v>0.89445399999999997</v>
      </c>
      <c r="AK97">
        <v>0.90068999999999999</v>
      </c>
      <c r="AL97">
        <v>0.89014000000000004</v>
      </c>
      <c r="AM97">
        <v>0.86326800000000004</v>
      </c>
      <c r="AN97">
        <v>0.83173200000000003</v>
      </c>
      <c r="AO97">
        <v>0.80734499999999998</v>
      </c>
      <c r="AP97">
        <v>0.79045900000000002</v>
      </c>
      <c r="AQ97">
        <v>0.77809899999999999</v>
      </c>
      <c r="AR97">
        <v>0.76717800000000003</v>
      </c>
      <c r="AS97">
        <v>0.76000800000000002</v>
      </c>
      <c r="AT97">
        <v>0.75794099999999998</v>
      </c>
      <c r="AU97">
        <v>0.76064699999999996</v>
      </c>
      <c r="AV97">
        <v>0.766011</v>
      </c>
      <c r="AW97">
        <v>0.77200899999999995</v>
      </c>
      <c r="AX97">
        <v>0.77864299999999997</v>
      </c>
      <c r="AY97">
        <v>0.78591100000000003</v>
      </c>
      <c r="AZ97">
        <v>0.79381400000000002</v>
      </c>
    </row>
    <row r="98" spans="1:52" x14ac:dyDescent="0.15">
      <c r="A98">
        <v>63</v>
      </c>
      <c r="B98">
        <v>63</v>
      </c>
      <c r="C98">
        <v>0</v>
      </c>
      <c r="D98">
        <v>0.02</v>
      </c>
      <c r="E98">
        <v>60.55</v>
      </c>
      <c r="F98">
        <v>0</v>
      </c>
      <c r="G98">
        <v>0.08</v>
      </c>
      <c r="H98">
        <v>0.13</v>
      </c>
      <c r="I98">
        <v>0.6</v>
      </c>
      <c r="J98">
        <v>0.09</v>
      </c>
      <c r="K98">
        <v>73.362441000000004</v>
      </c>
      <c r="L98">
        <v>78.305361000000005</v>
      </c>
      <c r="M98">
        <v>24.183339</v>
      </c>
      <c r="N98">
        <v>90.9191</v>
      </c>
      <c r="O98">
        <v>-4.4012000000000002</v>
      </c>
      <c r="P98">
        <v>51.500500000000002</v>
      </c>
      <c r="Q98">
        <v>9.8375000000000004E-2</v>
      </c>
      <c r="R98">
        <v>0.137464</v>
      </c>
      <c r="S98">
        <v>0.17655399999999999</v>
      </c>
      <c r="T98">
        <v>0.215643</v>
      </c>
      <c r="U98">
        <v>0.228522</v>
      </c>
      <c r="V98">
        <v>0.23343900000000001</v>
      </c>
      <c r="W98">
        <v>0.241262</v>
      </c>
      <c r="X98">
        <v>0.25322600000000001</v>
      </c>
      <c r="Y98">
        <v>0.27071899999999999</v>
      </c>
      <c r="Z98">
        <v>0.297931</v>
      </c>
      <c r="AA98">
        <v>0.34151399999999998</v>
      </c>
      <c r="AB98">
        <v>0.40182600000000002</v>
      </c>
      <c r="AC98">
        <v>0.48033399999999998</v>
      </c>
      <c r="AD98">
        <v>0.57101000000000002</v>
      </c>
      <c r="AE98">
        <v>0.66316600000000003</v>
      </c>
      <c r="AF98">
        <v>0.74694199999999999</v>
      </c>
      <c r="AG98">
        <v>0.80881199999999998</v>
      </c>
      <c r="AH98">
        <v>0.848576</v>
      </c>
      <c r="AI98">
        <v>0.87669900000000001</v>
      </c>
      <c r="AJ98">
        <v>0.89655300000000004</v>
      </c>
      <c r="AK98">
        <v>0.90330900000000003</v>
      </c>
      <c r="AL98">
        <v>0.89180199999999998</v>
      </c>
      <c r="AM98">
        <v>0.86302199999999996</v>
      </c>
      <c r="AN98">
        <v>0.82948</v>
      </c>
      <c r="AO98">
        <v>0.803481</v>
      </c>
      <c r="AP98">
        <v>0.785362</v>
      </c>
      <c r="AQ98">
        <v>0.77178199999999997</v>
      </c>
      <c r="AR98">
        <v>0.75955499999999998</v>
      </c>
      <c r="AS98">
        <v>0.75124800000000003</v>
      </c>
      <c r="AT98">
        <v>0.74858599999999997</v>
      </c>
      <c r="AU98">
        <v>0.75118499999999999</v>
      </c>
      <c r="AV98">
        <v>0.75675599999999998</v>
      </c>
      <c r="AW98">
        <v>0.76296399999999998</v>
      </c>
      <c r="AX98">
        <v>0.76981200000000005</v>
      </c>
      <c r="AY98">
        <v>0.77729700000000002</v>
      </c>
      <c r="AZ98">
        <v>0.78542100000000004</v>
      </c>
    </row>
    <row r="99" spans="1:52" x14ac:dyDescent="0.15">
      <c r="A99">
        <v>64</v>
      </c>
      <c r="B99">
        <v>64</v>
      </c>
      <c r="C99">
        <v>0.14000000000000001</v>
      </c>
      <c r="D99">
        <v>0.01</v>
      </c>
      <c r="E99">
        <v>65.67</v>
      </c>
      <c r="F99">
        <v>0</v>
      </c>
      <c r="G99">
        <v>0.08</v>
      </c>
      <c r="H99">
        <v>0.14000000000000001</v>
      </c>
      <c r="I99">
        <v>0.67</v>
      </c>
      <c r="J99">
        <v>0.09</v>
      </c>
      <c r="K99">
        <v>72.720269999999999</v>
      </c>
      <c r="L99">
        <v>77.726940999999997</v>
      </c>
      <c r="M99">
        <v>21.044440000000002</v>
      </c>
      <c r="N99">
        <v>90.655199999999994</v>
      </c>
      <c r="O99">
        <v>-4.5994000000000002</v>
      </c>
      <c r="P99">
        <v>57.061300000000003</v>
      </c>
      <c r="Q99">
        <v>9.6083000000000002E-2</v>
      </c>
      <c r="R99">
        <v>0.124329</v>
      </c>
      <c r="S99">
        <v>0.15257499999999999</v>
      </c>
      <c r="T99">
        <v>0.18082200000000001</v>
      </c>
      <c r="U99">
        <v>0.18895000000000001</v>
      </c>
      <c r="V99">
        <v>0.19288</v>
      </c>
      <c r="W99">
        <v>0.200569</v>
      </c>
      <c r="X99">
        <v>0.212644</v>
      </c>
      <c r="Y99">
        <v>0.23073399999999999</v>
      </c>
      <c r="Z99">
        <v>0.25916099999999997</v>
      </c>
      <c r="AA99">
        <v>0.30496499999999999</v>
      </c>
      <c r="AB99">
        <v>0.36889699999999997</v>
      </c>
      <c r="AC99">
        <v>0.45247100000000001</v>
      </c>
      <c r="AD99">
        <v>0.54916299999999996</v>
      </c>
      <c r="AE99">
        <v>0.64775799999999994</v>
      </c>
      <c r="AF99">
        <v>0.73756600000000005</v>
      </c>
      <c r="AG99">
        <v>0.80414699999999995</v>
      </c>
      <c r="AH99">
        <v>0.84726400000000002</v>
      </c>
      <c r="AI99">
        <v>0.87801399999999996</v>
      </c>
      <c r="AJ99">
        <v>0.89958800000000005</v>
      </c>
      <c r="AK99">
        <v>0.90664900000000004</v>
      </c>
      <c r="AL99">
        <v>0.89400199999999996</v>
      </c>
      <c r="AM99">
        <v>0.86316999999999999</v>
      </c>
      <c r="AN99">
        <v>0.827515</v>
      </c>
      <c r="AO99">
        <v>0.79983400000000004</v>
      </c>
      <c r="AP99">
        <v>0.78044500000000006</v>
      </c>
      <c r="AQ99">
        <v>0.76564299999999996</v>
      </c>
      <c r="AR99">
        <v>0.75212199999999996</v>
      </c>
      <c r="AS99">
        <v>0.74269700000000005</v>
      </c>
      <c r="AT99">
        <v>0.73944699999999997</v>
      </c>
      <c r="AU99">
        <v>0.74193100000000001</v>
      </c>
      <c r="AV99">
        <v>0.74768999999999997</v>
      </c>
      <c r="AW99">
        <v>0.75409199999999998</v>
      </c>
      <c r="AX99">
        <v>0.76113600000000003</v>
      </c>
      <c r="AY99">
        <v>0.76882300000000003</v>
      </c>
      <c r="AZ99">
        <v>0.77715299999999998</v>
      </c>
    </row>
    <row r="100" spans="1:52" x14ac:dyDescent="0.15">
      <c r="A100">
        <v>65</v>
      </c>
      <c r="B100">
        <v>65</v>
      </c>
      <c r="C100">
        <v>0</v>
      </c>
      <c r="D100">
        <v>0</v>
      </c>
      <c r="E100">
        <v>70.84</v>
      </c>
      <c r="F100">
        <v>0</v>
      </c>
      <c r="G100">
        <v>0.08</v>
      </c>
      <c r="H100">
        <v>0.15</v>
      </c>
      <c r="I100">
        <v>0.75</v>
      </c>
      <c r="J100">
        <v>0.1</v>
      </c>
      <c r="K100">
        <v>72.046200999999996</v>
      </c>
      <c r="L100">
        <v>77.058905999999993</v>
      </c>
      <c r="M100">
        <v>18.192001000000001</v>
      </c>
      <c r="N100">
        <v>90.348699999999994</v>
      </c>
      <c r="O100">
        <v>-4.6891999999999996</v>
      </c>
      <c r="P100">
        <v>62.543500000000002</v>
      </c>
      <c r="Q100">
        <v>9.4057000000000002E-2</v>
      </c>
      <c r="R100">
        <v>0.11253100000000001</v>
      </c>
      <c r="S100">
        <v>0.13100400000000001</v>
      </c>
      <c r="T100">
        <v>0.149478</v>
      </c>
      <c r="U100">
        <v>0.15331400000000001</v>
      </c>
      <c r="V100">
        <v>0.15632499999999999</v>
      </c>
      <c r="W100">
        <v>0.16384399999999999</v>
      </c>
      <c r="X100">
        <v>0.17595</v>
      </c>
      <c r="Y100">
        <v>0.19448399999999999</v>
      </c>
      <c r="Z100">
        <v>0.22387599999999999</v>
      </c>
      <c r="AA100">
        <v>0.27149299999999998</v>
      </c>
      <c r="AB100">
        <v>0.338449</v>
      </c>
      <c r="AC100">
        <v>0.42630499999999999</v>
      </c>
      <c r="AD100">
        <v>0.52811399999999997</v>
      </c>
      <c r="AE100">
        <v>0.63223200000000002</v>
      </c>
      <c r="AF100">
        <v>0.72725399999999996</v>
      </c>
      <c r="AG100">
        <v>0.79794900000000002</v>
      </c>
      <c r="AH100">
        <v>0.84404699999999999</v>
      </c>
      <c r="AI100">
        <v>0.87720100000000001</v>
      </c>
      <c r="AJ100">
        <v>0.90044400000000002</v>
      </c>
      <c r="AK100">
        <v>0.907995</v>
      </c>
      <c r="AL100">
        <v>0.89462600000000003</v>
      </c>
      <c r="AM100">
        <v>0.86228899999999997</v>
      </c>
      <c r="AN100">
        <v>0.82504200000000005</v>
      </c>
      <c r="AO100">
        <v>0.79607799999999995</v>
      </c>
      <c r="AP100">
        <v>0.77570099999999997</v>
      </c>
      <c r="AQ100">
        <v>0.759907</v>
      </c>
      <c r="AR100">
        <v>0.74531800000000004</v>
      </c>
      <c r="AS100">
        <v>0.73496099999999998</v>
      </c>
      <c r="AT100">
        <v>0.73122500000000001</v>
      </c>
      <c r="AU100">
        <v>0.73362499999999997</v>
      </c>
      <c r="AV100">
        <v>0.73955899999999997</v>
      </c>
      <c r="AW100">
        <v>0.74613700000000005</v>
      </c>
      <c r="AX100">
        <v>0.75336000000000003</v>
      </c>
      <c r="AY100">
        <v>0.76122699999999999</v>
      </c>
      <c r="AZ100">
        <v>0.76973899999999995</v>
      </c>
    </row>
    <row r="101" spans="1:52" x14ac:dyDescent="0.15">
      <c r="A101">
        <v>66</v>
      </c>
      <c r="B101">
        <v>66</v>
      </c>
      <c r="C101">
        <v>0</v>
      </c>
      <c r="D101">
        <v>0</v>
      </c>
      <c r="E101">
        <v>75.88</v>
      </c>
      <c r="F101">
        <v>0</v>
      </c>
      <c r="G101">
        <v>0.08</v>
      </c>
      <c r="H101">
        <v>0.15</v>
      </c>
      <c r="I101">
        <v>0.84</v>
      </c>
      <c r="J101">
        <v>0.1</v>
      </c>
      <c r="K101">
        <v>71.370733999999999</v>
      </c>
      <c r="L101">
        <v>76.375698</v>
      </c>
      <c r="M101">
        <v>15.608088</v>
      </c>
      <c r="N101">
        <v>90.033500000000004</v>
      </c>
      <c r="O101">
        <v>-4.7527999999999997</v>
      </c>
      <c r="P101">
        <v>68.014499999999998</v>
      </c>
      <c r="Q101">
        <v>9.2235999999999999E-2</v>
      </c>
      <c r="R101">
        <v>0.101884</v>
      </c>
      <c r="S101">
        <v>0.11153200000000001</v>
      </c>
      <c r="T101">
        <v>0.121181</v>
      </c>
      <c r="U101">
        <v>0.121141</v>
      </c>
      <c r="V101">
        <v>0.12331499999999999</v>
      </c>
      <c r="W101">
        <v>0.13066900000000001</v>
      </c>
      <c r="X101">
        <v>0.14278399999999999</v>
      </c>
      <c r="Y101">
        <v>0.161689</v>
      </c>
      <c r="Z101">
        <v>0.19190499999999999</v>
      </c>
      <c r="AA101">
        <v>0.241089</v>
      </c>
      <c r="AB101">
        <v>0.31067600000000001</v>
      </c>
      <c r="AC101">
        <v>0.40226699999999999</v>
      </c>
      <c r="AD101">
        <v>0.50855099999999998</v>
      </c>
      <c r="AE101">
        <v>0.61751199999999995</v>
      </c>
      <c r="AF101">
        <v>0.71711499999999995</v>
      </c>
      <c r="AG101">
        <v>0.791435</v>
      </c>
      <c r="AH101">
        <v>0.84016999999999997</v>
      </c>
      <c r="AI101">
        <v>0.87546800000000002</v>
      </c>
      <c r="AJ101">
        <v>0.90021600000000002</v>
      </c>
      <c r="AK101">
        <v>0.90824300000000002</v>
      </c>
      <c r="AL101">
        <v>0.89429199999999998</v>
      </c>
      <c r="AM101">
        <v>0.86069200000000001</v>
      </c>
      <c r="AN101">
        <v>0.822102</v>
      </c>
      <c r="AO101">
        <v>0.79205099999999995</v>
      </c>
      <c r="AP101">
        <v>0.77083100000000004</v>
      </c>
      <c r="AQ101">
        <v>0.75417900000000004</v>
      </c>
      <c r="AR101">
        <v>0.73865999999999998</v>
      </c>
      <c r="AS101">
        <v>0.72748900000000005</v>
      </c>
      <c r="AT101">
        <v>0.72333000000000003</v>
      </c>
      <c r="AU101">
        <v>0.72565900000000005</v>
      </c>
      <c r="AV101">
        <v>0.73175100000000004</v>
      </c>
      <c r="AW101">
        <v>0.738487</v>
      </c>
      <c r="AX101">
        <v>0.74586699999999995</v>
      </c>
      <c r="AY101">
        <v>0.75389300000000004</v>
      </c>
      <c r="AZ101">
        <v>0.76256299999999999</v>
      </c>
    </row>
    <row r="102" spans="1:52" x14ac:dyDescent="0.15">
      <c r="A102">
        <v>67</v>
      </c>
      <c r="B102">
        <v>67</v>
      </c>
      <c r="C102">
        <v>0</v>
      </c>
      <c r="D102">
        <v>0</v>
      </c>
      <c r="E102">
        <v>80.7</v>
      </c>
      <c r="F102">
        <v>0</v>
      </c>
      <c r="G102">
        <v>0.08</v>
      </c>
      <c r="H102">
        <v>0.16</v>
      </c>
      <c r="I102">
        <v>0.93</v>
      </c>
      <c r="J102">
        <v>0.1</v>
      </c>
      <c r="K102">
        <v>70.735438000000002</v>
      </c>
      <c r="L102">
        <v>75.753236000000001</v>
      </c>
      <c r="M102">
        <v>13.278682</v>
      </c>
      <c r="N102">
        <v>89.744600000000005</v>
      </c>
      <c r="O102">
        <v>-4.8537999999999997</v>
      </c>
      <c r="P102">
        <v>73.537999999999997</v>
      </c>
      <c r="Q102">
        <v>9.0569999999999998E-2</v>
      </c>
      <c r="R102">
        <v>9.2241000000000004E-2</v>
      </c>
      <c r="S102">
        <v>9.3912999999999996E-2</v>
      </c>
      <c r="T102">
        <v>9.5584000000000002E-2</v>
      </c>
      <c r="U102">
        <v>9.2049000000000006E-2</v>
      </c>
      <c r="V102">
        <v>9.3481999999999996E-2</v>
      </c>
      <c r="W102">
        <v>0.100705</v>
      </c>
      <c r="X102">
        <v>0.11285199999999999</v>
      </c>
      <c r="Y102">
        <v>0.13212099999999999</v>
      </c>
      <c r="Z102">
        <v>0.16311600000000001</v>
      </c>
      <c r="AA102">
        <v>0.213752</v>
      </c>
      <c r="AB102">
        <v>0.28575</v>
      </c>
      <c r="AC102">
        <v>0.380749</v>
      </c>
      <c r="AD102">
        <v>0.49109599999999998</v>
      </c>
      <c r="AE102">
        <v>0.60443499999999994</v>
      </c>
      <c r="AF102">
        <v>0.70816100000000004</v>
      </c>
      <c r="AG102">
        <v>0.78572500000000001</v>
      </c>
      <c r="AH102">
        <v>0.83679700000000001</v>
      </c>
      <c r="AI102">
        <v>0.87396499999999999</v>
      </c>
      <c r="AJ102">
        <v>0.89998199999999995</v>
      </c>
      <c r="AK102">
        <v>0.90832400000000002</v>
      </c>
      <c r="AL102">
        <v>0.89371900000000004</v>
      </c>
      <c r="AM102">
        <v>0.85885299999999998</v>
      </c>
      <c r="AN102">
        <v>0.81894800000000001</v>
      </c>
      <c r="AO102">
        <v>0.78784299999999996</v>
      </c>
      <c r="AP102">
        <v>0.76581500000000002</v>
      </c>
      <c r="AQ102">
        <v>0.748359</v>
      </c>
      <c r="AR102">
        <v>0.73197400000000001</v>
      </c>
      <c r="AS102">
        <v>0.72004999999999997</v>
      </c>
      <c r="AT102">
        <v>0.715499</v>
      </c>
      <c r="AU102">
        <v>0.71775800000000001</v>
      </c>
      <c r="AV102">
        <v>0.72398700000000005</v>
      </c>
      <c r="AW102">
        <v>0.73086099999999998</v>
      </c>
      <c r="AX102">
        <v>0.73837900000000001</v>
      </c>
      <c r="AY102">
        <v>0.74654200000000004</v>
      </c>
      <c r="AZ102">
        <v>0.75534900000000005</v>
      </c>
    </row>
    <row r="103" spans="1:52" x14ac:dyDescent="0.15">
      <c r="A103">
        <v>68</v>
      </c>
      <c r="B103">
        <v>68</v>
      </c>
      <c r="C103">
        <v>0</v>
      </c>
      <c r="D103">
        <v>0</v>
      </c>
      <c r="E103">
        <v>85.3</v>
      </c>
      <c r="F103">
        <v>0</v>
      </c>
      <c r="G103">
        <v>0.08</v>
      </c>
      <c r="H103">
        <v>0.16</v>
      </c>
      <c r="I103">
        <v>1.03</v>
      </c>
      <c r="J103">
        <v>0.1</v>
      </c>
      <c r="K103">
        <v>70.253054000000006</v>
      </c>
      <c r="L103">
        <v>75.294112999999996</v>
      </c>
      <c r="M103">
        <v>11.331654</v>
      </c>
      <c r="N103">
        <v>89.530600000000007</v>
      </c>
      <c r="O103">
        <v>-4.9584999999999999</v>
      </c>
      <c r="P103">
        <v>78.769000000000005</v>
      </c>
      <c r="Q103">
        <v>8.9164999999999994E-2</v>
      </c>
      <c r="R103">
        <v>8.4144999999999998E-2</v>
      </c>
      <c r="S103">
        <v>7.9125000000000001E-2</v>
      </c>
      <c r="T103">
        <v>7.4105000000000004E-2</v>
      </c>
      <c r="U103">
        <v>6.7639000000000005E-2</v>
      </c>
      <c r="V103">
        <v>6.8456000000000003E-2</v>
      </c>
      <c r="W103">
        <v>7.5580999999999995E-2</v>
      </c>
      <c r="X103">
        <v>8.7772000000000003E-2</v>
      </c>
      <c r="Y103">
        <v>0.107373</v>
      </c>
      <c r="Z103">
        <v>0.13905999999999999</v>
      </c>
      <c r="AA103">
        <v>0.19097600000000001</v>
      </c>
      <c r="AB103">
        <v>0.26508100000000001</v>
      </c>
      <c r="AC103">
        <v>0.36304199999999998</v>
      </c>
      <c r="AD103">
        <v>0.47691699999999998</v>
      </c>
      <c r="AE103">
        <v>0.59404400000000002</v>
      </c>
      <c r="AF103">
        <v>0.70132799999999995</v>
      </c>
      <c r="AG103">
        <v>0.78168300000000002</v>
      </c>
      <c r="AH103">
        <v>0.83475299999999997</v>
      </c>
      <c r="AI103">
        <v>0.87350399999999995</v>
      </c>
      <c r="AJ103">
        <v>0.90057699999999996</v>
      </c>
      <c r="AK103">
        <v>0.90914700000000004</v>
      </c>
      <c r="AL103">
        <v>0.89392199999999999</v>
      </c>
      <c r="AM103">
        <v>0.85790699999999998</v>
      </c>
      <c r="AN103">
        <v>0.81681300000000001</v>
      </c>
      <c r="AO103">
        <v>0.78476000000000001</v>
      </c>
      <c r="AP103">
        <v>0.76201099999999999</v>
      </c>
      <c r="AQ103">
        <v>0.74384600000000001</v>
      </c>
      <c r="AR103">
        <v>0.72670699999999999</v>
      </c>
      <c r="AS103">
        <v>0.71412699999999996</v>
      </c>
      <c r="AT103">
        <v>0.709233</v>
      </c>
      <c r="AU103">
        <v>0.71142799999999995</v>
      </c>
      <c r="AV103">
        <v>0.71777199999999997</v>
      </c>
      <c r="AW103">
        <v>0.72476300000000005</v>
      </c>
      <c r="AX103">
        <v>0.73239799999999999</v>
      </c>
      <c r="AY103">
        <v>0.74067899999999998</v>
      </c>
      <c r="AZ103">
        <v>0.74960499999999997</v>
      </c>
    </row>
    <row r="104" spans="1:52" x14ac:dyDescent="0.15">
      <c r="A104">
        <v>69</v>
      </c>
      <c r="B104">
        <v>69</v>
      </c>
      <c r="C104">
        <v>0</v>
      </c>
      <c r="D104">
        <v>0</v>
      </c>
      <c r="E104">
        <v>89.89</v>
      </c>
      <c r="F104">
        <v>0</v>
      </c>
      <c r="G104">
        <v>0.09</v>
      </c>
      <c r="H104">
        <v>0.17</v>
      </c>
      <c r="I104">
        <v>1.1399999999999999</v>
      </c>
      <c r="J104">
        <v>0.11</v>
      </c>
      <c r="K104">
        <v>69.855586000000002</v>
      </c>
      <c r="L104">
        <v>74.893127000000007</v>
      </c>
      <c r="M104">
        <v>9.6879270000000002</v>
      </c>
      <c r="N104">
        <v>89.3429</v>
      </c>
      <c r="O104">
        <v>-4.9996999999999998</v>
      </c>
      <c r="P104">
        <v>83.697199999999995</v>
      </c>
      <c r="Q104">
        <v>8.8005E-2</v>
      </c>
      <c r="R104">
        <v>7.7364000000000002E-2</v>
      </c>
      <c r="S104">
        <v>6.6723000000000005E-2</v>
      </c>
      <c r="T104">
        <v>5.6082E-2</v>
      </c>
      <c r="U104">
        <v>4.7144999999999999E-2</v>
      </c>
      <c r="V104">
        <v>4.7428999999999999E-2</v>
      </c>
      <c r="W104">
        <v>5.4449999999999998E-2</v>
      </c>
      <c r="X104">
        <v>6.6650000000000001E-2</v>
      </c>
      <c r="Y104">
        <v>8.6494000000000001E-2</v>
      </c>
      <c r="Z104">
        <v>0.11871900000000001</v>
      </c>
      <c r="AA104">
        <v>0.171654</v>
      </c>
      <c r="AB104">
        <v>0.24747</v>
      </c>
      <c r="AC104">
        <v>0.34785899999999997</v>
      </c>
      <c r="AD104">
        <v>0.46464</v>
      </c>
      <c r="AE104">
        <v>0.58491199999999999</v>
      </c>
      <c r="AF104">
        <v>0.69516999999999995</v>
      </c>
      <c r="AG104">
        <v>0.77787700000000004</v>
      </c>
      <c r="AH104">
        <v>0.83265999999999996</v>
      </c>
      <c r="AI104">
        <v>0.87280199999999997</v>
      </c>
      <c r="AJ104">
        <v>0.90085300000000001</v>
      </c>
      <c r="AK104">
        <v>0.90973499999999996</v>
      </c>
      <c r="AL104">
        <v>0.89413799999999999</v>
      </c>
      <c r="AM104">
        <v>0.85730300000000004</v>
      </c>
      <c r="AN104">
        <v>0.81533599999999995</v>
      </c>
      <c r="AO104">
        <v>0.78257500000000002</v>
      </c>
      <c r="AP104">
        <v>0.75927699999999998</v>
      </c>
      <c r="AQ104">
        <v>0.74055700000000002</v>
      </c>
      <c r="AR104">
        <v>0.72281600000000001</v>
      </c>
      <c r="AS104">
        <v>0.70970900000000003</v>
      </c>
      <c r="AT104">
        <v>0.70454099999999997</v>
      </c>
      <c r="AU104">
        <v>0.70669000000000004</v>
      </c>
      <c r="AV104">
        <v>0.71313700000000002</v>
      </c>
      <c r="AW104">
        <v>0.72022900000000001</v>
      </c>
      <c r="AX104">
        <v>0.72796799999999995</v>
      </c>
      <c r="AY104">
        <v>0.73635200000000001</v>
      </c>
      <c r="AZ104">
        <v>0.74538300000000002</v>
      </c>
    </row>
    <row r="105" spans="1:52" x14ac:dyDescent="0.15">
      <c r="A105">
        <v>70</v>
      </c>
      <c r="B105">
        <v>70</v>
      </c>
      <c r="C105">
        <v>0.01</v>
      </c>
      <c r="D105">
        <v>0.04</v>
      </c>
      <c r="E105">
        <v>94.35</v>
      </c>
      <c r="F105">
        <v>0</v>
      </c>
      <c r="G105">
        <v>0.09</v>
      </c>
      <c r="H105">
        <v>0.17</v>
      </c>
      <c r="I105">
        <v>1.26</v>
      </c>
      <c r="J105">
        <v>0.11</v>
      </c>
      <c r="K105">
        <v>69.512276999999997</v>
      </c>
      <c r="L105">
        <v>74.530956000000003</v>
      </c>
      <c r="M105">
        <v>8.2759549999999997</v>
      </c>
      <c r="N105">
        <v>89.172799999999995</v>
      </c>
      <c r="O105">
        <v>-5.0034000000000001</v>
      </c>
      <c r="P105">
        <v>88.413399999999996</v>
      </c>
      <c r="Q105">
        <v>8.7026999999999993E-2</v>
      </c>
      <c r="R105">
        <v>7.1578000000000003E-2</v>
      </c>
      <c r="S105">
        <v>5.6128999999999998E-2</v>
      </c>
      <c r="T105">
        <v>4.0680000000000001E-2</v>
      </c>
      <c r="U105">
        <v>2.9624999999999999E-2</v>
      </c>
      <c r="V105">
        <v>2.9441999999999999E-2</v>
      </c>
      <c r="W105">
        <v>3.6358000000000001E-2</v>
      </c>
      <c r="X105">
        <v>4.8545999999999999E-2</v>
      </c>
      <c r="Y105">
        <v>6.8571999999999994E-2</v>
      </c>
      <c r="Z105">
        <v>0.10122399999999999</v>
      </c>
      <c r="AA105">
        <v>0.15498899999999999</v>
      </c>
      <c r="AB105">
        <v>0.23221900000000001</v>
      </c>
      <c r="AC105">
        <v>0.33462999999999998</v>
      </c>
      <c r="AD105">
        <v>0.45384600000000003</v>
      </c>
      <c r="AE105">
        <v>0.576766</v>
      </c>
      <c r="AF105">
        <v>0.68954300000000002</v>
      </c>
      <c r="AG105">
        <v>0.774258</v>
      </c>
      <c r="AH105">
        <v>0.83051900000000001</v>
      </c>
      <c r="AI105">
        <v>0.87188500000000002</v>
      </c>
      <c r="AJ105">
        <v>0.90082899999999999</v>
      </c>
      <c r="AK105">
        <v>0.91005800000000003</v>
      </c>
      <c r="AL105">
        <v>0.89424000000000003</v>
      </c>
      <c r="AM105">
        <v>0.85680800000000001</v>
      </c>
      <c r="AN105">
        <v>0.81418100000000004</v>
      </c>
      <c r="AO105">
        <v>0.78087899999999999</v>
      </c>
      <c r="AP105">
        <v>0.75715399999999999</v>
      </c>
      <c r="AQ105">
        <v>0.73798699999999995</v>
      </c>
      <c r="AR105">
        <v>0.71975500000000003</v>
      </c>
      <c r="AS105">
        <v>0.70621699999999998</v>
      </c>
      <c r="AT105">
        <v>0.70082599999999995</v>
      </c>
      <c r="AU105">
        <v>0.70294100000000004</v>
      </c>
      <c r="AV105">
        <v>0.709476</v>
      </c>
      <c r="AW105">
        <v>0.71665800000000002</v>
      </c>
      <c r="AX105">
        <v>0.72448699999999999</v>
      </c>
      <c r="AY105">
        <v>0.73296300000000003</v>
      </c>
      <c r="AZ105">
        <v>0.74208499999999999</v>
      </c>
    </row>
    <row r="106" spans="1:52" x14ac:dyDescent="0.15">
      <c r="A106">
        <v>71</v>
      </c>
      <c r="B106">
        <v>71</v>
      </c>
      <c r="C106">
        <v>7.0000000000000007E-2</v>
      </c>
      <c r="D106">
        <v>0.15</v>
      </c>
      <c r="E106">
        <v>96.95</v>
      </c>
      <c r="F106">
        <v>0</v>
      </c>
      <c r="G106">
        <v>0.09</v>
      </c>
      <c r="H106">
        <v>0.17</v>
      </c>
      <c r="I106">
        <v>1.34</v>
      </c>
      <c r="J106">
        <v>0.11</v>
      </c>
      <c r="K106">
        <v>69.327770999999998</v>
      </c>
      <c r="L106">
        <v>74.331643</v>
      </c>
      <c r="M106">
        <v>7.5212510000000004</v>
      </c>
      <c r="N106">
        <v>89.078999999999994</v>
      </c>
      <c r="O106">
        <v>-4.9960000000000004</v>
      </c>
      <c r="P106">
        <v>91.166600000000003</v>
      </c>
      <c r="Q106">
        <v>8.6510000000000004E-2</v>
      </c>
      <c r="R106">
        <v>6.8497000000000002E-2</v>
      </c>
      <c r="S106">
        <v>5.0484000000000001E-2</v>
      </c>
      <c r="T106">
        <v>3.2471E-2</v>
      </c>
      <c r="U106">
        <v>2.0285999999999998E-2</v>
      </c>
      <c r="V106">
        <v>1.985E-2</v>
      </c>
      <c r="W106">
        <v>2.6706000000000001E-2</v>
      </c>
      <c r="X106">
        <v>3.8882E-2</v>
      </c>
      <c r="Y106">
        <v>5.8997000000000001E-2</v>
      </c>
      <c r="Z106">
        <v>9.1867000000000004E-2</v>
      </c>
      <c r="AA106">
        <v>0.146062</v>
      </c>
      <c r="AB106">
        <v>0.22402900000000001</v>
      </c>
      <c r="AC106">
        <v>0.32750299999999999</v>
      </c>
      <c r="AD106">
        <v>0.44800000000000001</v>
      </c>
      <c r="AE106">
        <v>0.57231900000000002</v>
      </c>
      <c r="AF106">
        <v>0.68643100000000001</v>
      </c>
      <c r="AG106">
        <v>0.77221499999999998</v>
      </c>
      <c r="AH106">
        <v>0.82926800000000001</v>
      </c>
      <c r="AI106">
        <v>0.87129599999999996</v>
      </c>
      <c r="AJ106">
        <v>0.90073199999999998</v>
      </c>
      <c r="AK106">
        <v>0.91017000000000003</v>
      </c>
      <c r="AL106">
        <v>0.89426499999999998</v>
      </c>
      <c r="AM106">
        <v>0.85654399999999997</v>
      </c>
      <c r="AN106">
        <v>0.81359199999999998</v>
      </c>
      <c r="AO106">
        <v>0.78002099999999996</v>
      </c>
      <c r="AP106">
        <v>0.75607999999999997</v>
      </c>
      <c r="AQ106">
        <v>0.73668400000000001</v>
      </c>
      <c r="AR106">
        <v>0.718198</v>
      </c>
      <c r="AS106">
        <v>0.70443500000000003</v>
      </c>
      <c r="AT106">
        <v>0.69892799999999999</v>
      </c>
      <c r="AU106">
        <v>0.70102699999999996</v>
      </c>
      <c r="AV106">
        <v>0.70761099999999999</v>
      </c>
      <c r="AW106">
        <v>0.71484099999999995</v>
      </c>
      <c r="AX106">
        <v>0.722719</v>
      </c>
      <c r="AY106">
        <v>0.73124400000000001</v>
      </c>
      <c r="AZ106">
        <v>0.74041599999999996</v>
      </c>
    </row>
    <row r="107" spans="1:52" x14ac:dyDescent="0.15">
      <c r="A107">
        <v>72</v>
      </c>
      <c r="B107">
        <v>72</v>
      </c>
      <c r="C107">
        <v>0.06</v>
      </c>
      <c r="D107">
        <v>0.19</v>
      </c>
      <c r="E107">
        <v>98.69</v>
      </c>
      <c r="F107">
        <v>0</v>
      </c>
      <c r="G107">
        <v>0.09</v>
      </c>
      <c r="H107">
        <v>0.17</v>
      </c>
      <c r="I107">
        <v>1.4</v>
      </c>
      <c r="J107">
        <v>0.11</v>
      </c>
      <c r="K107">
        <v>69.203406999999999</v>
      </c>
      <c r="L107">
        <v>74.197934000000004</v>
      </c>
      <c r="M107">
        <v>7.0446059999999999</v>
      </c>
      <c r="N107">
        <v>89.015900000000002</v>
      </c>
      <c r="O107">
        <v>-4.9922000000000004</v>
      </c>
      <c r="P107">
        <v>93.000799999999998</v>
      </c>
      <c r="Q107">
        <v>8.6182999999999996E-2</v>
      </c>
      <c r="R107">
        <v>6.6552E-2</v>
      </c>
      <c r="S107">
        <v>4.6921999999999998E-2</v>
      </c>
      <c r="T107">
        <v>2.7290999999999999E-2</v>
      </c>
      <c r="U107">
        <v>1.4393E-2</v>
      </c>
      <c r="V107">
        <v>1.3798E-2</v>
      </c>
      <c r="W107">
        <v>2.0615999999999999E-2</v>
      </c>
      <c r="X107">
        <v>3.2783E-2</v>
      </c>
      <c r="Y107">
        <v>5.2954000000000001E-2</v>
      </c>
      <c r="Z107">
        <v>8.5958999999999994E-2</v>
      </c>
      <c r="AA107">
        <v>0.14041999999999999</v>
      </c>
      <c r="AB107">
        <v>0.21884600000000001</v>
      </c>
      <c r="AC107">
        <v>0.32297900000000002</v>
      </c>
      <c r="AD107">
        <v>0.44427299999999997</v>
      </c>
      <c r="AE107">
        <v>0.56946099999999999</v>
      </c>
      <c r="AF107">
        <v>0.68440199999999995</v>
      </c>
      <c r="AG107">
        <v>0.77084900000000001</v>
      </c>
      <c r="AH107">
        <v>0.82839399999999996</v>
      </c>
      <c r="AI107">
        <v>0.870834</v>
      </c>
      <c r="AJ107">
        <v>0.90057399999999999</v>
      </c>
      <c r="AK107">
        <v>0.91013999999999995</v>
      </c>
      <c r="AL107">
        <v>0.894177</v>
      </c>
      <c r="AM107">
        <v>0.85627600000000004</v>
      </c>
      <c r="AN107">
        <v>0.81312099999999998</v>
      </c>
      <c r="AO107">
        <v>0.77938300000000005</v>
      </c>
      <c r="AP107">
        <v>0.75530799999999998</v>
      </c>
      <c r="AQ107">
        <v>0.73576900000000001</v>
      </c>
      <c r="AR107">
        <v>0.71712399999999998</v>
      </c>
      <c r="AS107">
        <v>0.70322099999999998</v>
      </c>
      <c r="AT107">
        <v>0.69764199999999998</v>
      </c>
      <c r="AU107">
        <v>0.69972999999999996</v>
      </c>
      <c r="AV107">
        <v>0.70634399999999997</v>
      </c>
      <c r="AW107">
        <v>0.71360500000000004</v>
      </c>
      <c r="AX107">
        <v>0.72151299999999996</v>
      </c>
      <c r="AY107">
        <v>0.73006800000000005</v>
      </c>
      <c r="AZ107">
        <v>0.73926999999999998</v>
      </c>
    </row>
    <row r="108" spans="1:52" x14ac:dyDescent="0.15">
      <c r="A108">
        <v>73</v>
      </c>
      <c r="B108">
        <v>73</v>
      </c>
      <c r="C108">
        <v>0</v>
      </c>
      <c r="D108">
        <v>0</v>
      </c>
      <c r="E108">
        <v>0</v>
      </c>
      <c r="F108">
        <v>0</v>
      </c>
      <c r="G108">
        <v>0.06</v>
      </c>
      <c r="H108">
        <v>0.05</v>
      </c>
      <c r="I108">
        <v>0.05</v>
      </c>
      <c r="J108">
        <v>0.06</v>
      </c>
      <c r="K108">
        <v>84.555414999999996</v>
      </c>
      <c r="L108">
        <v>87.683100999999994</v>
      </c>
      <c r="M108">
        <v>74.749224999999996</v>
      </c>
      <c r="N108">
        <v>95.027299999999997</v>
      </c>
      <c r="O108">
        <v>1.4999999999999999E-2</v>
      </c>
      <c r="P108">
        <v>-2.0825</v>
      </c>
      <c r="Q108">
        <v>0.13622699999999999</v>
      </c>
      <c r="R108">
        <v>0.35086099999999998</v>
      </c>
      <c r="S108">
        <v>0.56549499999999997</v>
      </c>
      <c r="T108">
        <v>0.78012899999999996</v>
      </c>
      <c r="U108">
        <v>0.86961200000000005</v>
      </c>
      <c r="V108">
        <v>0.88991399999999998</v>
      </c>
      <c r="W108">
        <v>0.89915400000000001</v>
      </c>
      <c r="X108">
        <v>0.90838399999999997</v>
      </c>
      <c r="Y108">
        <v>0.91506600000000005</v>
      </c>
      <c r="Z108">
        <v>0.92127000000000003</v>
      </c>
      <c r="AA108">
        <v>0.927338</v>
      </c>
      <c r="AB108">
        <v>0.92751899999999998</v>
      </c>
      <c r="AC108">
        <v>0.92261599999999999</v>
      </c>
      <c r="AD108">
        <v>0.91486199999999995</v>
      </c>
      <c r="AE108">
        <v>0.902397</v>
      </c>
      <c r="AF108">
        <v>0.88890499999999995</v>
      </c>
      <c r="AG108">
        <v>0.87554900000000002</v>
      </c>
      <c r="AH108">
        <v>0.86271900000000001</v>
      </c>
      <c r="AI108">
        <v>0.85083900000000001</v>
      </c>
      <c r="AJ108">
        <v>0.84632099999999999</v>
      </c>
      <c r="AK108">
        <v>0.85257899999999998</v>
      </c>
      <c r="AL108">
        <v>0.86460300000000001</v>
      </c>
      <c r="AM108">
        <v>0.87394499999999997</v>
      </c>
      <c r="AN108">
        <v>0.87865400000000005</v>
      </c>
      <c r="AO108">
        <v>0.88277399999999995</v>
      </c>
      <c r="AP108">
        <v>0.88703299999999996</v>
      </c>
      <c r="AQ108">
        <v>0.89445699999999995</v>
      </c>
      <c r="AR108">
        <v>0.90416099999999999</v>
      </c>
      <c r="AS108">
        <v>0.91468000000000005</v>
      </c>
      <c r="AT108">
        <v>0.921983</v>
      </c>
      <c r="AU108">
        <v>0.92669000000000001</v>
      </c>
      <c r="AV108">
        <v>0.92937599999999998</v>
      </c>
      <c r="AW108">
        <v>0.93264100000000005</v>
      </c>
      <c r="AX108">
        <v>0.93648500000000001</v>
      </c>
      <c r="AY108">
        <v>0.940909</v>
      </c>
      <c r="AZ108">
        <v>0.945913</v>
      </c>
    </row>
    <row r="109" spans="1:52" x14ac:dyDescent="0.15">
      <c r="A109">
        <v>74</v>
      </c>
      <c r="B109">
        <v>74</v>
      </c>
      <c r="C109">
        <v>77.39</v>
      </c>
      <c r="D109">
        <v>68.48</v>
      </c>
      <c r="E109">
        <v>65.459999999999994</v>
      </c>
      <c r="F109">
        <v>80.7</v>
      </c>
      <c r="G109">
        <v>1.65</v>
      </c>
      <c r="H109">
        <v>1.62</v>
      </c>
      <c r="I109">
        <v>1.72</v>
      </c>
      <c r="J109">
        <v>1.68</v>
      </c>
      <c r="K109">
        <v>2.0204049999999998</v>
      </c>
      <c r="L109">
        <v>2.098039</v>
      </c>
      <c r="M109">
        <v>1.730645</v>
      </c>
      <c r="N109">
        <v>15.993600000000001</v>
      </c>
      <c r="O109">
        <v>-5.9200000000000003E-2</v>
      </c>
      <c r="P109">
        <v>8.3999999999999995E-3</v>
      </c>
      <c r="Q109">
        <v>8.6312E-2</v>
      </c>
      <c r="R109">
        <v>6.5485000000000002E-2</v>
      </c>
      <c r="S109">
        <v>4.4658000000000003E-2</v>
      </c>
      <c r="T109">
        <v>2.3831999999999999E-2</v>
      </c>
      <c r="U109">
        <v>1.3454000000000001E-2</v>
      </c>
      <c r="V109">
        <v>1.2569E-2</v>
      </c>
      <c r="W109">
        <v>1.4881999999999999E-2</v>
      </c>
      <c r="X109">
        <v>1.8041000000000001E-2</v>
      </c>
      <c r="Y109">
        <v>2.1328E-2</v>
      </c>
      <c r="Z109">
        <v>2.5226999999999999E-2</v>
      </c>
      <c r="AA109">
        <v>2.8663000000000001E-2</v>
      </c>
      <c r="AB109">
        <v>3.074E-2</v>
      </c>
      <c r="AC109">
        <v>3.1406000000000003E-2</v>
      </c>
      <c r="AD109">
        <v>3.1057999999999999E-2</v>
      </c>
      <c r="AE109">
        <v>2.9624999999999999E-2</v>
      </c>
      <c r="AF109">
        <v>2.6960000000000001E-2</v>
      </c>
      <c r="AG109">
        <v>2.3045E-2</v>
      </c>
      <c r="AH109">
        <v>1.7498E-2</v>
      </c>
      <c r="AI109">
        <v>1.2755000000000001E-2</v>
      </c>
      <c r="AJ109">
        <v>1.0243E-2</v>
      </c>
      <c r="AK109">
        <v>1.0872E-2</v>
      </c>
      <c r="AL109">
        <v>1.3273E-2</v>
      </c>
      <c r="AM109">
        <v>1.7215000000000001E-2</v>
      </c>
      <c r="AN109">
        <v>2.2425E-2</v>
      </c>
      <c r="AO109">
        <v>2.7944E-2</v>
      </c>
      <c r="AP109">
        <v>3.2273000000000003E-2</v>
      </c>
      <c r="AQ109">
        <v>3.5456000000000001E-2</v>
      </c>
      <c r="AR109">
        <v>3.8905000000000002E-2</v>
      </c>
      <c r="AS109">
        <v>4.3235999999999997E-2</v>
      </c>
      <c r="AT109">
        <v>4.8118000000000001E-2</v>
      </c>
      <c r="AU109">
        <v>5.3031000000000002E-2</v>
      </c>
      <c r="AV109">
        <v>5.7673000000000002E-2</v>
      </c>
      <c r="AW109">
        <v>6.1636000000000003E-2</v>
      </c>
      <c r="AX109">
        <v>6.4918000000000003E-2</v>
      </c>
      <c r="AY109">
        <v>6.7519999999999997E-2</v>
      </c>
      <c r="AZ109">
        <v>6.9441000000000003E-2</v>
      </c>
    </row>
    <row r="110" spans="1:52" x14ac:dyDescent="0.15">
      <c r="A110">
        <v>75</v>
      </c>
      <c r="B110">
        <v>75</v>
      </c>
      <c r="C110">
        <v>1.72</v>
      </c>
      <c r="D110">
        <v>1.18</v>
      </c>
      <c r="E110">
        <v>1.32</v>
      </c>
      <c r="F110">
        <v>0</v>
      </c>
      <c r="G110">
        <v>7.0000000000000007E-2</v>
      </c>
      <c r="H110">
        <v>7.0000000000000007E-2</v>
      </c>
      <c r="I110">
        <v>7.0000000000000007E-2</v>
      </c>
      <c r="J110">
        <v>7.0000000000000007E-2</v>
      </c>
      <c r="K110">
        <v>81.804205999999994</v>
      </c>
      <c r="L110">
        <v>84.838168999999994</v>
      </c>
      <c r="M110">
        <v>72.332515999999998</v>
      </c>
      <c r="N110">
        <v>93.813299999999998</v>
      </c>
      <c r="O110">
        <v>-1E-4</v>
      </c>
      <c r="P110">
        <v>-2.0672999999999999</v>
      </c>
      <c r="Q110">
        <v>0.13456599999999999</v>
      </c>
      <c r="R110">
        <v>0.34140100000000001</v>
      </c>
      <c r="S110">
        <v>0.54823599999999995</v>
      </c>
      <c r="T110">
        <v>0.75507100000000005</v>
      </c>
      <c r="U110">
        <v>0.84125000000000005</v>
      </c>
      <c r="V110">
        <v>0.86085500000000004</v>
      </c>
      <c r="W110">
        <v>0.86987400000000004</v>
      </c>
      <c r="X110">
        <v>0.87890999999999997</v>
      </c>
      <c r="Y110">
        <v>0.88549</v>
      </c>
      <c r="Z110">
        <v>0.89162699999999995</v>
      </c>
      <c r="AA110">
        <v>0.89761599999999997</v>
      </c>
      <c r="AB110">
        <v>0.89786500000000002</v>
      </c>
      <c r="AC110">
        <v>0.893146</v>
      </c>
      <c r="AD110">
        <v>0.88563099999999995</v>
      </c>
      <c r="AE110">
        <v>0.87351800000000002</v>
      </c>
      <c r="AF110">
        <v>0.86036400000000002</v>
      </c>
      <c r="AG110">
        <v>0.847298</v>
      </c>
      <c r="AH110">
        <v>0.83468399999999998</v>
      </c>
      <c r="AI110">
        <v>0.82300700000000004</v>
      </c>
      <c r="AJ110">
        <v>0.81851600000000002</v>
      </c>
      <c r="AK110">
        <v>0.82454099999999997</v>
      </c>
      <c r="AL110">
        <v>0.83619699999999997</v>
      </c>
      <c r="AM110">
        <v>0.84531599999999996</v>
      </c>
      <c r="AN110">
        <v>0.85000699999999996</v>
      </c>
      <c r="AO110">
        <v>0.85414900000000005</v>
      </c>
      <c r="AP110">
        <v>0.85839600000000005</v>
      </c>
      <c r="AQ110">
        <v>0.86567000000000005</v>
      </c>
      <c r="AR110">
        <v>0.87516000000000005</v>
      </c>
      <c r="AS110">
        <v>0.88546899999999995</v>
      </c>
      <c r="AT110">
        <v>0.89268899999999995</v>
      </c>
      <c r="AU110">
        <v>0.897401</v>
      </c>
      <c r="AV110">
        <v>0.90014899999999998</v>
      </c>
      <c r="AW110">
        <v>0.90343499999999999</v>
      </c>
      <c r="AX110">
        <v>0.90725800000000001</v>
      </c>
      <c r="AY110">
        <v>0.91161899999999996</v>
      </c>
      <c r="AZ110">
        <v>0.91651700000000003</v>
      </c>
    </row>
    <row r="111" spans="1:52" x14ac:dyDescent="0.15">
      <c r="A111">
        <v>76</v>
      </c>
      <c r="B111">
        <v>76</v>
      </c>
      <c r="C111">
        <v>4.3099999999999996</v>
      </c>
      <c r="D111">
        <v>2.94</v>
      </c>
      <c r="E111">
        <v>3.31</v>
      </c>
      <c r="F111">
        <v>0</v>
      </c>
      <c r="G111">
        <v>0.09</v>
      </c>
      <c r="H111">
        <v>0.09</v>
      </c>
      <c r="I111">
        <v>0.09</v>
      </c>
      <c r="J111">
        <v>0.09</v>
      </c>
      <c r="K111">
        <v>77.789028000000002</v>
      </c>
      <c r="L111">
        <v>80.683924000000005</v>
      </c>
      <c r="M111">
        <v>68.803185999999997</v>
      </c>
      <c r="N111">
        <v>91.990899999999996</v>
      </c>
      <c r="O111">
        <v>-1.9099999999999999E-2</v>
      </c>
      <c r="P111">
        <v>-2.0445000000000002</v>
      </c>
      <c r="Q111">
        <v>0.13214300000000001</v>
      </c>
      <c r="R111">
        <v>0.32759100000000002</v>
      </c>
      <c r="S111">
        <v>0.523038</v>
      </c>
      <c r="T111">
        <v>0.71848599999999996</v>
      </c>
      <c r="U111">
        <v>0.79984</v>
      </c>
      <c r="V111">
        <v>0.81842800000000004</v>
      </c>
      <c r="W111">
        <v>0.82711900000000005</v>
      </c>
      <c r="X111">
        <v>0.83587199999999995</v>
      </c>
      <c r="Y111">
        <v>0.84229699999999996</v>
      </c>
      <c r="Z111">
        <v>0.848333</v>
      </c>
      <c r="AA111">
        <v>0.85420300000000005</v>
      </c>
      <c r="AB111">
        <v>0.85454600000000003</v>
      </c>
      <c r="AC111">
        <v>0.85009199999999996</v>
      </c>
      <c r="AD111">
        <v>0.84292100000000003</v>
      </c>
      <c r="AE111">
        <v>0.83131999999999995</v>
      </c>
      <c r="AF111">
        <v>0.81866099999999997</v>
      </c>
      <c r="AG111">
        <v>0.80601900000000004</v>
      </c>
      <c r="AH111">
        <v>0.79372399999999999</v>
      </c>
      <c r="AI111">
        <v>0.78235200000000005</v>
      </c>
      <c r="AJ111">
        <v>0.77790899999999996</v>
      </c>
      <c r="AK111">
        <v>0.78360600000000002</v>
      </c>
      <c r="AL111">
        <v>0.79473899999999997</v>
      </c>
      <c r="AM111">
        <v>0.80354700000000001</v>
      </c>
      <c r="AN111">
        <v>0.80822300000000002</v>
      </c>
      <c r="AO111">
        <v>0.81240599999999996</v>
      </c>
      <c r="AP111">
        <v>0.81664000000000003</v>
      </c>
      <c r="AQ111">
        <v>0.82369999999999999</v>
      </c>
      <c r="AR111">
        <v>0.83287999999999995</v>
      </c>
      <c r="AS111">
        <v>0.842885</v>
      </c>
      <c r="AT111">
        <v>0.84998399999999996</v>
      </c>
      <c r="AU111">
        <v>0.85470400000000002</v>
      </c>
      <c r="AV111">
        <v>0.85754399999999997</v>
      </c>
      <c r="AW111">
        <v>0.86086099999999999</v>
      </c>
      <c r="AX111">
        <v>0.86465400000000003</v>
      </c>
      <c r="AY111">
        <v>0.868923</v>
      </c>
      <c r="AZ111">
        <v>0.873668</v>
      </c>
    </row>
    <row r="112" spans="1:52" x14ac:dyDescent="0.15">
      <c r="A112">
        <v>77</v>
      </c>
      <c r="B112">
        <v>77</v>
      </c>
      <c r="C112">
        <v>8.7200000000000006</v>
      </c>
      <c r="D112">
        <v>6</v>
      </c>
      <c r="E112">
        <v>6.66</v>
      </c>
      <c r="F112">
        <v>0</v>
      </c>
      <c r="G112">
        <v>0.13</v>
      </c>
      <c r="H112">
        <v>0.13</v>
      </c>
      <c r="I112">
        <v>0.13</v>
      </c>
      <c r="J112">
        <v>0.13</v>
      </c>
      <c r="K112">
        <v>71.373875999999996</v>
      </c>
      <c r="L112">
        <v>74.048852999999994</v>
      </c>
      <c r="M112">
        <v>63.177005000000001</v>
      </c>
      <c r="N112">
        <v>88.945599999999999</v>
      </c>
      <c r="O112">
        <v>-5.6800000000000003E-2</v>
      </c>
      <c r="P112">
        <v>-2.0175999999999998</v>
      </c>
      <c r="Q112">
        <v>0.128278</v>
      </c>
      <c r="R112">
        <v>0.30557299999999998</v>
      </c>
      <c r="S112">
        <v>0.48286800000000002</v>
      </c>
      <c r="T112">
        <v>0.66016200000000003</v>
      </c>
      <c r="U112">
        <v>0.73382599999999998</v>
      </c>
      <c r="V112">
        <v>0.75079399999999996</v>
      </c>
      <c r="W112">
        <v>0.75896600000000003</v>
      </c>
      <c r="X112">
        <v>0.76726700000000003</v>
      </c>
      <c r="Y112">
        <v>0.77344800000000002</v>
      </c>
      <c r="Z112">
        <v>0.77932199999999996</v>
      </c>
      <c r="AA112">
        <v>0.78499799999999997</v>
      </c>
      <c r="AB112">
        <v>0.78548300000000004</v>
      </c>
      <c r="AC112">
        <v>0.78143700000000005</v>
      </c>
      <c r="AD112">
        <v>0.77479900000000002</v>
      </c>
      <c r="AE112">
        <v>0.76399099999999998</v>
      </c>
      <c r="AF112">
        <v>0.75209800000000004</v>
      </c>
      <c r="AG112">
        <v>0.74011499999999997</v>
      </c>
      <c r="AH112">
        <v>0.72831100000000004</v>
      </c>
      <c r="AI112">
        <v>0.71740800000000005</v>
      </c>
      <c r="AJ112">
        <v>0.71302399999999999</v>
      </c>
      <c r="AK112">
        <v>0.71818199999999999</v>
      </c>
      <c r="AL112">
        <v>0.728468</v>
      </c>
      <c r="AM112">
        <v>0.73677000000000004</v>
      </c>
      <c r="AN112">
        <v>0.74141800000000002</v>
      </c>
      <c r="AO112">
        <v>0.74566399999999999</v>
      </c>
      <c r="AP112">
        <v>0.74987599999999999</v>
      </c>
      <c r="AQ112">
        <v>0.75659299999999996</v>
      </c>
      <c r="AR112">
        <v>0.76527900000000004</v>
      </c>
      <c r="AS112">
        <v>0.77480000000000004</v>
      </c>
      <c r="AT112">
        <v>0.78170899999999999</v>
      </c>
      <c r="AU112">
        <v>0.78644000000000003</v>
      </c>
      <c r="AV112">
        <v>0.78942599999999996</v>
      </c>
      <c r="AW112">
        <v>0.79279100000000002</v>
      </c>
      <c r="AX112">
        <v>0.79653399999999996</v>
      </c>
      <c r="AY112">
        <v>0.80065500000000001</v>
      </c>
      <c r="AZ112">
        <v>0.80515400000000004</v>
      </c>
    </row>
    <row r="113" spans="1:52" x14ac:dyDescent="0.15">
      <c r="A113">
        <v>78</v>
      </c>
      <c r="B113">
        <v>78</v>
      </c>
      <c r="C113">
        <v>12.94</v>
      </c>
      <c r="D113">
        <v>8.85</v>
      </c>
      <c r="E113">
        <v>9.81</v>
      </c>
      <c r="F113">
        <v>0.18</v>
      </c>
      <c r="G113">
        <v>0.17</v>
      </c>
      <c r="H113">
        <v>0.16</v>
      </c>
      <c r="I113">
        <v>0.17</v>
      </c>
      <c r="J113">
        <v>0.17</v>
      </c>
      <c r="K113">
        <v>65.273551999999995</v>
      </c>
      <c r="L113">
        <v>67.738168999999999</v>
      </c>
      <c r="M113">
        <v>57.838535</v>
      </c>
      <c r="N113">
        <v>85.875399999999999</v>
      </c>
      <c r="O113">
        <v>-9.4700000000000006E-2</v>
      </c>
      <c r="P113">
        <v>-2.0053000000000001</v>
      </c>
      <c r="Q113">
        <v>0.124613</v>
      </c>
      <c r="R113">
        <v>0.28468700000000002</v>
      </c>
      <c r="S113">
        <v>0.44476199999999999</v>
      </c>
      <c r="T113">
        <v>0.60483600000000004</v>
      </c>
      <c r="U113">
        <v>0.67120599999999997</v>
      </c>
      <c r="V113">
        <v>0.68663600000000002</v>
      </c>
      <c r="W113">
        <v>0.69431399999999999</v>
      </c>
      <c r="X113">
        <v>0.70218400000000003</v>
      </c>
      <c r="Y113">
        <v>0.70812799999999998</v>
      </c>
      <c r="Z113">
        <v>0.71384000000000003</v>
      </c>
      <c r="AA113">
        <v>0.71931999999999996</v>
      </c>
      <c r="AB113">
        <v>0.71992</v>
      </c>
      <c r="AC113">
        <v>0.71623599999999998</v>
      </c>
      <c r="AD113">
        <v>0.71007399999999998</v>
      </c>
      <c r="AE113">
        <v>0.69999</v>
      </c>
      <c r="AF113">
        <v>0.68879699999999999</v>
      </c>
      <c r="AG113">
        <v>0.67741799999999996</v>
      </c>
      <c r="AH113">
        <v>0.66606699999999996</v>
      </c>
      <c r="AI113">
        <v>0.65559900000000004</v>
      </c>
      <c r="AJ113">
        <v>0.65126700000000004</v>
      </c>
      <c r="AK113">
        <v>0.65591600000000005</v>
      </c>
      <c r="AL113">
        <v>0.66540600000000005</v>
      </c>
      <c r="AM113">
        <v>0.67324099999999998</v>
      </c>
      <c r="AN113">
        <v>0.67787699999999995</v>
      </c>
      <c r="AO113">
        <v>0.68219399999999997</v>
      </c>
      <c r="AP113">
        <v>0.68639300000000003</v>
      </c>
      <c r="AQ113">
        <v>0.69279100000000005</v>
      </c>
      <c r="AR113">
        <v>0.70101599999999997</v>
      </c>
      <c r="AS113">
        <v>0.71008199999999999</v>
      </c>
      <c r="AT113">
        <v>0.716812</v>
      </c>
      <c r="AU113">
        <v>0.72155499999999995</v>
      </c>
      <c r="AV113">
        <v>0.72467999999999999</v>
      </c>
      <c r="AW113">
        <v>0.72808899999999999</v>
      </c>
      <c r="AX113">
        <v>0.73178399999999999</v>
      </c>
      <c r="AY113">
        <v>0.73576299999999994</v>
      </c>
      <c r="AZ113">
        <v>0.74002699999999999</v>
      </c>
    </row>
    <row r="114" spans="1:52" x14ac:dyDescent="0.15">
      <c r="A114">
        <v>79</v>
      </c>
      <c r="B114">
        <v>79</v>
      </c>
      <c r="C114">
        <v>16.760000000000002</v>
      </c>
      <c r="D114">
        <v>11.54</v>
      </c>
      <c r="E114">
        <v>12.62</v>
      </c>
      <c r="F114">
        <v>1.02</v>
      </c>
      <c r="G114">
        <v>0.21</v>
      </c>
      <c r="H114">
        <v>0.2</v>
      </c>
      <c r="I114">
        <v>0.21</v>
      </c>
      <c r="J114">
        <v>0.21</v>
      </c>
      <c r="K114">
        <v>59.460642999999997</v>
      </c>
      <c r="L114">
        <v>61.725115000000002</v>
      </c>
      <c r="M114">
        <v>52.758986</v>
      </c>
      <c r="N114">
        <v>82.766999999999996</v>
      </c>
      <c r="O114">
        <v>-0.13619999999999999</v>
      </c>
      <c r="P114">
        <v>-2.0036999999999998</v>
      </c>
      <c r="Q114">
        <v>0.121124</v>
      </c>
      <c r="R114">
        <v>0.26481500000000002</v>
      </c>
      <c r="S114">
        <v>0.40850599999999998</v>
      </c>
      <c r="T114">
        <v>0.55219700000000005</v>
      </c>
      <c r="U114">
        <v>0.61162700000000003</v>
      </c>
      <c r="V114">
        <v>0.62559500000000001</v>
      </c>
      <c r="W114">
        <v>0.632803</v>
      </c>
      <c r="X114">
        <v>0.64026300000000003</v>
      </c>
      <c r="Y114">
        <v>0.64598</v>
      </c>
      <c r="Z114">
        <v>0.65153499999999998</v>
      </c>
      <c r="AA114">
        <v>0.65682300000000005</v>
      </c>
      <c r="AB114">
        <v>0.65752600000000005</v>
      </c>
      <c r="AC114">
        <v>0.65417400000000003</v>
      </c>
      <c r="AD114">
        <v>0.64844999999999997</v>
      </c>
      <c r="AE114">
        <v>0.63904000000000005</v>
      </c>
      <c r="AF114">
        <v>0.628498</v>
      </c>
      <c r="AG114">
        <v>0.61768100000000004</v>
      </c>
      <c r="AH114">
        <v>0.60675100000000004</v>
      </c>
      <c r="AI114">
        <v>0.59669099999999997</v>
      </c>
      <c r="AJ114">
        <v>0.59240099999999996</v>
      </c>
      <c r="AK114">
        <v>0.59655999999999998</v>
      </c>
      <c r="AL114">
        <v>0.60529200000000005</v>
      </c>
      <c r="AM114">
        <v>0.61268500000000004</v>
      </c>
      <c r="AN114">
        <v>0.61731100000000005</v>
      </c>
      <c r="AO114">
        <v>0.62169799999999997</v>
      </c>
      <c r="AP114">
        <v>0.625888</v>
      </c>
      <c r="AQ114">
        <v>0.63198500000000002</v>
      </c>
      <c r="AR114">
        <v>0.63977099999999998</v>
      </c>
      <c r="AS114">
        <v>0.64840699999999996</v>
      </c>
      <c r="AT114">
        <v>0.65496799999999999</v>
      </c>
      <c r="AU114">
        <v>0.65972200000000003</v>
      </c>
      <c r="AV114">
        <v>0.66297799999999996</v>
      </c>
      <c r="AW114">
        <v>0.66642999999999997</v>
      </c>
      <c r="AX114">
        <v>0.67007799999999995</v>
      </c>
      <c r="AY114">
        <v>0.67392099999999999</v>
      </c>
      <c r="AZ114">
        <v>0.67796000000000001</v>
      </c>
    </row>
    <row r="115" spans="1:52" x14ac:dyDescent="0.15">
      <c r="A115">
        <v>80</v>
      </c>
      <c r="B115">
        <v>80</v>
      </c>
      <c r="C115">
        <v>20.64</v>
      </c>
      <c r="D115">
        <v>14.48</v>
      </c>
      <c r="E115">
        <v>15.45</v>
      </c>
      <c r="F115">
        <v>2.13</v>
      </c>
      <c r="G115">
        <v>0.25</v>
      </c>
      <c r="H115">
        <v>0.25</v>
      </c>
      <c r="I115">
        <v>0.25</v>
      </c>
      <c r="J115">
        <v>0.26</v>
      </c>
      <c r="K115">
        <v>53.649845999999997</v>
      </c>
      <c r="L115">
        <v>55.698103000000003</v>
      </c>
      <c r="M115">
        <v>47.66046</v>
      </c>
      <c r="N115">
        <v>79.441699999999997</v>
      </c>
      <c r="O115">
        <v>-0.14410000000000001</v>
      </c>
      <c r="P115">
        <v>-1.998</v>
      </c>
      <c r="Q115">
        <v>0.117642</v>
      </c>
      <c r="R115">
        <v>0.24490300000000001</v>
      </c>
      <c r="S115">
        <v>0.37216500000000002</v>
      </c>
      <c r="T115">
        <v>0.49942700000000001</v>
      </c>
      <c r="U115">
        <v>0.55189100000000002</v>
      </c>
      <c r="V115">
        <v>0.56438100000000002</v>
      </c>
      <c r="W115">
        <v>0.57110300000000003</v>
      </c>
      <c r="X115">
        <v>0.57813199999999998</v>
      </c>
      <c r="Y115">
        <v>0.58360000000000001</v>
      </c>
      <c r="Z115">
        <v>0.58897299999999997</v>
      </c>
      <c r="AA115">
        <v>0.59403899999999998</v>
      </c>
      <c r="AB115">
        <v>0.59481499999999998</v>
      </c>
      <c r="AC115">
        <v>0.59177299999999999</v>
      </c>
      <c r="AD115">
        <v>0.58647199999999999</v>
      </c>
      <c r="AE115">
        <v>0.57773399999999997</v>
      </c>
      <c r="AF115">
        <v>0.56785699999999995</v>
      </c>
      <c r="AG115">
        <v>0.55762900000000004</v>
      </c>
      <c r="AH115">
        <v>0.547157</v>
      </c>
      <c r="AI115">
        <v>0.53755699999999995</v>
      </c>
      <c r="AJ115">
        <v>0.53337999999999997</v>
      </c>
      <c r="AK115">
        <v>0.53713699999999998</v>
      </c>
      <c r="AL115">
        <v>0.54520900000000005</v>
      </c>
      <c r="AM115">
        <v>0.55225500000000005</v>
      </c>
      <c r="AN115">
        <v>0.556952</v>
      </c>
      <c r="AO115">
        <v>0.56146600000000002</v>
      </c>
      <c r="AP115">
        <v>0.56568200000000002</v>
      </c>
      <c r="AQ115">
        <v>0.57149899999999998</v>
      </c>
      <c r="AR115">
        <v>0.57886599999999999</v>
      </c>
      <c r="AS115">
        <v>0.58708400000000005</v>
      </c>
      <c r="AT115">
        <v>0.59348400000000001</v>
      </c>
      <c r="AU115">
        <v>0.59825499999999998</v>
      </c>
      <c r="AV115">
        <v>0.60164499999999999</v>
      </c>
      <c r="AW115">
        <v>0.60514299999999999</v>
      </c>
      <c r="AX115">
        <v>0.60874799999999996</v>
      </c>
      <c r="AY115">
        <v>0.61245899999999998</v>
      </c>
      <c r="AZ115">
        <v>0.61627799999999999</v>
      </c>
    </row>
    <row r="116" spans="1:52" x14ac:dyDescent="0.15">
      <c r="A116">
        <v>81</v>
      </c>
      <c r="B116">
        <v>81</v>
      </c>
      <c r="C116">
        <v>24.37</v>
      </c>
      <c r="D116">
        <v>17.43</v>
      </c>
      <c r="E116">
        <v>18.25</v>
      </c>
      <c r="F116">
        <v>3.52</v>
      </c>
      <c r="G116">
        <v>0.3</v>
      </c>
      <c r="H116">
        <v>0.28999999999999998</v>
      </c>
      <c r="I116">
        <v>0.3</v>
      </c>
      <c r="J116">
        <v>0.3</v>
      </c>
      <c r="K116">
        <v>48.178910000000002</v>
      </c>
      <c r="L116">
        <v>50.021802000000001</v>
      </c>
      <c r="M116">
        <v>42.854470999999997</v>
      </c>
      <c r="N116">
        <v>76.082599999999999</v>
      </c>
      <c r="O116">
        <v>-0.14829999999999999</v>
      </c>
      <c r="P116">
        <v>-1.9917</v>
      </c>
      <c r="Q116">
        <v>0.114361</v>
      </c>
      <c r="R116">
        <v>0.226137</v>
      </c>
      <c r="S116">
        <v>0.33791300000000002</v>
      </c>
      <c r="T116">
        <v>0.44968900000000001</v>
      </c>
      <c r="U116">
        <v>0.49558799999999997</v>
      </c>
      <c r="V116">
        <v>0.50668199999999997</v>
      </c>
      <c r="W116">
        <v>0.51294399999999996</v>
      </c>
      <c r="X116">
        <v>0.519567</v>
      </c>
      <c r="Y116">
        <v>0.52479799999999999</v>
      </c>
      <c r="Z116">
        <v>0.52999700000000005</v>
      </c>
      <c r="AA116">
        <v>0.53485300000000002</v>
      </c>
      <c r="AB116">
        <v>0.53570099999999998</v>
      </c>
      <c r="AC116">
        <v>0.53295199999999998</v>
      </c>
      <c r="AD116">
        <v>0.528057</v>
      </c>
      <c r="AE116">
        <v>0.51995899999999995</v>
      </c>
      <c r="AF116">
        <v>0.51071599999999995</v>
      </c>
      <c r="AG116">
        <v>0.50105100000000002</v>
      </c>
      <c r="AH116">
        <v>0.49101899999999998</v>
      </c>
      <c r="AI116">
        <v>0.48186200000000001</v>
      </c>
      <c r="AJ116">
        <v>0.477802</v>
      </c>
      <c r="AK116">
        <v>0.48119200000000001</v>
      </c>
      <c r="AL116">
        <v>0.488653</v>
      </c>
      <c r="AM116">
        <v>0.49538199999999999</v>
      </c>
      <c r="AN116">
        <v>0.50015200000000004</v>
      </c>
      <c r="AO116">
        <v>0.50478900000000004</v>
      </c>
      <c r="AP116">
        <v>0.50903100000000001</v>
      </c>
      <c r="AQ116">
        <v>0.51458800000000005</v>
      </c>
      <c r="AR116">
        <v>0.52156000000000002</v>
      </c>
      <c r="AS116">
        <v>0.52938399999999997</v>
      </c>
      <c r="AT116">
        <v>0.535632</v>
      </c>
      <c r="AU116">
        <v>0.54041899999999998</v>
      </c>
      <c r="AV116">
        <v>0.54393800000000003</v>
      </c>
      <c r="AW116">
        <v>0.54747999999999997</v>
      </c>
      <c r="AX116">
        <v>0.55104399999999998</v>
      </c>
      <c r="AY116">
        <v>0.55463300000000004</v>
      </c>
      <c r="AZ116">
        <v>0.55824399999999996</v>
      </c>
    </row>
    <row r="117" spans="1:52" x14ac:dyDescent="0.15">
      <c r="A117">
        <v>82</v>
      </c>
      <c r="B117">
        <v>82</v>
      </c>
      <c r="C117">
        <v>28.09</v>
      </c>
      <c r="D117">
        <v>20.38</v>
      </c>
      <c r="E117">
        <v>21.06</v>
      </c>
      <c r="F117">
        <v>5.23</v>
      </c>
      <c r="G117">
        <v>0.35</v>
      </c>
      <c r="H117">
        <v>0.34</v>
      </c>
      <c r="I117">
        <v>0.34</v>
      </c>
      <c r="J117">
        <v>0.35</v>
      </c>
      <c r="K117">
        <v>43.044004000000001</v>
      </c>
      <c r="L117">
        <v>44.693868999999999</v>
      </c>
      <c r="M117">
        <v>38.336449999999999</v>
      </c>
      <c r="N117">
        <v>72.689899999999994</v>
      </c>
      <c r="O117">
        <v>-0.1525</v>
      </c>
      <c r="P117">
        <v>-1.9810000000000001</v>
      </c>
      <c r="Q117">
        <v>0.111276</v>
      </c>
      <c r="R117">
        <v>0.20849300000000001</v>
      </c>
      <c r="S117">
        <v>0.30571100000000001</v>
      </c>
      <c r="T117">
        <v>0.40292800000000001</v>
      </c>
      <c r="U117">
        <v>0.44265199999999999</v>
      </c>
      <c r="V117">
        <v>0.45243499999999998</v>
      </c>
      <c r="W117">
        <v>0.45826499999999998</v>
      </c>
      <c r="X117">
        <v>0.464505</v>
      </c>
      <c r="Y117">
        <v>0.46951500000000002</v>
      </c>
      <c r="Z117">
        <v>0.47455399999999998</v>
      </c>
      <c r="AA117">
        <v>0.479217</v>
      </c>
      <c r="AB117">
        <v>0.48014000000000001</v>
      </c>
      <c r="AC117">
        <v>0.47767999999999999</v>
      </c>
      <c r="AD117">
        <v>0.47317900000000002</v>
      </c>
      <c r="AE117">
        <v>0.46569899999999997</v>
      </c>
      <c r="AF117">
        <v>0.45706599999999997</v>
      </c>
      <c r="AG117">
        <v>0.44794200000000001</v>
      </c>
      <c r="AH117">
        <v>0.438334</v>
      </c>
      <c r="AI117">
        <v>0.42959999999999998</v>
      </c>
      <c r="AJ117">
        <v>0.42565700000000001</v>
      </c>
      <c r="AK117">
        <v>0.42870599999999998</v>
      </c>
      <c r="AL117">
        <v>0.43559399999999998</v>
      </c>
      <c r="AM117">
        <v>0.44202200000000003</v>
      </c>
      <c r="AN117">
        <v>0.446857</v>
      </c>
      <c r="AO117">
        <v>0.45160800000000001</v>
      </c>
      <c r="AP117">
        <v>0.455874</v>
      </c>
      <c r="AQ117">
        <v>0.46118199999999998</v>
      </c>
      <c r="AR117">
        <v>0.467781</v>
      </c>
      <c r="AS117">
        <v>0.47523399999999999</v>
      </c>
      <c r="AT117">
        <v>0.48133900000000002</v>
      </c>
      <c r="AU117">
        <v>0.48614000000000002</v>
      </c>
      <c r="AV117">
        <v>0.48977900000000002</v>
      </c>
      <c r="AW117">
        <v>0.493363</v>
      </c>
      <c r="AX117">
        <v>0.49689100000000003</v>
      </c>
      <c r="AY117">
        <v>0.50036400000000003</v>
      </c>
      <c r="AZ117">
        <v>0.50378199999999995</v>
      </c>
    </row>
    <row r="118" spans="1:52" x14ac:dyDescent="0.15">
      <c r="A118">
        <v>83</v>
      </c>
      <c r="B118">
        <v>83</v>
      </c>
      <c r="C118">
        <v>31.57</v>
      </c>
      <c r="D118">
        <v>23.34</v>
      </c>
      <c r="E118">
        <v>23.81</v>
      </c>
      <c r="F118">
        <v>7.27</v>
      </c>
      <c r="G118">
        <v>0.4</v>
      </c>
      <c r="H118">
        <v>0.39</v>
      </c>
      <c r="I118">
        <v>0.4</v>
      </c>
      <c r="J118">
        <v>0.4</v>
      </c>
      <c r="K118">
        <v>38.239007000000001</v>
      </c>
      <c r="L118">
        <v>39.709187</v>
      </c>
      <c r="M118">
        <v>34.108150999999999</v>
      </c>
      <c r="N118">
        <v>69.261899999999997</v>
      </c>
      <c r="O118">
        <v>-0.1605</v>
      </c>
      <c r="P118">
        <v>-1.9734</v>
      </c>
      <c r="Q118">
        <v>0.108389</v>
      </c>
      <c r="R118">
        <v>0.19197900000000001</v>
      </c>
      <c r="S118">
        <v>0.27556999999999998</v>
      </c>
      <c r="T118">
        <v>0.35915999999999998</v>
      </c>
      <c r="U118">
        <v>0.39310600000000001</v>
      </c>
      <c r="V118">
        <v>0.40166200000000002</v>
      </c>
      <c r="W118">
        <v>0.40708800000000001</v>
      </c>
      <c r="X118">
        <v>0.41297200000000001</v>
      </c>
      <c r="Y118">
        <v>0.41777599999999998</v>
      </c>
      <c r="Z118">
        <v>0.42266700000000001</v>
      </c>
      <c r="AA118">
        <v>0.427153</v>
      </c>
      <c r="AB118">
        <v>0.42814999999999998</v>
      </c>
      <c r="AC118">
        <v>0.42596499999999998</v>
      </c>
      <c r="AD118">
        <v>0.42183700000000002</v>
      </c>
      <c r="AE118">
        <v>0.414939</v>
      </c>
      <c r="AF118">
        <v>0.40688200000000002</v>
      </c>
      <c r="AG118">
        <v>0.39826600000000001</v>
      </c>
      <c r="AH118">
        <v>0.38905299999999998</v>
      </c>
      <c r="AI118">
        <v>0.38071500000000003</v>
      </c>
      <c r="AJ118">
        <v>0.37687799999999999</v>
      </c>
      <c r="AK118">
        <v>0.37960300000000002</v>
      </c>
      <c r="AL118">
        <v>0.38594899999999999</v>
      </c>
      <c r="AM118">
        <v>0.39208900000000002</v>
      </c>
      <c r="AN118">
        <v>0.39698</v>
      </c>
      <c r="AO118">
        <v>0.40183200000000002</v>
      </c>
      <c r="AP118">
        <v>0.40611700000000001</v>
      </c>
      <c r="AQ118">
        <v>0.411192</v>
      </c>
      <c r="AR118">
        <v>0.41743999999999998</v>
      </c>
      <c r="AS118">
        <v>0.42454399999999998</v>
      </c>
      <c r="AT118">
        <v>0.43051400000000001</v>
      </c>
      <c r="AU118">
        <v>0.43532900000000002</v>
      </c>
      <c r="AV118">
        <v>0.43908000000000003</v>
      </c>
      <c r="AW118">
        <v>0.44270300000000001</v>
      </c>
      <c r="AX118">
        <v>0.44619700000000001</v>
      </c>
      <c r="AY118">
        <v>0.44956200000000002</v>
      </c>
      <c r="AZ118">
        <v>0.45279799999999998</v>
      </c>
    </row>
    <row r="119" spans="1:52" x14ac:dyDescent="0.15">
      <c r="A119">
        <v>84</v>
      </c>
      <c r="B119">
        <v>84</v>
      </c>
      <c r="C119">
        <v>34.909999999999997</v>
      </c>
      <c r="D119">
        <v>26.46</v>
      </c>
      <c r="E119">
        <v>26.87</v>
      </c>
      <c r="F119">
        <v>9.8800000000000008</v>
      </c>
      <c r="G119">
        <v>0.46</v>
      </c>
      <c r="H119">
        <v>0.45</v>
      </c>
      <c r="I119">
        <v>0.45</v>
      </c>
      <c r="J119">
        <v>0.46</v>
      </c>
      <c r="K119">
        <v>33.471054000000002</v>
      </c>
      <c r="L119">
        <v>34.757914</v>
      </c>
      <c r="M119">
        <v>29.777653000000001</v>
      </c>
      <c r="N119">
        <v>65.559799999999996</v>
      </c>
      <c r="O119">
        <v>-0.1535</v>
      </c>
      <c r="P119">
        <v>-1.7641</v>
      </c>
      <c r="Q119">
        <v>0.105434</v>
      </c>
      <c r="R119">
        <v>0.175043</v>
      </c>
      <c r="S119">
        <v>0.24465200000000001</v>
      </c>
      <c r="T119">
        <v>0.31425999999999998</v>
      </c>
      <c r="U119">
        <v>0.34226600000000001</v>
      </c>
      <c r="V119">
        <v>0.34955599999999998</v>
      </c>
      <c r="W119">
        <v>0.35456799999999999</v>
      </c>
      <c r="X119">
        <v>0.36009400000000003</v>
      </c>
      <c r="Y119">
        <v>0.36471199999999998</v>
      </c>
      <c r="Z119">
        <v>0.3695</v>
      </c>
      <c r="AA119">
        <v>0.37390000000000001</v>
      </c>
      <c r="AB119">
        <v>0.37512699999999999</v>
      </c>
      <c r="AC119">
        <v>0.37344300000000002</v>
      </c>
      <c r="AD119">
        <v>0.36996099999999998</v>
      </c>
      <c r="AE119">
        <v>0.36394399999999999</v>
      </c>
      <c r="AF119">
        <v>0.35675000000000001</v>
      </c>
      <c r="AG119">
        <v>0.34887400000000002</v>
      </c>
      <c r="AH119">
        <v>0.34023300000000001</v>
      </c>
      <c r="AI119">
        <v>0.33244099999999999</v>
      </c>
      <c r="AJ119">
        <v>0.32883099999999998</v>
      </c>
      <c r="AK119">
        <v>0.33130100000000001</v>
      </c>
      <c r="AL119">
        <v>0.33711400000000002</v>
      </c>
      <c r="AM119">
        <v>0.34292699999999998</v>
      </c>
      <c r="AN119">
        <v>0.34781699999999999</v>
      </c>
      <c r="AO119">
        <v>0.35272199999999998</v>
      </c>
      <c r="AP119">
        <v>0.356985</v>
      </c>
      <c r="AQ119">
        <v>0.36178399999999999</v>
      </c>
      <c r="AR119">
        <v>0.36763400000000002</v>
      </c>
      <c r="AS119">
        <v>0.37434699999999999</v>
      </c>
      <c r="AT119">
        <v>0.38016100000000003</v>
      </c>
      <c r="AU119">
        <v>0.38498599999999999</v>
      </c>
      <c r="AV119">
        <v>0.38885999999999998</v>
      </c>
      <c r="AW119">
        <v>0.39253300000000002</v>
      </c>
      <c r="AX119">
        <v>0.396005</v>
      </c>
      <c r="AY119">
        <v>0.39927499999999999</v>
      </c>
      <c r="AZ119">
        <v>0.40234500000000001</v>
      </c>
    </row>
    <row r="120" spans="1:52" x14ac:dyDescent="0.15">
      <c r="A120">
        <v>85</v>
      </c>
      <c r="B120">
        <v>85</v>
      </c>
      <c r="C120">
        <v>38.26</v>
      </c>
      <c r="D120">
        <v>29.57</v>
      </c>
      <c r="E120">
        <v>29.88</v>
      </c>
      <c r="F120">
        <v>12.99</v>
      </c>
      <c r="G120">
        <v>0.52</v>
      </c>
      <c r="H120">
        <v>0.51</v>
      </c>
      <c r="I120">
        <v>0.52</v>
      </c>
      <c r="J120">
        <v>0.52</v>
      </c>
      <c r="K120">
        <v>29.059321000000001</v>
      </c>
      <c r="L120">
        <v>30.176590999999998</v>
      </c>
      <c r="M120">
        <v>25.779138</v>
      </c>
      <c r="N120">
        <v>61.8063</v>
      </c>
      <c r="O120">
        <v>-0.14649999999999999</v>
      </c>
      <c r="P120">
        <v>-1.5539000000000001</v>
      </c>
      <c r="Q120">
        <v>0.10270700000000001</v>
      </c>
      <c r="R120">
        <v>0.15940699999999999</v>
      </c>
      <c r="S120">
        <v>0.21610799999999999</v>
      </c>
      <c r="T120">
        <v>0.27280799999999999</v>
      </c>
      <c r="U120">
        <v>0.29533100000000001</v>
      </c>
      <c r="V120">
        <v>0.30145300000000003</v>
      </c>
      <c r="W120">
        <v>0.30608200000000002</v>
      </c>
      <c r="X120">
        <v>0.31127700000000003</v>
      </c>
      <c r="Y120">
        <v>0.31572</v>
      </c>
      <c r="Z120">
        <v>0.32040999999999997</v>
      </c>
      <c r="AA120">
        <v>0.32472499999999999</v>
      </c>
      <c r="AB120">
        <v>0.326154</v>
      </c>
      <c r="AC120">
        <v>0.32491599999999998</v>
      </c>
      <c r="AD120">
        <v>0.322015</v>
      </c>
      <c r="AE120">
        <v>0.31679299999999999</v>
      </c>
      <c r="AF120">
        <v>0.31037799999999999</v>
      </c>
      <c r="AG120">
        <v>0.303172</v>
      </c>
      <c r="AH120">
        <v>0.29504900000000001</v>
      </c>
      <c r="AI120">
        <v>0.28775299999999998</v>
      </c>
      <c r="AJ120">
        <v>0.28434700000000002</v>
      </c>
      <c r="AK120">
        <v>0.286578</v>
      </c>
      <c r="AL120">
        <v>0.29189999999999999</v>
      </c>
      <c r="AM120">
        <v>0.29741400000000001</v>
      </c>
      <c r="AN120">
        <v>0.30230800000000002</v>
      </c>
      <c r="AO120">
        <v>0.30726599999999998</v>
      </c>
      <c r="AP120">
        <v>0.31151299999999998</v>
      </c>
      <c r="AQ120">
        <v>0.31605899999999998</v>
      </c>
      <c r="AR120">
        <v>0.32154500000000003</v>
      </c>
      <c r="AS120">
        <v>0.32790000000000002</v>
      </c>
      <c r="AT120">
        <v>0.33356999999999998</v>
      </c>
      <c r="AU120">
        <v>0.33840599999999998</v>
      </c>
      <c r="AV120">
        <v>0.34239199999999997</v>
      </c>
      <c r="AW120">
        <v>0.346111</v>
      </c>
      <c r="AX120">
        <v>0.34956100000000001</v>
      </c>
      <c r="AY120">
        <v>0.352744</v>
      </c>
      <c r="AZ120">
        <v>0.35565799999999997</v>
      </c>
    </row>
    <row r="121" spans="1:52" x14ac:dyDescent="0.15">
      <c r="A121">
        <v>86</v>
      </c>
      <c r="B121">
        <v>86</v>
      </c>
      <c r="C121">
        <v>41.49</v>
      </c>
      <c r="D121">
        <v>32.64</v>
      </c>
      <c r="E121">
        <v>32.81</v>
      </c>
      <c r="F121">
        <v>16.510000000000002</v>
      </c>
      <c r="G121">
        <v>0.57999999999999996</v>
      </c>
      <c r="H121">
        <v>0.57999999999999996</v>
      </c>
      <c r="I121">
        <v>0.57999999999999996</v>
      </c>
      <c r="J121">
        <v>0.59</v>
      </c>
      <c r="K121">
        <v>24.998314000000001</v>
      </c>
      <c r="L121">
        <v>25.959498</v>
      </c>
      <c r="M121">
        <v>22.105</v>
      </c>
      <c r="N121">
        <v>57.998600000000003</v>
      </c>
      <c r="O121">
        <v>-0.1396</v>
      </c>
      <c r="P121">
        <v>-1.3388</v>
      </c>
      <c r="Q121">
        <v>0.100201</v>
      </c>
      <c r="R121">
        <v>0.145042</v>
      </c>
      <c r="S121">
        <v>0.189883</v>
      </c>
      <c r="T121">
        <v>0.23472299999999999</v>
      </c>
      <c r="U121">
        <v>0.25220900000000002</v>
      </c>
      <c r="V121">
        <v>0.25725700000000001</v>
      </c>
      <c r="W121">
        <v>0.26153500000000002</v>
      </c>
      <c r="X121">
        <v>0.266426</v>
      </c>
      <c r="Y121">
        <v>0.270706</v>
      </c>
      <c r="Z121">
        <v>0.27530300000000002</v>
      </c>
      <c r="AA121">
        <v>0.279534</v>
      </c>
      <c r="AB121">
        <v>0.28114099999999997</v>
      </c>
      <c r="AC121">
        <v>0.28030300000000002</v>
      </c>
      <c r="AD121">
        <v>0.277922</v>
      </c>
      <c r="AE121">
        <v>0.27341700000000002</v>
      </c>
      <c r="AF121">
        <v>0.26770500000000003</v>
      </c>
      <c r="AG121">
        <v>0.261104</v>
      </c>
      <c r="AH121">
        <v>0.25344899999999998</v>
      </c>
      <c r="AI121">
        <v>0.24660199999999999</v>
      </c>
      <c r="AJ121">
        <v>0.24337900000000001</v>
      </c>
      <c r="AK121">
        <v>0.245388</v>
      </c>
      <c r="AL121">
        <v>0.25025900000000001</v>
      </c>
      <c r="AM121">
        <v>0.25550200000000001</v>
      </c>
      <c r="AN121">
        <v>0.26040400000000002</v>
      </c>
      <c r="AO121">
        <v>0.26541399999999998</v>
      </c>
      <c r="AP121">
        <v>0.269648</v>
      </c>
      <c r="AQ121">
        <v>0.27396500000000001</v>
      </c>
      <c r="AR121">
        <v>0.27911799999999998</v>
      </c>
      <c r="AS121">
        <v>0.28514600000000001</v>
      </c>
      <c r="AT121">
        <v>0.29068500000000003</v>
      </c>
      <c r="AU121">
        <v>0.29553000000000001</v>
      </c>
      <c r="AV121">
        <v>0.29961900000000002</v>
      </c>
      <c r="AW121">
        <v>0.30337900000000001</v>
      </c>
      <c r="AX121">
        <v>0.30681000000000003</v>
      </c>
      <c r="AY121">
        <v>0.30991000000000002</v>
      </c>
      <c r="AZ121">
        <v>0.31268200000000002</v>
      </c>
    </row>
    <row r="122" spans="1:52" x14ac:dyDescent="0.15">
      <c r="A122">
        <v>87</v>
      </c>
      <c r="B122">
        <v>87</v>
      </c>
      <c r="C122">
        <v>44.74</v>
      </c>
      <c r="D122">
        <v>35.729999999999997</v>
      </c>
      <c r="E122">
        <v>35.74</v>
      </c>
      <c r="F122">
        <v>20.38</v>
      </c>
      <c r="G122">
        <v>0.65</v>
      </c>
      <c r="H122">
        <v>0.65</v>
      </c>
      <c r="I122">
        <v>0.66</v>
      </c>
      <c r="J122">
        <v>0.66</v>
      </c>
      <c r="K122">
        <v>21.282332</v>
      </c>
      <c r="L122">
        <v>22.100708999999998</v>
      </c>
      <c r="M122">
        <v>18.749970999999999</v>
      </c>
      <c r="N122">
        <v>54.133699999999997</v>
      </c>
      <c r="O122">
        <v>-0.1326</v>
      </c>
      <c r="P122">
        <v>-1.119</v>
      </c>
      <c r="Q122">
        <v>9.7911999999999999E-2</v>
      </c>
      <c r="R122">
        <v>0.13192499999999999</v>
      </c>
      <c r="S122">
        <v>0.165938</v>
      </c>
      <c r="T122">
        <v>0.19995099999999999</v>
      </c>
      <c r="U122">
        <v>0.212839</v>
      </c>
      <c r="V122">
        <v>0.21690699999999999</v>
      </c>
      <c r="W122">
        <v>0.220863</v>
      </c>
      <c r="X122">
        <v>0.22547500000000001</v>
      </c>
      <c r="Y122">
        <v>0.229606</v>
      </c>
      <c r="Z122">
        <v>0.23411499999999999</v>
      </c>
      <c r="AA122">
        <v>0.238264</v>
      </c>
      <c r="AB122">
        <v>0.24002499999999999</v>
      </c>
      <c r="AC122">
        <v>0.23954</v>
      </c>
      <c r="AD122">
        <v>0.23762</v>
      </c>
      <c r="AE122">
        <v>0.23375299999999999</v>
      </c>
      <c r="AF122">
        <v>0.22866900000000001</v>
      </c>
      <c r="AG122">
        <v>0.22261</v>
      </c>
      <c r="AH122">
        <v>0.21537400000000001</v>
      </c>
      <c r="AI122">
        <v>0.20893200000000001</v>
      </c>
      <c r="AJ122">
        <v>0.20587</v>
      </c>
      <c r="AK122">
        <v>0.207674</v>
      </c>
      <c r="AL122">
        <v>0.21213199999999999</v>
      </c>
      <c r="AM122">
        <v>0.21713199999999999</v>
      </c>
      <c r="AN122">
        <v>0.22204499999999999</v>
      </c>
      <c r="AO122">
        <v>0.227106</v>
      </c>
      <c r="AP122">
        <v>0.23133100000000001</v>
      </c>
      <c r="AQ122">
        <v>0.23544000000000001</v>
      </c>
      <c r="AR122">
        <v>0.24029200000000001</v>
      </c>
      <c r="AS122">
        <v>0.24602299999999999</v>
      </c>
      <c r="AT122">
        <v>0.251444</v>
      </c>
      <c r="AU122">
        <v>0.25629800000000003</v>
      </c>
      <c r="AV122">
        <v>0.26048100000000002</v>
      </c>
      <c r="AW122">
        <v>0.26427800000000001</v>
      </c>
      <c r="AX122">
        <v>0.26768999999999998</v>
      </c>
      <c r="AY122">
        <v>0.27071499999999998</v>
      </c>
      <c r="AZ122">
        <v>0.27335399999999999</v>
      </c>
    </row>
    <row r="123" spans="1:52" x14ac:dyDescent="0.15">
      <c r="A123">
        <v>88</v>
      </c>
      <c r="B123">
        <v>88</v>
      </c>
      <c r="C123">
        <v>48.25</v>
      </c>
      <c r="D123">
        <v>38.92</v>
      </c>
      <c r="E123">
        <v>38.74</v>
      </c>
      <c r="F123">
        <v>24.99</v>
      </c>
      <c r="G123">
        <v>0.73</v>
      </c>
      <c r="H123">
        <v>0.73</v>
      </c>
      <c r="I123">
        <v>0.74</v>
      </c>
      <c r="J123">
        <v>0.74</v>
      </c>
      <c r="K123">
        <v>17.627527000000001</v>
      </c>
      <c r="L123">
        <v>18.302696999999998</v>
      </c>
      <c r="M123">
        <v>15.501424999999999</v>
      </c>
      <c r="N123">
        <v>49.861199999999997</v>
      </c>
      <c r="O123">
        <v>-0.11070000000000001</v>
      </c>
      <c r="P123">
        <v>-0.9859</v>
      </c>
      <c r="Q123">
        <v>9.5700999999999994E-2</v>
      </c>
      <c r="R123">
        <v>0.119245</v>
      </c>
      <c r="S123">
        <v>0.142789</v>
      </c>
      <c r="T123">
        <v>0.16633400000000001</v>
      </c>
      <c r="U123">
        <v>0.17477799999999999</v>
      </c>
      <c r="V123">
        <v>0.177898</v>
      </c>
      <c r="W123">
        <v>0.18153900000000001</v>
      </c>
      <c r="X123">
        <v>0.18587200000000001</v>
      </c>
      <c r="Y123">
        <v>0.18984200000000001</v>
      </c>
      <c r="Z123">
        <v>0.19423699999999999</v>
      </c>
      <c r="AA123">
        <v>0.19825899999999999</v>
      </c>
      <c r="AB123">
        <v>0.200095</v>
      </c>
      <c r="AC123">
        <v>0.199854</v>
      </c>
      <c r="AD123">
        <v>0.198264</v>
      </c>
      <c r="AE123">
        <v>0.19489699999999999</v>
      </c>
      <c r="AF123">
        <v>0.19030900000000001</v>
      </c>
      <c r="AG123">
        <v>0.18468899999999999</v>
      </c>
      <c r="AH123">
        <v>0.17780000000000001</v>
      </c>
      <c r="AI123">
        <v>0.171706</v>
      </c>
      <c r="AJ123">
        <v>0.16877300000000001</v>
      </c>
      <c r="AK123">
        <v>0.170373</v>
      </c>
      <c r="AL123">
        <v>0.174454</v>
      </c>
      <c r="AM123">
        <v>0.17926</v>
      </c>
      <c r="AN123">
        <v>0.18423200000000001</v>
      </c>
      <c r="AO123">
        <v>0.18938099999999999</v>
      </c>
      <c r="AP123">
        <v>0.19362599999999999</v>
      </c>
      <c r="AQ123">
        <v>0.19755700000000001</v>
      </c>
      <c r="AR123">
        <v>0.20213800000000001</v>
      </c>
      <c r="AS123">
        <v>0.20760000000000001</v>
      </c>
      <c r="AT123">
        <v>0.212917</v>
      </c>
      <c r="AU123">
        <v>0.217782</v>
      </c>
      <c r="AV123">
        <v>0.222054</v>
      </c>
      <c r="AW123">
        <v>0.225885</v>
      </c>
      <c r="AX123">
        <v>0.22927400000000001</v>
      </c>
      <c r="AY123">
        <v>0.23222100000000001</v>
      </c>
      <c r="AZ123">
        <v>0.23472599999999999</v>
      </c>
    </row>
    <row r="124" spans="1:52" x14ac:dyDescent="0.15">
      <c r="A124">
        <v>89</v>
      </c>
      <c r="B124">
        <v>89</v>
      </c>
      <c r="C124">
        <v>51.68</v>
      </c>
      <c r="D124">
        <v>42.2</v>
      </c>
      <c r="E124">
        <v>41.93</v>
      </c>
      <c r="F124">
        <v>30.28</v>
      </c>
      <c r="G124">
        <v>0.82</v>
      </c>
      <c r="H124">
        <v>0.81</v>
      </c>
      <c r="I124">
        <v>0.83</v>
      </c>
      <c r="J124">
        <v>0.83</v>
      </c>
      <c r="K124">
        <v>14.369759999999999</v>
      </c>
      <c r="L124">
        <v>14.917693999999999</v>
      </c>
      <c r="M124">
        <v>12.608611</v>
      </c>
      <c r="N124">
        <v>45.521299999999997</v>
      </c>
      <c r="O124">
        <v>-8.8900000000000007E-2</v>
      </c>
      <c r="P124">
        <v>-0.8478</v>
      </c>
      <c r="Q124">
        <v>9.3730999999999995E-2</v>
      </c>
      <c r="R124">
        <v>0.10795299999999999</v>
      </c>
      <c r="S124">
        <v>0.12217500000000001</v>
      </c>
      <c r="T124">
        <v>0.13639799999999999</v>
      </c>
      <c r="U124">
        <v>0.14088500000000001</v>
      </c>
      <c r="V124">
        <v>0.14316100000000001</v>
      </c>
      <c r="W124">
        <v>0.14652200000000001</v>
      </c>
      <c r="X124">
        <v>0.15060699999999999</v>
      </c>
      <c r="Y124">
        <v>0.15443399999999999</v>
      </c>
      <c r="Z124">
        <v>0.15872800000000001</v>
      </c>
      <c r="AA124">
        <v>0.162634</v>
      </c>
      <c r="AB124">
        <v>0.16453599999999999</v>
      </c>
      <c r="AC124">
        <v>0.16450799999999999</v>
      </c>
      <c r="AD124">
        <v>0.16320799999999999</v>
      </c>
      <c r="AE124">
        <v>0.16028000000000001</v>
      </c>
      <c r="AF124">
        <v>0.15612899999999999</v>
      </c>
      <c r="AG124">
        <v>0.150896</v>
      </c>
      <c r="AH124">
        <v>0.144313</v>
      </c>
      <c r="AI124">
        <v>0.13852600000000001</v>
      </c>
      <c r="AJ124">
        <v>0.13570299999999999</v>
      </c>
      <c r="AK124">
        <v>0.13711899999999999</v>
      </c>
      <c r="AL124">
        <v>0.14086099999999999</v>
      </c>
      <c r="AM124">
        <v>0.14549300000000001</v>
      </c>
      <c r="AN124">
        <v>0.15051800000000001</v>
      </c>
      <c r="AO124">
        <v>0.15574499999999999</v>
      </c>
      <c r="AP124">
        <v>0.16000700000000001</v>
      </c>
      <c r="AQ124">
        <v>0.16377900000000001</v>
      </c>
      <c r="AR124">
        <v>0.16812099999999999</v>
      </c>
      <c r="AS124">
        <v>0.173343</v>
      </c>
      <c r="AT124">
        <v>0.178567</v>
      </c>
      <c r="AU124">
        <v>0.18344299999999999</v>
      </c>
      <c r="AV124">
        <v>0.18779399999999999</v>
      </c>
      <c r="AW124">
        <v>0.19165399999999999</v>
      </c>
      <c r="AX124">
        <v>0.195022</v>
      </c>
      <c r="AY124">
        <v>0.19789899999999999</v>
      </c>
      <c r="AZ124">
        <v>0.20028399999999999</v>
      </c>
    </row>
    <row r="125" spans="1:52" x14ac:dyDescent="0.15">
      <c r="A125">
        <v>90</v>
      </c>
      <c r="B125">
        <v>90</v>
      </c>
      <c r="C125">
        <v>55.16</v>
      </c>
      <c r="D125">
        <v>45.53</v>
      </c>
      <c r="E125">
        <v>45.29</v>
      </c>
      <c r="F125">
        <v>36.229999999999997</v>
      </c>
      <c r="G125">
        <v>0.92</v>
      </c>
      <c r="H125">
        <v>0.91</v>
      </c>
      <c r="I125">
        <v>0.93</v>
      </c>
      <c r="J125">
        <v>0.93</v>
      </c>
      <c r="K125">
        <v>11.495642999999999</v>
      </c>
      <c r="L125">
        <v>11.931190000000001</v>
      </c>
      <c r="M125">
        <v>10.060428999999999</v>
      </c>
      <c r="N125">
        <v>41.106499999999997</v>
      </c>
      <c r="O125">
        <v>-6.3299999999999995E-2</v>
      </c>
      <c r="P125">
        <v>-0.70830000000000004</v>
      </c>
      <c r="Q125">
        <v>9.1995999999999994E-2</v>
      </c>
      <c r="R125">
        <v>9.8007999999999998E-2</v>
      </c>
      <c r="S125">
        <v>0.104019</v>
      </c>
      <c r="T125">
        <v>0.110031</v>
      </c>
      <c r="U125">
        <v>0.11103399999999999</v>
      </c>
      <c r="V125">
        <v>0.112568</v>
      </c>
      <c r="W125">
        <v>0.11568100000000001</v>
      </c>
      <c r="X125">
        <v>0.119547</v>
      </c>
      <c r="Y125">
        <v>0.12324599999999999</v>
      </c>
      <c r="Z125">
        <v>0.12744900000000001</v>
      </c>
      <c r="AA125">
        <v>0.131249</v>
      </c>
      <c r="AB125">
        <v>0.13320399999999999</v>
      </c>
      <c r="AC125">
        <v>0.133356</v>
      </c>
      <c r="AD125">
        <v>0.132303</v>
      </c>
      <c r="AE125">
        <v>0.12975300000000001</v>
      </c>
      <c r="AF125">
        <v>0.12597900000000001</v>
      </c>
      <c r="AG125">
        <v>0.12107999999999999</v>
      </c>
      <c r="AH125">
        <v>0.114762</v>
      </c>
      <c r="AI125">
        <v>0.10924</v>
      </c>
      <c r="AJ125">
        <v>0.106513</v>
      </c>
      <c r="AK125">
        <v>0.107765</v>
      </c>
      <c r="AL125">
        <v>0.111211</v>
      </c>
      <c r="AM125">
        <v>0.115693</v>
      </c>
      <c r="AN125">
        <v>0.120767</v>
      </c>
      <c r="AO125">
        <v>0.12606600000000001</v>
      </c>
      <c r="AP125">
        <v>0.13034399999999999</v>
      </c>
      <c r="AQ125">
        <v>0.13397899999999999</v>
      </c>
      <c r="AR125">
        <v>0.13811000000000001</v>
      </c>
      <c r="AS125">
        <v>0.143122</v>
      </c>
      <c r="AT125">
        <v>0.14826600000000001</v>
      </c>
      <c r="AU125">
        <v>0.15315100000000001</v>
      </c>
      <c r="AV125">
        <v>0.15757099999999999</v>
      </c>
      <c r="AW125">
        <v>0.16145699999999999</v>
      </c>
      <c r="AX125">
        <v>0.16480700000000001</v>
      </c>
      <c r="AY125">
        <v>0.16762099999999999</v>
      </c>
      <c r="AZ125">
        <v>0.169901</v>
      </c>
    </row>
    <row r="126" spans="1:52" x14ac:dyDescent="0.15">
      <c r="A126">
        <v>91</v>
      </c>
      <c r="B126">
        <v>91</v>
      </c>
      <c r="C126">
        <v>58.79</v>
      </c>
      <c r="D126">
        <v>48.88</v>
      </c>
      <c r="E126">
        <v>48.65</v>
      </c>
      <c r="F126">
        <v>42.79</v>
      </c>
      <c r="G126">
        <v>1.02</v>
      </c>
      <c r="H126">
        <v>1.01</v>
      </c>
      <c r="I126">
        <v>1.04</v>
      </c>
      <c r="J126">
        <v>1.03</v>
      </c>
      <c r="K126">
        <v>8.9921699999999998</v>
      </c>
      <c r="L126">
        <v>9.3303259999999995</v>
      </c>
      <c r="M126">
        <v>7.8443959999999997</v>
      </c>
      <c r="N126">
        <v>36.612699999999997</v>
      </c>
      <c r="O126">
        <v>-3.78E-2</v>
      </c>
      <c r="P126">
        <v>-0.56359999999999999</v>
      </c>
      <c r="Q126">
        <v>9.0486999999999998E-2</v>
      </c>
      <c r="R126">
        <v>8.9358000000000007E-2</v>
      </c>
      <c r="S126">
        <v>8.8230000000000003E-2</v>
      </c>
      <c r="T126">
        <v>8.7101999999999999E-2</v>
      </c>
      <c r="U126">
        <v>8.5074999999999998E-2</v>
      </c>
      <c r="V126">
        <v>8.5962999999999998E-2</v>
      </c>
      <c r="W126">
        <v>8.8860999999999996E-2</v>
      </c>
      <c r="X126">
        <v>9.2536999999999994E-2</v>
      </c>
      <c r="Y126">
        <v>9.6126000000000003E-2</v>
      </c>
      <c r="Z126">
        <v>0.100248</v>
      </c>
      <c r="AA126">
        <v>0.10395600000000001</v>
      </c>
      <c r="AB126">
        <v>0.10595300000000001</v>
      </c>
      <c r="AC126">
        <v>0.10625800000000001</v>
      </c>
      <c r="AD126">
        <v>0.10541399999999999</v>
      </c>
      <c r="AE126">
        <v>0.103186</v>
      </c>
      <c r="AF126">
        <v>9.9733000000000002E-2</v>
      </c>
      <c r="AG126">
        <v>9.5118999999999995E-2</v>
      </c>
      <c r="AH126">
        <v>8.9026999999999995E-2</v>
      </c>
      <c r="AI126">
        <v>8.3732000000000001E-2</v>
      </c>
      <c r="AJ126">
        <v>8.1083000000000002E-2</v>
      </c>
      <c r="AK126">
        <v>8.2189999999999999E-2</v>
      </c>
      <c r="AL126">
        <v>8.5375000000000006E-2</v>
      </c>
      <c r="AM126">
        <v>8.9723999999999998E-2</v>
      </c>
      <c r="AN126">
        <v>9.4840999999999995E-2</v>
      </c>
      <c r="AO126">
        <v>0.100202</v>
      </c>
      <c r="AP126">
        <v>0.104495</v>
      </c>
      <c r="AQ126">
        <v>0.10800999999999999</v>
      </c>
      <c r="AR126">
        <v>0.111959</v>
      </c>
      <c r="AS126">
        <v>0.116789</v>
      </c>
      <c r="AT126">
        <v>0.121862</v>
      </c>
      <c r="AU126">
        <v>0.12675500000000001</v>
      </c>
      <c r="AV126">
        <v>0.13123599999999999</v>
      </c>
      <c r="AW126">
        <v>0.13514300000000001</v>
      </c>
      <c r="AX126">
        <v>0.13847699999999999</v>
      </c>
      <c r="AY126">
        <v>0.141237</v>
      </c>
      <c r="AZ126">
        <v>0.14342299999999999</v>
      </c>
    </row>
    <row r="127" spans="1:52" x14ac:dyDescent="0.15">
      <c r="A127">
        <v>92</v>
      </c>
      <c r="B127">
        <v>92</v>
      </c>
      <c r="C127">
        <v>62.92</v>
      </c>
      <c r="D127">
        <v>52.65</v>
      </c>
      <c r="E127">
        <v>52.22</v>
      </c>
      <c r="F127">
        <v>50.43</v>
      </c>
      <c r="G127">
        <v>1.1499999999999999</v>
      </c>
      <c r="H127">
        <v>1.1399999999999999</v>
      </c>
      <c r="I127">
        <v>1.17</v>
      </c>
      <c r="J127">
        <v>1.1599999999999999</v>
      </c>
      <c r="K127">
        <v>6.7038409999999997</v>
      </c>
      <c r="L127">
        <v>6.9567459999999999</v>
      </c>
      <c r="M127">
        <v>5.8340639999999997</v>
      </c>
      <c r="N127">
        <v>31.708200000000001</v>
      </c>
      <c r="O127">
        <v>-4.2200000000000001E-2</v>
      </c>
      <c r="P127">
        <v>-0.44130000000000003</v>
      </c>
      <c r="Q127">
        <v>8.9112999999999998E-2</v>
      </c>
      <c r="R127">
        <v>8.1506999999999996E-2</v>
      </c>
      <c r="S127">
        <v>7.3899999999999993E-2</v>
      </c>
      <c r="T127">
        <v>6.6293000000000005E-2</v>
      </c>
      <c r="U127">
        <v>6.1519999999999998E-2</v>
      </c>
      <c r="V127">
        <v>6.1823999999999997E-2</v>
      </c>
      <c r="W127">
        <v>6.4531000000000005E-2</v>
      </c>
      <c r="X127">
        <v>6.8038000000000001E-2</v>
      </c>
      <c r="Y127">
        <v>7.1527999999999994E-2</v>
      </c>
      <c r="Z127">
        <v>7.5578999999999993E-2</v>
      </c>
      <c r="AA127">
        <v>7.9200999999999994E-2</v>
      </c>
      <c r="AB127">
        <v>8.1229999999999997E-2</v>
      </c>
      <c r="AC127">
        <v>8.1661999999999998E-2</v>
      </c>
      <c r="AD127">
        <v>8.0989000000000005E-2</v>
      </c>
      <c r="AE127">
        <v>7.9031000000000004E-2</v>
      </c>
      <c r="AF127">
        <v>7.5845999999999997E-2</v>
      </c>
      <c r="AG127">
        <v>7.1468000000000004E-2</v>
      </c>
      <c r="AH127">
        <v>6.5559000000000006E-2</v>
      </c>
      <c r="AI127">
        <v>6.0449000000000003E-2</v>
      </c>
      <c r="AJ127">
        <v>5.7847000000000003E-2</v>
      </c>
      <c r="AK127">
        <v>5.8797000000000002E-2</v>
      </c>
      <c r="AL127">
        <v>6.1721999999999999E-2</v>
      </c>
      <c r="AM127">
        <v>6.5934000000000006E-2</v>
      </c>
      <c r="AN127">
        <v>7.1077000000000001E-2</v>
      </c>
      <c r="AO127">
        <v>7.6486999999999999E-2</v>
      </c>
      <c r="AP127">
        <v>8.0790000000000001E-2</v>
      </c>
      <c r="AQ127">
        <v>8.4194000000000005E-2</v>
      </c>
      <c r="AR127">
        <v>8.7977E-2</v>
      </c>
      <c r="AS127">
        <v>9.2642000000000002E-2</v>
      </c>
      <c r="AT127">
        <v>9.7651000000000002E-2</v>
      </c>
      <c r="AU127">
        <v>0.10255</v>
      </c>
      <c r="AV127">
        <v>0.107084</v>
      </c>
      <c r="AW127">
        <v>0.11101</v>
      </c>
      <c r="AX127">
        <v>0.114327</v>
      </c>
      <c r="AY127">
        <v>0.117035</v>
      </c>
      <c r="AZ127">
        <v>0.119135</v>
      </c>
    </row>
    <row r="128" spans="1:52" x14ac:dyDescent="0.15">
      <c r="A128">
        <v>93</v>
      </c>
      <c r="B128">
        <v>93</v>
      </c>
      <c r="C128">
        <v>67.2</v>
      </c>
      <c r="D128">
        <v>57.15</v>
      </c>
      <c r="E128">
        <v>56.06</v>
      </c>
      <c r="F128">
        <v>59.16</v>
      </c>
      <c r="G128">
        <v>1.29</v>
      </c>
      <c r="H128">
        <v>1.27</v>
      </c>
      <c r="I128">
        <v>1.32</v>
      </c>
      <c r="J128">
        <v>1.31</v>
      </c>
      <c r="K128">
        <v>4.7972780000000004</v>
      </c>
      <c r="L128">
        <v>4.9789779999999997</v>
      </c>
      <c r="M128">
        <v>4.1609780000000001</v>
      </c>
      <c r="N128">
        <v>26.674800000000001</v>
      </c>
      <c r="O128">
        <v>-4.6600000000000003E-2</v>
      </c>
      <c r="P128">
        <v>-0.30909999999999999</v>
      </c>
      <c r="Q128">
        <v>8.7970999999999994E-2</v>
      </c>
      <c r="R128">
        <v>7.4972999999999998E-2</v>
      </c>
      <c r="S128">
        <v>6.1976000000000003E-2</v>
      </c>
      <c r="T128">
        <v>4.8978000000000001E-2</v>
      </c>
      <c r="U128">
        <v>4.1918999999999998E-2</v>
      </c>
      <c r="V128">
        <v>4.1737999999999997E-2</v>
      </c>
      <c r="W128">
        <v>4.4284999999999998E-2</v>
      </c>
      <c r="X128">
        <v>4.7649999999999998E-2</v>
      </c>
      <c r="Y128">
        <v>5.1057999999999999E-2</v>
      </c>
      <c r="Z128">
        <v>5.5049000000000001E-2</v>
      </c>
      <c r="AA128">
        <v>5.8597999999999997E-2</v>
      </c>
      <c r="AB128">
        <v>6.0650000000000003E-2</v>
      </c>
      <c r="AC128">
        <v>6.1182E-2</v>
      </c>
      <c r="AD128">
        <v>6.0648000000000001E-2</v>
      </c>
      <c r="AE128">
        <v>5.8910999999999998E-2</v>
      </c>
      <c r="AF128">
        <v>5.5943E-2</v>
      </c>
      <c r="AG128">
        <v>5.1758999999999999E-2</v>
      </c>
      <c r="AH128">
        <v>4.6001E-2</v>
      </c>
      <c r="AI128">
        <v>4.1043000000000003E-2</v>
      </c>
      <c r="AJ128">
        <v>3.8477999999999998E-2</v>
      </c>
      <c r="AK128">
        <v>3.9298E-2</v>
      </c>
      <c r="AL128">
        <v>4.2007999999999997E-2</v>
      </c>
      <c r="AM128">
        <v>4.6108000000000003E-2</v>
      </c>
      <c r="AN128">
        <v>5.1276000000000002E-2</v>
      </c>
      <c r="AO128">
        <v>5.6728000000000001E-2</v>
      </c>
      <c r="AP128">
        <v>6.1039999999999997E-2</v>
      </c>
      <c r="AQ128">
        <v>6.4352999999999994E-2</v>
      </c>
      <c r="AR128">
        <v>6.7999000000000004E-2</v>
      </c>
      <c r="AS128">
        <v>7.2525999999999993E-2</v>
      </c>
      <c r="AT128">
        <v>7.7482999999999996E-2</v>
      </c>
      <c r="AU128">
        <v>8.2388000000000003E-2</v>
      </c>
      <c r="AV128">
        <v>8.6966000000000002E-2</v>
      </c>
      <c r="AW128">
        <v>9.0907000000000002E-2</v>
      </c>
      <c r="AX128">
        <v>9.4210000000000002E-2</v>
      </c>
      <c r="AY128">
        <v>9.6875000000000003E-2</v>
      </c>
      <c r="AZ128">
        <v>9.8903000000000005E-2</v>
      </c>
    </row>
    <row r="129" spans="1:52" x14ac:dyDescent="0.15">
      <c r="A129">
        <v>94</v>
      </c>
      <c r="B129">
        <v>94</v>
      </c>
      <c r="C129">
        <v>71.75</v>
      </c>
      <c r="D129">
        <v>62.11</v>
      </c>
      <c r="E129">
        <v>60.47</v>
      </c>
      <c r="F129">
        <v>69.05</v>
      </c>
      <c r="G129">
        <v>1.45</v>
      </c>
      <c r="H129">
        <v>1.43</v>
      </c>
      <c r="I129">
        <v>1.5</v>
      </c>
      <c r="J129">
        <v>1.48</v>
      </c>
      <c r="K129">
        <v>3.2421340000000001</v>
      </c>
      <c r="L129">
        <v>3.3655659999999998</v>
      </c>
      <c r="M129">
        <v>2.7979509999999999</v>
      </c>
      <c r="N129">
        <v>21.452200000000001</v>
      </c>
      <c r="O129">
        <v>-5.0999999999999997E-2</v>
      </c>
      <c r="P129">
        <v>-0.15820000000000001</v>
      </c>
      <c r="Q129">
        <v>8.7040000000000006E-2</v>
      </c>
      <c r="R129">
        <v>6.9651000000000005E-2</v>
      </c>
      <c r="S129">
        <v>5.2262000000000003E-2</v>
      </c>
      <c r="T129">
        <v>3.4874000000000002E-2</v>
      </c>
      <c r="U129">
        <v>2.5953E-2</v>
      </c>
      <c r="V129">
        <v>2.5377E-2</v>
      </c>
      <c r="W129">
        <v>2.7793000000000002E-2</v>
      </c>
      <c r="X129">
        <v>3.1042E-2</v>
      </c>
      <c r="Y129">
        <v>3.4382999999999997E-2</v>
      </c>
      <c r="Z129">
        <v>3.8323999999999997E-2</v>
      </c>
      <c r="AA129">
        <v>4.181E-2</v>
      </c>
      <c r="AB129">
        <v>4.3880000000000002E-2</v>
      </c>
      <c r="AC129">
        <v>4.4490000000000002E-2</v>
      </c>
      <c r="AD129">
        <v>4.4065E-2</v>
      </c>
      <c r="AE129">
        <v>4.2501999999999998E-2</v>
      </c>
      <c r="AF129">
        <v>3.9708E-2</v>
      </c>
      <c r="AG129">
        <v>3.5678000000000001E-2</v>
      </c>
      <c r="AH129">
        <v>3.0041000000000002E-2</v>
      </c>
      <c r="AI129">
        <v>2.5205000000000002E-2</v>
      </c>
      <c r="AJ129">
        <v>2.2672000000000001E-2</v>
      </c>
      <c r="AK129">
        <v>2.3385E-2</v>
      </c>
      <c r="AL129">
        <v>2.5922000000000001E-2</v>
      </c>
      <c r="AM129">
        <v>2.9933000000000001E-2</v>
      </c>
      <c r="AN129">
        <v>3.5122E-2</v>
      </c>
      <c r="AO129">
        <v>4.0611000000000001E-2</v>
      </c>
      <c r="AP129">
        <v>4.4932E-2</v>
      </c>
      <c r="AQ129">
        <v>4.8170999999999999E-2</v>
      </c>
      <c r="AR129">
        <v>5.1706000000000002E-2</v>
      </c>
      <c r="AS129">
        <v>5.6122999999999999E-2</v>
      </c>
      <c r="AT129">
        <v>6.1037000000000001E-2</v>
      </c>
      <c r="AU129">
        <v>6.5946000000000005E-2</v>
      </c>
      <c r="AV129">
        <v>7.0560999999999999E-2</v>
      </c>
      <c r="AW129">
        <v>7.4513999999999997E-2</v>
      </c>
      <c r="AX129">
        <v>7.7804999999999999E-2</v>
      </c>
      <c r="AY129">
        <v>8.0435000000000006E-2</v>
      </c>
      <c r="AZ129">
        <v>8.2403000000000004E-2</v>
      </c>
    </row>
    <row r="130" spans="1:52" x14ac:dyDescent="0.15">
      <c r="A130">
        <v>95</v>
      </c>
      <c r="B130">
        <v>95</v>
      </c>
      <c r="C130">
        <v>74.92</v>
      </c>
      <c r="D130">
        <v>65.61</v>
      </c>
      <c r="E130">
        <v>63.41</v>
      </c>
      <c r="F130">
        <v>75.760000000000005</v>
      </c>
      <c r="G130">
        <v>1.57</v>
      </c>
      <c r="H130">
        <v>1.54</v>
      </c>
      <c r="I130">
        <v>1.63</v>
      </c>
      <c r="J130">
        <v>1.6</v>
      </c>
      <c r="K130">
        <v>2.4632779999999999</v>
      </c>
      <c r="L130">
        <v>2.557509</v>
      </c>
      <c r="M130">
        <v>2.116968</v>
      </c>
      <c r="N130">
        <v>18.1767</v>
      </c>
      <c r="O130">
        <v>-5.5199999999999999E-2</v>
      </c>
      <c r="P130">
        <v>-5.8999999999999997E-2</v>
      </c>
      <c r="Q130">
        <v>8.6574999999999999E-2</v>
      </c>
      <c r="R130">
        <v>6.6992999999999997E-2</v>
      </c>
      <c r="S130">
        <v>4.7411000000000002E-2</v>
      </c>
      <c r="T130">
        <v>2.7827999999999999E-2</v>
      </c>
      <c r="U130">
        <v>1.7977E-2</v>
      </c>
      <c r="V130">
        <v>1.7204000000000001E-2</v>
      </c>
      <c r="W130">
        <v>1.9554999999999999E-2</v>
      </c>
      <c r="X130">
        <v>2.2747E-2</v>
      </c>
      <c r="Y130">
        <v>2.6053E-2</v>
      </c>
      <c r="Z130">
        <v>2.9968000000000002E-2</v>
      </c>
      <c r="AA130">
        <v>3.3422E-2</v>
      </c>
      <c r="AB130">
        <v>3.5497000000000001E-2</v>
      </c>
      <c r="AC130">
        <v>3.6144000000000003E-2</v>
      </c>
      <c r="AD130">
        <v>3.5769000000000002E-2</v>
      </c>
      <c r="AE130">
        <v>3.4291000000000002E-2</v>
      </c>
      <c r="AF130">
        <v>3.1579999999999997E-2</v>
      </c>
      <c r="AG130">
        <v>2.7623999999999999E-2</v>
      </c>
      <c r="AH130">
        <v>2.2046E-2</v>
      </c>
      <c r="AI130">
        <v>1.7269E-2</v>
      </c>
      <c r="AJ130">
        <v>1.4749999999999999E-2</v>
      </c>
      <c r="AK130">
        <v>1.541E-2</v>
      </c>
      <c r="AL130">
        <v>1.7860000000000001E-2</v>
      </c>
      <c r="AM130">
        <v>2.1826999999999999E-2</v>
      </c>
      <c r="AN130">
        <v>2.7029000000000001E-2</v>
      </c>
      <c r="AO130">
        <v>3.2537000000000003E-2</v>
      </c>
      <c r="AP130">
        <v>3.6861999999999999E-2</v>
      </c>
      <c r="AQ130">
        <v>4.0065999999999997E-2</v>
      </c>
      <c r="AR130">
        <v>4.3546000000000001E-2</v>
      </c>
      <c r="AS130">
        <v>4.7907999999999999E-2</v>
      </c>
      <c r="AT130">
        <v>5.2801000000000001E-2</v>
      </c>
      <c r="AU130">
        <v>5.7713E-2</v>
      </c>
      <c r="AV130">
        <v>6.2344999999999998E-2</v>
      </c>
      <c r="AW130">
        <v>6.6304000000000002E-2</v>
      </c>
      <c r="AX130">
        <v>6.9589999999999999E-2</v>
      </c>
      <c r="AY130">
        <v>7.2202000000000002E-2</v>
      </c>
      <c r="AZ130">
        <v>7.4139999999999998E-2</v>
      </c>
    </row>
    <row r="131" spans="1:52" x14ac:dyDescent="0.15">
      <c r="A131">
        <v>96</v>
      </c>
      <c r="B131">
        <v>96</v>
      </c>
      <c r="C131">
        <v>77.39</v>
      </c>
      <c r="D131">
        <v>68.48</v>
      </c>
      <c r="E131">
        <v>65.459999999999994</v>
      </c>
      <c r="F131">
        <v>80.7</v>
      </c>
      <c r="G131">
        <v>1.65</v>
      </c>
      <c r="H131">
        <v>1.62</v>
      </c>
      <c r="I131">
        <v>1.72</v>
      </c>
      <c r="J131">
        <v>1.68</v>
      </c>
      <c r="K131">
        <v>2.0204049999999998</v>
      </c>
      <c r="L131">
        <v>2.098039</v>
      </c>
      <c r="M131">
        <v>1.730645</v>
      </c>
      <c r="N131">
        <v>15.993600000000001</v>
      </c>
      <c r="O131">
        <v>-5.9200000000000003E-2</v>
      </c>
      <c r="P131">
        <v>8.3999999999999995E-3</v>
      </c>
      <c r="Q131">
        <v>8.6312E-2</v>
      </c>
      <c r="R131">
        <v>6.5485000000000002E-2</v>
      </c>
      <c r="S131">
        <v>4.4658000000000003E-2</v>
      </c>
      <c r="T131">
        <v>2.3831999999999999E-2</v>
      </c>
      <c r="U131">
        <v>1.3454000000000001E-2</v>
      </c>
      <c r="V131">
        <v>1.2569E-2</v>
      </c>
      <c r="W131">
        <v>1.4881999999999999E-2</v>
      </c>
      <c r="X131">
        <v>1.8041000000000001E-2</v>
      </c>
      <c r="Y131">
        <v>2.1328E-2</v>
      </c>
      <c r="Z131">
        <v>2.5226999999999999E-2</v>
      </c>
      <c r="AA131">
        <v>2.8663000000000001E-2</v>
      </c>
      <c r="AB131">
        <v>3.074E-2</v>
      </c>
      <c r="AC131">
        <v>3.1406000000000003E-2</v>
      </c>
      <c r="AD131">
        <v>3.1057999999999999E-2</v>
      </c>
      <c r="AE131">
        <v>2.9624999999999999E-2</v>
      </c>
      <c r="AF131">
        <v>2.6960000000000001E-2</v>
      </c>
      <c r="AG131">
        <v>2.3045E-2</v>
      </c>
      <c r="AH131">
        <v>1.7498E-2</v>
      </c>
      <c r="AI131">
        <v>1.2755000000000001E-2</v>
      </c>
      <c r="AJ131">
        <v>1.0243E-2</v>
      </c>
      <c r="AK131">
        <v>1.0872E-2</v>
      </c>
      <c r="AL131">
        <v>1.3273E-2</v>
      </c>
      <c r="AM131">
        <v>1.7215000000000001E-2</v>
      </c>
      <c r="AN131">
        <v>2.2425E-2</v>
      </c>
      <c r="AO131">
        <v>2.7944E-2</v>
      </c>
      <c r="AP131">
        <v>3.2273000000000003E-2</v>
      </c>
      <c r="AQ131">
        <v>3.5456000000000001E-2</v>
      </c>
      <c r="AR131">
        <v>3.8905000000000002E-2</v>
      </c>
      <c r="AS131">
        <v>4.3235999999999997E-2</v>
      </c>
      <c r="AT131">
        <v>4.8118000000000001E-2</v>
      </c>
      <c r="AU131">
        <v>5.3031000000000002E-2</v>
      </c>
      <c r="AV131">
        <v>5.7673000000000002E-2</v>
      </c>
      <c r="AW131">
        <v>6.1636000000000003E-2</v>
      </c>
      <c r="AX131">
        <v>6.4918000000000003E-2</v>
      </c>
      <c r="AY131">
        <v>6.7519999999999997E-2</v>
      </c>
      <c r="AZ131">
        <v>6.9441000000000003E-2</v>
      </c>
    </row>
    <row r="132" spans="1:52" x14ac:dyDescent="0.15">
      <c r="A1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Lin_C</vt:lpstr>
      <vt:lpstr>Lin_M</vt:lpstr>
      <vt:lpstr>Lin_Y</vt:lpstr>
      <vt:lpstr>Lin_K</vt:lpstr>
      <vt:lpstr>Spectral2TVI STATUS E</vt:lpstr>
      <vt:lpstr>New LUTs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Beltrami</cp:lastModifiedBy>
  <cp:lastPrinted>2014-02-27T15:40:21Z</cp:lastPrinted>
  <dcterms:created xsi:type="dcterms:W3CDTF">2011-09-26T11:31:03Z</dcterms:created>
  <dcterms:modified xsi:type="dcterms:W3CDTF">2021-11-26T14:20:41Z</dcterms:modified>
</cp:coreProperties>
</file>