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<sst xmlns="http://schemas.openxmlformats.org/spreadsheetml/2006/main" count="193" uniqueCount="25">
  <si>
    <t xml:space="preserve">Trial 1</t>
  </si>
  <si>
    <t xml:space="preserve">Trial 2</t>
  </si>
  <si>
    <t xml:space="preserve">Trial 3</t>
  </si>
  <si>
    <t xml:space="preserve">m</t>
  </si>
  <si>
    <t xml:space="preserve">=</t>
  </si>
  <si>
    <t xml:space="preserve">g</t>
  </si>
  <si>
    <t xml:space="preserve">x2</t>
  </si>
  <si>
    <t xml:space="preserve">x1</t>
  </si>
  <si>
    <t xml:space="preserve">Delta X</t>
  </si>
  <si>
    <t xml:space="preserve">h2</t>
  </si>
  <si>
    <t xml:space="preserve">h1</t>
  </si>
  <si>
    <t xml:space="preserve">Delta H</t>
  </si>
  <si>
    <t xml:space="preserve">t1</t>
  </si>
  <si>
    <t xml:space="preserve">s</t>
  </si>
  <si>
    <t xml:space="preserve">t2</t>
  </si>
  <si>
    <t xml:space="preserve">t3</t>
  </si>
  <si>
    <t xml:space="preserve">t_avg</t>
  </si>
  <si>
    <t xml:space="preserve">Vf,avg</t>
  </si>
  <si>
    <t xml:space="preserve">m/s</t>
  </si>
  <si>
    <t xml:space="preserve">Delta KE ave</t>
  </si>
  <si>
    <t xml:space="preserve">J</t>
  </si>
  <si>
    <t xml:space="preserve">Delta GPE</t>
  </si>
  <si>
    <t xml:space="preserve">%Diff</t>
  </si>
  <si>
    <t xml:space="preserve">Diff</t>
  </si>
  <si>
    <t xml:space="preserve">Re try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</si>
</sst>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.69"/>
    <col collapsed="false" customWidth="true" hidden="false" outlineLevel="0" max="4" min="4" style="1" width="4.63"/>
    <col collapsed="false" customWidth="true" hidden="false" outlineLevel="0" max="7" min="7" style="0" width="2.69"/>
    <col collapsed="false" customWidth="true" hidden="false" outlineLevel="0" max="9" min="9" style="0" width="4.63"/>
    <col collapsed="false" customWidth="true" hidden="false" outlineLevel="0" max="13" min="13" style="0" width="2.69"/>
    <col collapsed="false" customWidth="true" hidden="false" outlineLevel="0" max="15" min="15" style="0" width="4.63"/>
  </cols>
  <sheetData>
    <row r="1" customFormat="false" ht="12.8" hidden="false" customHeight="false" outlineLevel="0" collapsed="false">
      <c r="A1" s="0" t="s">
        <v>0</v>
      </c>
      <c r="F1" s="0" t="s">
        <v>1</v>
      </c>
      <c r="L1" s="0" t="s">
        <v>2</v>
      </c>
    </row>
    <row r="3" customFormat="false" ht="12.8" hidden="false" customHeight="false" outlineLevel="0" collapsed="false">
      <c r="A3" s="0" t="s">
        <v>3</v>
      </c>
      <c r="B3" s="2" t="s">
        <v>4</v>
      </c>
      <c r="C3" s="0" t="n">
        <v>184.69</v>
      </c>
      <c r="D3" s="1" t="s">
        <v>5</v>
      </c>
      <c r="F3" s="0" t="s">
        <v>3</v>
      </c>
      <c r="G3" s="2" t="s">
        <v>4</v>
      </c>
      <c r="H3" s="0" t="n">
        <f aca="false">C3+100</f>
        <v>284.69</v>
      </c>
      <c r="I3" s="0" t="s">
        <v>5</v>
      </c>
      <c r="L3" s="0" t="s">
        <v>3</v>
      </c>
      <c r="M3" s="2" t="s">
        <v>4</v>
      </c>
      <c r="N3" s="0" t="n">
        <f aca="false">C3+200</f>
        <v>384.69</v>
      </c>
      <c r="O3" s="0" t="s">
        <v>5</v>
      </c>
    </row>
    <row r="4" customFormat="false" ht="12.8" hidden="false" customHeight="false" outlineLevel="0" collapsed="false">
      <c r="D4" s="0"/>
    </row>
    <row r="5" customFormat="false" ht="12.8" hidden="false" customHeight="false" outlineLevel="0" collapsed="false">
      <c r="A5" s="0" t="s">
        <v>6</v>
      </c>
      <c r="B5" s="2" t="s">
        <v>4</v>
      </c>
      <c r="C5" s="0" t="n">
        <v>1.5723</v>
      </c>
      <c r="D5" s="1" t="s">
        <v>3</v>
      </c>
      <c r="F5" s="0" t="s">
        <v>6</v>
      </c>
      <c r="G5" s="2" t="s">
        <v>4</v>
      </c>
      <c r="H5" s="0" t="n">
        <v>0.4016</v>
      </c>
      <c r="I5" s="0" t="s">
        <v>3</v>
      </c>
      <c r="L5" s="0" t="s">
        <v>6</v>
      </c>
      <c r="M5" s="2" t="s">
        <v>4</v>
      </c>
      <c r="N5" s="0" t="n">
        <v>0.4016</v>
      </c>
      <c r="O5" s="0" t="s">
        <v>3</v>
      </c>
    </row>
    <row r="6" customFormat="false" ht="12.8" hidden="false" customHeight="false" outlineLevel="0" collapsed="false">
      <c r="A6" s="0" t="s">
        <v>7</v>
      </c>
      <c r="B6" s="2" t="s">
        <v>4</v>
      </c>
      <c r="C6" s="0" t="n">
        <v>0.3883</v>
      </c>
      <c r="D6" s="1" t="s">
        <v>3</v>
      </c>
      <c r="F6" s="0" t="s">
        <v>7</v>
      </c>
      <c r="G6" s="2" t="s">
        <v>4</v>
      </c>
      <c r="H6" s="0" t="n">
        <v>1.276</v>
      </c>
      <c r="I6" s="0" t="s">
        <v>3</v>
      </c>
      <c r="L6" s="0" t="s">
        <v>7</v>
      </c>
      <c r="M6" s="2" t="s">
        <v>4</v>
      </c>
      <c r="N6" s="0" t="n">
        <v>1.276</v>
      </c>
      <c r="O6" s="0" t="s">
        <v>3</v>
      </c>
    </row>
    <row r="7" customFormat="false" ht="12.8" hidden="false" customHeight="false" outlineLevel="0" collapsed="false">
      <c r="A7" s="0" t="s">
        <v>8</v>
      </c>
      <c r="B7" s="2" t="s">
        <v>4</v>
      </c>
      <c r="C7" s="0" t="n">
        <f aca="false">C5-C6</f>
        <v>1.184</v>
      </c>
      <c r="D7" s="1" t="s">
        <v>3</v>
      </c>
      <c r="F7" s="0" t="s">
        <v>8</v>
      </c>
      <c r="G7" s="2" t="s">
        <v>4</v>
      </c>
      <c r="H7" s="0" t="n">
        <f aca="false">ABS(H5-H6)</f>
        <v>0.8744</v>
      </c>
      <c r="I7" s="0" t="s">
        <v>3</v>
      </c>
      <c r="L7" s="0" t="s">
        <v>8</v>
      </c>
      <c r="M7" s="2" t="s">
        <v>4</v>
      </c>
      <c r="N7" s="0" t="n">
        <f aca="false">ABS(N5-N6)</f>
        <v>0.8744</v>
      </c>
      <c r="O7" s="0" t="s">
        <v>3</v>
      </c>
    </row>
    <row r="8" customFormat="false" ht="12.8" hidden="false" customHeight="false" outlineLevel="0" collapsed="false">
      <c r="D8" s="0"/>
    </row>
    <row r="9" customFormat="false" ht="12.8" hidden="false" customHeight="false" outlineLevel="0" collapsed="false">
      <c r="A9" s="0" t="s">
        <v>9</v>
      </c>
      <c r="B9" s="2" t="s">
        <v>4</v>
      </c>
      <c r="C9" s="0" t="n">
        <v>0.2555</v>
      </c>
      <c r="D9" s="1" t="s">
        <v>3</v>
      </c>
      <c r="F9" s="0" t="s">
        <v>9</v>
      </c>
      <c r="G9" s="2" t="s">
        <v>4</v>
      </c>
      <c r="H9" s="0" t="n">
        <v>0.1786</v>
      </c>
      <c r="I9" s="0" t="s">
        <v>3</v>
      </c>
      <c r="L9" s="0" t="s">
        <v>9</v>
      </c>
      <c r="M9" s="2" t="s">
        <v>4</v>
      </c>
      <c r="N9" s="0" t="n">
        <v>0.1786</v>
      </c>
      <c r="O9" s="0" t="s">
        <v>3</v>
      </c>
    </row>
    <row r="10" customFormat="false" ht="12.8" hidden="false" customHeight="false" outlineLevel="0" collapsed="false">
      <c r="A10" s="0" t="s">
        <v>10</v>
      </c>
      <c r="B10" s="2" t="s">
        <v>4</v>
      </c>
      <c r="C10" s="0" t="n">
        <v>0.1786</v>
      </c>
      <c r="D10" s="1" t="s">
        <v>3</v>
      </c>
      <c r="F10" s="0" t="s">
        <v>10</v>
      </c>
      <c r="G10" s="2" t="s">
        <v>4</v>
      </c>
      <c r="H10" s="0" t="n">
        <v>0.2346</v>
      </c>
      <c r="I10" s="0" t="s">
        <v>3</v>
      </c>
      <c r="L10" s="0" t="s">
        <v>10</v>
      </c>
      <c r="M10" s="2" t="s">
        <v>4</v>
      </c>
      <c r="N10" s="0" t="n">
        <v>0.2346</v>
      </c>
      <c r="O10" s="0" t="s">
        <v>3</v>
      </c>
    </row>
    <row r="11" customFormat="false" ht="12.8" hidden="false" customHeight="false" outlineLevel="0" collapsed="false">
      <c r="A11" s="0" t="s">
        <v>11</v>
      </c>
      <c r="B11" s="2" t="s">
        <v>4</v>
      </c>
      <c r="C11" s="0" t="n">
        <f aca="false">C9-C10</f>
        <v>0.0769</v>
      </c>
      <c r="D11" s="1" t="s">
        <v>3</v>
      </c>
      <c r="F11" s="0" t="s">
        <v>11</v>
      </c>
      <c r="G11" s="2" t="s">
        <v>4</v>
      </c>
      <c r="H11" s="0" t="n">
        <f aca="false">ABS(H9-H10)</f>
        <v>0.056</v>
      </c>
      <c r="I11" s="0" t="s">
        <v>3</v>
      </c>
      <c r="L11" s="0" t="s">
        <v>11</v>
      </c>
      <c r="M11" s="2" t="s">
        <v>4</v>
      </c>
      <c r="N11" s="0" t="n">
        <f aca="false">ABS(N9-N10)</f>
        <v>0.056</v>
      </c>
      <c r="O11" s="0" t="s">
        <v>3</v>
      </c>
    </row>
    <row r="12" customFormat="false" ht="12.8" hidden="false" customHeight="false" outlineLevel="0" collapsed="false">
      <c r="B12" s="2"/>
      <c r="G12" s="2"/>
      <c r="M12" s="2"/>
    </row>
    <row r="13" customFormat="false" ht="12.8" hidden="false" customHeight="false" outlineLevel="0" collapsed="false">
      <c r="A13" s="0" t="s">
        <v>12</v>
      </c>
      <c r="B13" s="2" t="s">
        <v>4</v>
      </c>
      <c r="C13" s="0" t="n">
        <v>1.6476</v>
      </c>
      <c r="D13" s="1" t="s">
        <v>13</v>
      </c>
      <c r="F13" s="0" t="s">
        <v>12</v>
      </c>
      <c r="G13" s="2" t="s">
        <v>4</v>
      </c>
      <c r="H13" s="0" t="n">
        <v>1.4609</v>
      </c>
      <c r="I13" s="0" t="s">
        <v>13</v>
      </c>
      <c r="L13" s="0" t="s">
        <v>12</v>
      </c>
      <c r="M13" s="2" t="s">
        <v>4</v>
      </c>
      <c r="N13" s="0" t="n">
        <v>1.4584</v>
      </c>
      <c r="O13" s="0" t="s">
        <v>13</v>
      </c>
    </row>
    <row r="14" customFormat="false" ht="12.8" hidden="false" customHeight="false" outlineLevel="0" collapsed="false">
      <c r="A14" s="0" t="s">
        <v>14</v>
      </c>
      <c r="B14" s="2" t="s">
        <v>4</v>
      </c>
      <c r="C14" s="0" t="n">
        <v>1.6863</v>
      </c>
      <c r="D14" s="1" t="s">
        <v>13</v>
      </c>
      <c r="F14" s="0" t="s">
        <v>14</v>
      </c>
      <c r="G14" s="2" t="s">
        <v>4</v>
      </c>
      <c r="H14" s="0" t="n">
        <v>1.4547</v>
      </c>
      <c r="I14" s="0" t="s">
        <v>13</v>
      </c>
      <c r="L14" s="0" t="s">
        <v>14</v>
      </c>
      <c r="M14" s="2" t="s">
        <v>4</v>
      </c>
      <c r="N14" s="0" t="n">
        <v>1.4244</v>
      </c>
      <c r="O14" s="0" t="s">
        <v>13</v>
      </c>
    </row>
    <row r="15" customFormat="false" ht="12.8" hidden="false" customHeight="false" outlineLevel="0" collapsed="false">
      <c r="A15" s="0" t="s">
        <v>15</v>
      </c>
      <c r="B15" s="2" t="s">
        <v>4</v>
      </c>
      <c r="C15" s="0" t="n">
        <v>1.6563</v>
      </c>
      <c r="D15" s="1" t="s">
        <v>13</v>
      </c>
      <c r="F15" s="0" t="s">
        <v>15</v>
      </c>
      <c r="G15" s="2" t="s">
        <v>4</v>
      </c>
      <c r="H15" s="0" t="n">
        <v>1.4539</v>
      </c>
      <c r="I15" s="0" t="s">
        <v>13</v>
      </c>
      <c r="L15" s="0" t="s">
        <v>15</v>
      </c>
      <c r="M15" s="2" t="s">
        <v>4</v>
      </c>
      <c r="N15" s="0" t="n">
        <v>1.4538</v>
      </c>
      <c r="O15" s="0" t="s">
        <v>13</v>
      </c>
    </row>
    <row r="16" customFormat="false" ht="12.8" hidden="false" customHeight="false" outlineLevel="0" collapsed="false">
      <c r="A16" s="0" t="s">
        <v>16</v>
      </c>
      <c r="B16" s="2" t="s">
        <v>4</v>
      </c>
      <c r="C16" s="0" t="n">
        <f aca="false">AVERAGE(C13:C15)</f>
        <v>1.6634</v>
      </c>
      <c r="D16" s="1" t="s">
        <v>13</v>
      </c>
      <c r="F16" s="0" t="s">
        <v>16</v>
      </c>
      <c r="G16" s="2" t="s">
        <v>4</v>
      </c>
      <c r="H16" s="0" t="n">
        <f aca="false">AVERAGE(H13:H15)</f>
        <v>1.4565</v>
      </c>
      <c r="I16" s="0" t="s">
        <v>13</v>
      </c>
      <c r="L16" s="0" t="s">
        <v>16</v>
      </c>
      <c r="M16" s="2" t="s">
        <v>4</v>
      </c>
      <c r="N16" s="0" t="n">
        <f aca="false">AVERAGE(N13:N15)</f>
        <v>1.44553333333333</v>
      </c>
      <c r="O16" s="0" t="s">
        <v>13</v>
      </c>
    </row>
    <row r="17" customFormat="false" ht="12.8" hidden="false" customHeight="false" outlineLevel="0" collapsed="false">
      <c r="B17" s="2"/>
      <c r="G17" s="2"/>
      <c r="M17" s="2"/>
    </row>
    <row r="18" customFormat="false" ht="12.8" hidden="false" customHeight="false" outlineLevel="0" collapsed="false">
      <c r="A18" s="0" t="s">
        <v>17</v>
      </c>
      <c r="B18" s="2" t="s">
        <v>4</v>
      </c>
      <c r="C18" s="0" t="n">
        <f aca="false"> 2 * ( C7 / C16 )</f>
        <v>1.42359023686425</v>
      </c>
      <c r="D18" s="1" t="s">
        <v>18</v>
      </c>
      <c r="F18" s="0" t="s">
        <v>17</v>
      </c>
      <c r="G18" s="2" t="s">
        <v>4</v>
      </c>
      <c r="H18" s="0" t="n">
        <f aca="false">2*(H7/H16)</f>
        <v>1.2006865774116</v>
      </c>
      <c r="I18" s="0" t="s">
        <v>18</v>
      </c>
      <c r="L18" s="0" t="s">
        <v>17</v>
      </c>
      <c r="M18" s="2" t="s">
        <v>4</v>
      </c>
      <c r="N18" s="0" t="n">
        <f aca="false">2*(N7/N16)</f>
        <v>1.20979569247798</v>
      </c>
      <c r="O18" s="0" t="s">
        <v>18</v>
      </c>
    </row>
    <row r="19" customFormat="false" ht="12.8" hidden="false" customHeight="false" outlineLevel="0" collapsed="false">
      <c r="A19" s="0" t="s">
        <v>19</v>
      </c>
      <c r="B19" s="2" t="s">
        <v>4</v>
      </c>
      <c r="C19" s="0" t="n">
        <f aca="false">(1/2) * C3 * C18^2</f>
        <v>187.147223110621</v>
      </c>
      <c r="D19" s="1" t="s">
        <v>20</v>
      </c>
      <c r="F19" s="0" t="s">
        <v>19</v>
      </c>
      <c r="G19" s="2" t="s">
        <v>4</v>
      </c>
      <c r="H19" s="0" t="n">
        <f aca="false">(1/2)*H3*H18^2</f>
        <v>205.211421167773</v>
      </c>
      <c r="I19" s="0" t="s">
        <v>20</v>
      </c>
      <c r="L19" s="0" t="s">
        <v>19</v>
      </c>
      <c r="M19" s="2" t="s">
        <v>4</v>
      </c>
      <c r="N19" s="0" t="n">
        <f aca="false">(1/2)*N3*N18^2</f>
        <v>281.517222505399</v>
      </c>
      <c r="O19" s="0" t="s">
        <v>20</v>
      </c>
    </row>
    <row r="20" customFormat="false" ht="12.8" hidden="false" customHeight="false" outlineLevel="0" collapsed="false">
      <c r="A20" s="0" t="s">
        <v>21</v>
      </c>
      <c r="B20" s="2" t="s">
        <v>4</v>
      </c>
      <c r="C20" s="0" t="n">
        <f aca="false">-C3 * 9.8 * (C11)</f>
        <v>-139.1860778</v>
      </c>
      <c r="D20" s="1" t="s">
        <v>20</v>
      </c>
      <c r="F20" s="0" t="s">
        <v>21</v>
      </c>
      <c r="G20" s="2" t="s">
        <v>4</v>
      </c>
      <c r="H20" s="0" t="n">
        <f aca="false">-H3*9.8 * (H11)</f>
        <v>-156.237872</v>
      </c>
      <c r="I20" s="0" t="s">
        <v>20</v>
      </c>
      <c r="L20" s="0" t="s">
        <v>21</v>
      </c>
      <c r="M20" s="2" t="s">
        <v>4</v>
      </c>
      <c r="N20" s="0" t="n">
        <f aca="false">-N3*9.8 * (N11)</f>
        <v>-211.117872</v>
      </c>
      <c r="O20" s="0" t="s">
        <v>20</v>
      </c>
    </row>
    <row r="22" customFormat="false" ht="12.8" hidden="false" customHeight="false" outlineLevel="0" collapsed="false">
      <c r="A22" s="0" t="s">
        <v>22</v>
      </c>
      <c r="B22" s="2" t="s">
        <v>4</v>
      </c>
      <c r="C22" s="3" t="n">
        <f aca="false">ABS(C19 + C20) / (ABS(C19 - C20)/2)</f>
        <v>0.293939632742276</v>
      </c>
      <c r="F22" s="0" t="s">
        <v>22</v>
      </c>
      <c r="G22" s="2" t="s">
        <v>4</v>
      </c>
      <c r="H22" s="3" t="n">
        <f aca="false">ABS(H19 + H20) / (ABS(H19 - H20)/2)</f>
        <v>0.270984340506325</v>
      </c>
      <c r="L22" s="0" t="s">
        <v>22</v>
      </c>
      <c r="M22" s="2" t="s">
        <v>4</v>
      </c>
      <c r="N22" s="3" t="n">
        <f aca="false">ABS(N19 + N20) / (ABS(N19 - N20)/2)</f>
        <v>0.285807289373402</v>
      </c>
    </row>
    <row r="23" customFormat="false" ht="12.8" hidden="false" customHeight="false" outlineLevel="0" collapsed="false">
      <c r="A23" s="0" t="s">
        <v>23</v>
      </c>
      <c r="B23" s="2" t="s">
        <v>4</v>
      </c>
      <c r="C23" s="0" t="n">
        <f aca="false">C19+C20</f>
        <v>47.9611453106214</v>
      </c>
      <c r="D23" s="1" t="s">
        <v>20</v>
      </c>
      <c r="F23" s="0" t="s">
        <v>23</v>
      </c>
      <c r="G23" s="2" t="s">
        <v>4</v>
      </c>
      <c r="H23" s="0" t="n">
        <f aca="false">H19+H20</f>
        <v>48.9735491677732</v>
      </c>
      <c r="I23" s="0" t="s">
        <v>20</v>
      </c>
      <c r="L23" s="0" t="s">
        <v>23</v>
      </c>
      <c r="M23" s="2" t="s">
        <v>4</v>
      </c>
      <c r="N23" s="0" t="n">
        <f aca="false">N19+N20</f>
        <v>70.3993505053988</v>
      </c>
      <c r="O23" s="0" t="s">
        <v>20</v>
      </c>
    </row>
    <row r="24" customFormat="false" ht="12.8" hidden="false" customHeight="false" outlineLevel="0" collapsed="false">
      <c r="D24" s="0"/>
    </row>
    <row r="27" customFormat="false" ht="12.8" hidden="false" customHeight="false" outlineLevel="0" collapsed="false">
      <c r="L27" s="0" t="s">
        <v>24</v>
      </c>
    </row>
    <row r="28" customFormat="false" ht="12.8" hidden="false" customHeight="false" outlineLevel="0" collapsed="false">
      <c r="L28" s="0" t="s">
        <v>2</v>
      </c>
    </row>
    <row r="30" customFormat="false" ht="12.8" hidden="false" customHeight="false" outlineLevel="0" collapsed="false">
      <c r="B30" s="2"/>
      <c r="G30" s="2"/>
      <c r="L30" s="0" t="s">
        <v>3</v>
      </c>
      <c r="M30" s="2" t="s">
        <v>4</v>
      </c>
      <c r="N30" s="0" t="n">
        <f aca="false">184.69+200</f>
        <v>384.69</v>
      </c>
      <c r="O30" s="0" t="s">
        <v>5</v>
      </c>
    </row>
    <row r="31" customFormat="false" ht="12.8" hidden="false" customHeight="false" outlineLevel="0" collapsed="false">
      <c r="D31" s="0"/>
    </row>
    <row r="32" customFormat="false" ht="12.8" hidden="false" customHeight="false" outlineLevel="0" collapsed="false">
      <c r="B32" s="2"/>
      <c r="G32" s="2"/>
      <c r="L32" s="0" t="s">
        <v>6</v>
      </c>
      <c r="M32" s="2" t="s">
        <v>4</v>
      </c>
      <c r="N32" s="0" t="n">
        <v>0.4016</v>
      </c>
      <c r="O32" s="0" t="s">
        <v>3</v>
      </c>
    </row>
    <row r="33" customFormat="false" ht="12.8" hidden="false" customHeight="false" outlineLevel="0" collapsed="false">
      <c r="B33" s="2"/>
      <c r="G33" s="2"/>
      <c r="L33" s="0" t="s">
        <v>7</v>
      </c>
      <c r="M33" s="2" t="s">
        <v>4</v>
      </c>
      <c r="N33" s="0" t="n">
        <v>1.276</v>
      </c>
      <c r="O33" s="0" t="s">
        <v>3</v>
      </c>
    </row>
    <row r="34" customFormat="false" ht="12.8" hidden="false" customHeight="false" outlineLevel="0" collapsed="false">
      <c r="B34" s="2"/>
      <c r="G34" s="2"/>
      <c r="L34" s="0" t="s">
        <v>8</v>
      </c>
      <c r="M34" s="2" t="s">
        <v>4</v>
      </c>
      <c r="N34" s="0" t="n">
        <f aca="false">ABS(N32-N33)</f>
        <v>0.8744</v>
      </c>
      <c r="O34" s="0" t="s">
        <v>3</v>
      </c>
    </row>
    <row r="35" customFormat="false" ht="12.8" hidden="false" customHeight="false" outlineLevel="0" collapsed="false">
      <c r="D35" s="0"/>
    </row>
    <row r="36" customFormat="false" ht="12.8" hidden="false" customHeight="false" outlineLevel="0" collapsed="false">
      <c r="B36" s="2"/>
      <c r="G36" s="2"/>
      <c r="L36" s="0" t="s">
        <v>9</v>
      </c>
      <c r="M36" s="2" t="s">
        <v>4</v>
      </c>
      <c r="N36" s="0" t="n">
        <v>0.1017</v>
      </c>
      <c r="O36" s="0" t="s">
        <v>3</v>
      </c>
    </row>
    <row r="37" customFormat="false" ht="12.8" hidden="false" customHeight="false" outlineLevel="0" collapsed="false">
      <c r="B37" s="2"/>
      <c r="G37" s="2"/>
      <c r="L37" s="0" t="s">
        <v>10</v>
      </c>
      <c r="M37" s="2" t="s">
        <v>4</v>
      </c>
      <c r="N37" s="0" t="n">
        <v>0.2024</v>
      </c>
      <c r="O37" s="0" t="s">
        <v>3</v>
      </c>
    </row>
    <row r="38" customFormat="false" ht="12.8" hidden="false" customHeight="false" outlineLevel="0" collapsed="false">
      <c r="B38" s="2"/>
      <c r="G38" s="2"/>
      <c r="L38" s="0" t="s">
        <v>11</v>
      </c>
      <c r="M38" s="2" t="s">
        <v>4</v>
      </c>
      <c r="N38" s="0" t="n">
        <f aca="false">ABS(N36-N37)</f>
        <v>0.1007</v>
      </c>
      <c r="O38" s="0" t="s">
        <v>3</v>
      </c>
    </row>
    <row r="39" customFormat="false" ht="12.8" hidden="false" customHeight="false" outlineLevel="0" collapsed="false">
      <c r="B39" s="2"/>
      <c r="G39" s="2"/>
      <c r="M39" s="2"/>
    </row>
    <row r="40" customFormat="false" ht="12.8" hidden="false" customHeight="false" outlineLevel="0" collapsed="false">
      <c r="B40" s="2"/>
      <c r="G40" s="2"/>
      <c r="L40" s="0" t="s">
        <v>12</v>
      </c>
      <c r="M40" s="2" t="s">
        <v>4</v>
      </c>
      <c r="N40" s="0" t="n">
        <v>1.4584</v>
      </c>
      <c r="O40" s="0" t="s">
        <v>13</v>
      </c>
    </row>
    <row r="41" customFormat="false" ht="12.8" hidden="false" customHeight="false" outlineLevel="0" collapsed="false">
      <c r="B41" s="2"/>
      <c r="G41" s="2"/>
      <c r="L41" s="0" t="s">
        <v>14</v>
      </c>
      <c r="M41" s="2" t="s">
        <v>4</v>
      </c>
      <c r="N41" s="0" t="n">
        <v>1.4244</v>
      </c>
      <c r="O41" s="0" t="s">
        <v>13</v>
      </c>
    </row>
    <row r="42" customFormat="false" ht="12.8" hidden="false" customHeight="false" outlineLevel="0" collapsed="false">
      <c r="B42" s="2"/>
      <c r="G42" s="2"/>
      <c r="L42" s="0" t="s">
        <v>15</v>
      </c>
      <c r="M42" s="2" t="s">
        <v>4</v>
      </c>
      <c r="N42" s="0" t="n">
        <v>1.4538</v>
      </c>
      <c r="O42" s="0" t="s">
        <v>13</v>
      </c>
    </row>
    <row r="43" customFormat="false" ht="12.8" hidden="false" customHeight="false" outlineLevel="0" collapsed="false">
      <c r="B43" s="2"/>
      <c r="G43" s="2"/>
      <c r="L43" s="0" t="s">
        <v>16</v>
      </c>
      <c r="M43" s="2" t="s">
        <v>4</v>
      </c>
      <c r="N43" s="0" t="n">
        <f aca="false">AVERAGE(N40:N42)</f>
        <v>1.44553333333333</v>
      </c>
      <c r="O43" s="0" t="s">
        <v>13</v>
      </c>
    </row>
    <row r="44" customFormat="false" ht="12.8" hidden="false" customHeight="false" outlineLevel="0" collapsed="false">
      <c r="B44" s="2"/>
      <c r="G44" s="2"/>
      <c r="M44" s="2"/>
    </row>
    <row r="45" customFormat="false" ht="12.8" hidden="false" customHeight="false" outlineLevel="0" collapsed="false">
      <c r="B45" s="2"/>
      <c r="G45" s="2"/>
      <c r="L45" s="0" t="s">
        <v>17</v>
      </c>
      <c r="M45" s="2" t="s">
        <v>4</v>
      </c>
      <c r="N45" s="0" t="n">
        <f aca="false">2*(N34/N43)</f>
        <v>1.20979569247798</v>
      </c>
      <c r="O45" s="0" t="s">
        <v>18</v>
      </c>
    </row>
    <row r="46" customFormat="false" ht="12.8" hidden="false" customHeight="false" outlineLevel="0" collapsed="false">
      <c r="B46" s="2"/>
      <c r="G46" s="2"/>
      <c r="L46" s="0" t="s">
        <v>19</v>
      </c>
      <c r="M46" s="2" t="s">
        <v>4</v>
      </c>
      <c r="N46" s="0" t="n">
        <f aca="false">(1/2)*N30*N45^2</f>
        <v>281.517222505399</v>
      </c>
      <c r="O46" s="0" t="s">
        <v>20</v>
      </c>
    </row>
    <row r="47" customFormat="false" ht="12.8" hidden="false" customHeight="false" outlineLevel="0" collapsed="false">
      <c r="B47" s="2"/>
      <c r="G47" s="2"/>
      <c r="L47" s="0" t="s">
        <v>21</v>
      </c>
      <c r="M47" s="2" t="s">
        <v>4</v>
      </c>
      <c r="N47" s="0" t="n">
        <f aca="false">-N30*9.8 * (N38)</f>
        <v>-379.6351734</v>
      </c>
      <c r="O47" s="0" t="s">
        <v>20</v>
      </c>
    </row>
    <row r="49" customFormat="false" ht="12.8" hidden="false" customHeight="false" outlineLevel="0" collapsed="false">
      <c r="B49" s="2"/>
      <c r="C49" s="3"/>
      <c r="G49" s="2"/>
      <c r="H49" s="3"/>
      <c r="L49" s="0" t="s">
        <v>22</v>
      </c>
      <c r="M49" s="2" t="s">
        <v>4</v>
      </c>
      <c r="N49" s="3" t="n">
        <f aca="false">ABS(N46 + N47) / (ABS(N46 - N47)/2)</f>
        <v>0.296808879472443</v>
      </c>
    </row>
    <row r="50" customFormat="false" ht="12.8" hidden="false" customHeight="false" outlineLevel="0" collapsed="false">
      <c r="B50" s="2"/>
      <c r="G50" s="2"/>
      <c r="L50" s="0" t="s">
        <v>23</v>
      </c>
      <c r="M50" s="2" t="s">
        <v>4</v>
      </c>
      <c r="N50" s="0" t="n">
        <f aca="false">N46+N47</f>
        <v>-98.1179508946013</v>
      </c>
      <c r="O50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2024-10-24T18:57:26Z</dcterms:created>
  <dc:creator/>
  <dc:description/>
  <dc:language>en-US</dc:language>
  <cp:lastModifiedBy/>
  <dcterms:modified xsi:type="dcterms:W3CDTF">2024-10-26T14:48:39Z</dcterms:modified>
  <cp:revision>11</cp:revision>
  <dc:subject/>
  <dc:title/>
</cp:coreProperties>
</file>