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reni4u/Dropbox/Github/PHY121/Lab Reports/LabReport13/"/>
    </mc:Choice>
  </mc:AlternateContent>
  <xr:revisionPtr revIDLastSave="0" documentId="13_ncr:1_{4C9BAA61-3203-E14A-842E-F0AC16E581A9}" xr6:coauthVersionLast="47" xr6:coauthVersionMax="47" xr10:uidLastSave="{00000000-0000-0000-0000-000000000000}"/>
  <bookViews>
    <workbookView xWindow="0" yWindow="500" windowWidth="25600" windowHeight="14580" xr2:uid="{DD142A35-FBF2-4062-9810-10A197F33D9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F34" i="1"/>
  <c r="F32" i="1"/>
  <c r="E33" i="1"/>
  <c r="E34" i="1"/>
  <c r="E32" i="1"/>
  <c r="B5" i="1"/>
  <c r="B6" i="1"/>
  <c r="B7" i="1"/>
  <c r="B8" i="1"/>
  <c r="B9" i="1"/>
  <c r="B10" i="1"/>
  <c r="B11" i="1"/>
  <c r="B4" i="1"/>
  <c r="E25" i="1"/>
  <c r="E26" i="1"/>
  <c r="E27" i="1"/>
  <c r="E28" i="1"/>
  <c r="D28" i="1"/>
  <c r="D27" i="1"/>
  <c r="D26" i="1"/>
  <c r="D25" i="1"/>
</calcChain>
</file>

<file path=xl/sharedStrings.xml><?xml version="1.0" encoding="utf-8"?>
<sst xmlns="http://schemas.openxmlformats.org/spreadsheetml/2006/main" count="19" uniqueCount="17">
  <si>
    <t xml:space="preserve">Part 1 </t>
  </si>
  <si>
    <t>Mass (kg)</t>
  </si>
  <si>
    <t>Weight(N)</t>
  </si>
  <si>
    <t>Position(m)</t>
  </si>
  <si>
    <t>Mass of Spring (kg)</t>
  </si>
  <si>
    <t>p1tab</t>
  </si>
  <si>
    <t>Part 2</t>
  </si>
  <si>
    <t>Period (s)</t>
  </si>
  <si>
    <t>Measured T (s)</t>
  </si>
  <si>
    <t>Fractional Discrepancy</t>
  </si>
  <si>
    <t>Part 3</t>
  </si>
  <si>
    <t>Time for 5 Cycles (s)</t>
  </si>
  <si>
    <t>Ideal T (s)</t>
  </si>
  <si>
    <t>Real T (s)</t>
  </si>
  <si>
    <t xml:space="preserve"> Error Between Measured &amp; Ideal (%)</t>
  </si>
  <si>
    <t xml:space="preserve">Error Between Measured &amp; Real (%) </t>
  </si>
  <si>
    <t>Predicted 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</si>
</sst>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r>
              <a:rPr lang="en-US"/>
              <a:t>Part 1 - Spring Constant</a:t>
            </a:r>
          </a:p>
        </c:rich>
      </c:tx>
      <c:layout>
        <c:manualLayout>
          <c:xMode val="edge"/>
          <c:yMode val="edge"/>
          <c:x val="0.32075076956246973"/>
          <c:y val="2.7791294554675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Mono 10" pitchFamily="49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79832377662967"/>
          <c:y val="0.14889680678223582"/>
          <c:w val="0.84139759706171635"/>
          <c:h val="0.6601501784256078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804578641872975"/>
                  <c:y val="0.14363564649977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LM Mono 10" pitchFamily="49" charset="77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Sheet1!$C$4:$C$11</c:f>
              <c:numCache>
                <c:formatCode>General</c:formatCode>
                <c:ptCount val="8"/>
                <c:pt idx="0">
                  <c:v>0.55500000000000005</c:v>
                </c:pt>
                <c:pt idx="1">
                  <c:v>0.61499999999999999</c:v>
                </c:pt>
                <c:pt idx="2">
                  <c:v>0.67500000000000004</c:v>
                </c:pt>
                <c:pt idx="3">
                  <c:v>0.73499999999999999</c:v>
                </c:pt>
                <c:pt idx="4">
                  <c:v>0.79500000000000004</c:v>
                </c:pt>
                <c:pt idx="5">
                  <c:v>0.85499999999999998</c:v>
                </c:pt>
                <c:pt idx="6">
                  <c:v>0.91500000000000004</c:v>
                </c:pt>
                <c:pt idx="7">
                  <c:v>0.98899999999999999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0.49000000000000005</c:v>
                </c:pt>
                <c:pt idx="1">
                  <c:v>0.98000000000000009</c:v>
                </c:pt>
                <c:pt idx="2">
                  <c:v>1.47</c:v>
                </c:pt>
                <c:pt idx="3">
                  <c:v>1.9600000000000002</c:v>
                </c:pt>
                <c:pt idx="4">
                  <c:v>2.4500000000000002</c:v>
                </c:pt>
                <c:pt idx="5">
                  <c:v>2.94</c:v>
                </c:pt>
                <c:pt idx="6">
                  <c:v>3.43</c:v>
                </c:pt>
                <c:pt idx="7">
                  <c:v>3.9200000000000004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E-4C5A-A382-3DCE9007E3B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528540751"/>
        <c:axId val="517194879"/>
      </c:scatterChart>
      <c:valAx>
        <c:axId val="528540751"/>
        <c:scaling>
          <c:orientation val="minMax"/>
          <c:max val="1.0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 sz="1200"/>
                  <a:t>Position</a:t>
                </a:r>
                <a:r>
                  <a:rPr lang="en-US" sz="1200" baseline="0"/>
                  <a:t> (m)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517194879"/>
        <c:crosses val="autoZero"/>
        <c:crossBetween val="midCat"/>
      </c:valAx>
      <c:valAx>
        <c:axId val="51719487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 sz="1200"/>
                  <a:t>Weight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528540751"/>
        <c:crossesAt val="0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latin typeface="LM Mono 10" pitchFamily="49" charset="77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3</xdr:row>
      <xdr:rowOff>63500</xdr:rowOff>
    </xdr:from>
    <xdr:to>
      <xdr:col>12</xdr:col>
      <xdr:colOff>228600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A27E7-EAC5-4AB8-B88E-F2BB8E8DF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482895</xdr:colOff>
      <xdr:row>8</xdr:row>
      <xdr:rowOff>144522</xdr:rowOff>
    </xdr:from>
    <xdr:to>
      <xdr:col>6</xdr:col>
      <xdr:colOff>338403</xdr:colOff>
      <xdr:row>9</xdr:row>
      <xdr:rowOff>114932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0175800D-E8F4-A523-1235-E8F732E35168}"/>
            </a:ext>
          </a:extLst>
        </xdr:cNvPr>
        <xdr:cNvSpPr/>
      </xdr:nvSpPr>
      <xdr:spPr>
        <a:xfrm rot="5400000">
          <a:off x="4005531" y="1450076"/>
          <a:ext cx="156530" cy="523353"/>
        </a:xfrm>
        <a:prstGeom prst="leftBrace">
          <a:avLst>
            <a:gd name="adj1" fmla="val 16597"/>
            <a:gd name="adj2" fmla="val 48701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0.17877</cdr:x>
      <cdr:y>0.22431</cdr:y>
    </cdr:from>
    <cdr:to>
      <cdr:x>0.41475</cdr:x>
      <cdr:y>0.30101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54E376-9B7A-8E71-09C8-2B3CBB813389}"/>
            </a:ext>
          </a:extLst>
        </cdr:cNvPr>
        <cdr:cNvSpPr txBox="1"/>
      </cdr:nvSpPr>
      <cdr:spPr>
        <a:xfrm xmlns:a="http://schemas.openxmlformats.org/drawingml/2006/main">
          <a:off x="1034780" y="715425"/>
          <a:ext cx="1365935" cy="244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0" i="0" kern="1200">
              <a:latin typeface="LM Mono 10" pitchFamily="49" charset="77"/>
            </a:rPr>
            <a:t>Spring Constant</a:t>
          </a: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F436-5D29-4716-86CC-FBB01B34B070}">
  <dimension ref="A2:F34"/>
  <sheetViews>
    <sheetView tabSelected="1" zoomScale="68" workbookViewId="0">
      <selection activeCell="J26" sqref="J26"/>
    </sheetView>
  </sheetViews>
  <sheetFormatPr baseColWidth="10" defaultColWidth="8.83203125" defaultRowHeight="15" x14ac:dyDescent="0.2"/>
  <sheetData>
    <row r="2" spans="1:3" x14ac:dyDescent="0.2">
      <c r="A2" t="s">
        <v>0</v>
      </c>
      <c r="C2" t="s">
        <v>5</v>
      </c>
    </row>
    <row r="3" spans="1:3" x14ac:dyDescent="0.2">
      <c r="A3" s="2" t="s">
        <v>1</v>
      </c>
      <c r="B3" s="2" t="s">
        <v>2</v>
      </c>
      <c r="C3" s="2" t="s">
        <v>3</v>
      </c>
    </row>
    <row r="4" spans="1:3" x14ac:dyDescent="0.2">
      <c r="A4" s="1">
        <v>0.05</v>
      </c>
      <c r="B4" s="1">
        <f>(A4)*9.8</f>
        <v>0.49000000000000005</v>
      </c>
      <c r="C4" s="1">
        <v>0.55500000000000005</v>
      </c>
    </row>
    <row r="5" spans="1:3" x14ac:dyDescent="0.2">
      <c r="A5" s="1">
        <v>0.1</v>
      </c>
      <c r="B5" s="1">
        <f t="shared" ref="B5:B11" si="0">(A5)*9.8</f>
        <v>0.98000000000000009</v>
      </c>
      <c r="C5" s="1">
        <v>0.61499999999999999</v>
      </c>
    </row>
    <row r="6" spans="1:3" x14ac:dyDescent="0.2">
      <c r="A6" s="1">
        <v>0.15</v>
      </c>
      <c r="B6" s="1">
        <f t="shared" si="0"/>
        <v>1.47</v>
      </c>
      <c r="C6" s="1">
        <v>0.67500000000000004</v>
      </c>
    </row>
    <row r="7" spans="1:3" x14ac:dyDescent="0.2">
      <c r="A7" s="1">
        <v>0.2</v>
      </c>
      <c r="B7" s="1">
        <f t="shared" si="0"/>
        <v>1.9600000000000002</v>
      </c>
      <c r="C7" s="1">
        <v>0.73499999999999999</v>
      </c>
    </row>
    <row r="8" spans="1:3" x14ac:dyDescent="0.2">
      <c r="A8" s="1">
        <v>0.25</v>
      </c>
      <c r="B8" s="1">
        <f t="shared" si="0"/>
        <v>2.4500000000000002</v>
      </c>
      <c r="C8" s="1">
        <v>0.79500000000000004</v>
      </c>
    </row>
    <row r="9" spans="1:3" x14ac:dyDescent="0.2">
      <c r="A9" s="1">
        <v>0.3</v>
      </c>
      <c r="B9" s="1">
        <f t="shared" si="0"/>
        <v>2.94</v>
      </c>
      <c r="C9" s="1">
        <v>0.85499999999999998</v>
      </c>
    </row>
    <row r="10" spans="1:3" x14ac:dyDescent="0.2">
      <c r="A10" s="1">
        <v>0.35</v>
      </c>
      <c r="B10" s="1">
        <f t="shared" si="0"/>
        <v>3.43</v>
      </c>
      <c r="C10" s="1">
        <v>0.91500000000000004</v>
      </c>
    </row>
    <row r="11" spans="1:3" x14ac:dyDescent="0.2">
      <c r="A11" s="1">
        <v>0.4</v>
      </c>
      <c r="B11" s="1">
        <f t="shared" si="0"/>
        <v>3.9200000000000004</v>
      </c>
      <c r="C11" s="1">
        <v>0.98899999999999999</v>
      </c>
    </row>
    <row r="12" spans="1:3" x14ac:dyDescent="0.2">
      <c r="A12" s="3" t="s">
        <v>4</v>
      </c>
    </row>
    <row r="13" spans="1:3" x14ac:dyDescent="0.2">
      <c r="A13">
        <v>0.16</v>
      </c>
    </row>
    <row r="23" spans="1:6" x14ac:dyDescent="0.2">
      <c r="A23" t="s">
        <v>6</v>
      </c>
    </row>
    <row r="24" spans="1:6" x14ac:dyDescent="0.2">
      <c r="A24" s="3" t="s">
        <v>1</v>
      </c>
      <c r="B24" s="3" t="s">
        <v>7</v>
      </c>
      <c r="C24" s="3" t="s">
        <v>8</v>
      </c>
      <c r="D24" s="3" t="s">
        <v>16</v>
      </c>
      <c r="E24" s="3" t="s">
        <v>9</v>
      </c>
      <c r="F24" s="3"/>
    </row>
    <row r="25" spans="1:6" x14ac:dyDescent="0.2">
      <c r="A25">
        <v>0.15</v>
      </c>
      <c r="B25">
        <v>1.19</v>
      </c>
      <c r="C25">
        <v>1.19</v>
      </c>
      <c r="D25">
        <f>(2*PI())*(SQRT((A25+A13) / (8.0051)))</f>
        <v>1.2364522082165401</v>
      </c>
      <c r="E25">
        <f>(C25-D25) /D25</f>
        <v>-3.7568947596885185E-2</v>
      </c>
    </row>
    <row r="26" spans="1:6" x14ac:dyDescent="0.2">
      <c r="A26">
        <v>0.25</v>
      </c>
      <c r="B26">
        <v>1.38</v>
      </c>
      <c r="C26">
        <v>1.38</v>
      </c>
      <c r="D26">
        <f>(2*PI())*(SQRT((A26+A13) / (8.0051)))</f>
        <v>1.4219633926523623</v>
      </c>
      <c r="E26">
        <f t="shared" ref="E26:E28" si="1">(C26-D26) /D26</f>
        <v>-2.9510881130412808E-2</v>
      </c>
    </row>
    <row r="27" spans="1:6" x14ac:dyDescent="0.2">
      <c r="A27">
        <v>0.35</v>
      </c>
      <c r="B27">
        <v>1.55</v>
      </c>
      <c r="C27">
        <v>1.55</v>
      </c>
      <c r="D27">
        <f>(2*PI())*(SQRT((A27+A13) / (8.0051)))</f>
        <v>1.5859210941542057</v>
      </c>
      <c r="E27">
        <f t="shared" si="1"/>
        <v>-2.2649988253900404E-2</v>
      </c>
    </row>
    <row r="28" spans="1:6" x14ac:dyDescent="0.2">
      <c r="A28">
        <v>0.45</v>
      </c>
      <c r="B28">
        <v>1.68</v>
      </c>
      <c r="C28">
        <v>1.68</v>
      </c>
      <c r="D28">
        <f>(2*PI())*(SQRT((A28+A13) / (8.0051)))</f>
        <v>1.7344484840211112</v>
      </c>
      <c r="E28">
        <f t="shared" si="1"/>
        <v>-3.1392390447295936E-2</v>
      </c>
    </row>
    <row r="30" spans="1:6" x14ac:dyDescent="0.2">
      <c r="A30" t="s">
        <v>10</v>
      </c>
    </row>
    <row r="31" spans="1:6" x14ac:dyDescent="0.2">
      <c r="A31" s="3" t="s">
        <v>11</v>
      </c>
      <c r="B31" s="3" t="s">
        <v>8</v>
      </c>
      <c r="C31" s="3" t="s">
        <v>12</v>
      </c>
      <c r="D31" s="3" t="s">
        <v>13</v>
      </c>
      <c r="E31" s="3" t="s">
        <v>14</v>
      </c>
      <c r="F31" s="3" t="s">
        <v>15</v>
      </c>
    </row>
    <row r="32" spans="1:6" x14ac:dyDescent="0.2">
      <c r="A32">
        <v>9.93</v>
      </c>
      <c r="B32">
        <v>1.986</v>
      </c>
      <c r="C32">
        <v>2</v>
      </c>
      <c r="D32">
        <v>1.778</v>
      </c>
      <c r="E32">
        <f>(B32-C32) / C32 * 100</f>
        <v>-0.70000000000000062</v>
      </c>
      <c r="F32">
        <f>(B32-D32) / D32 * 100</f>
        <v>11.698537682789649</v>
      </c>
    </row>
    <row r="33" spans="1:6" x14ac:dyDescent="0.2">
      <c r="A33">
        <v>9.89</v>
      </c>
      <c r="B33">
        <v>1.978</v>
      </c>
      <c r="C33">
        <v>2</v>
      </c>
      <c r="D33">
        <v>1.754</v>
      </c>
      <c r="E33">
        <f t="shared" ref="E33:E34" si="2">(B33-C33) / C33 * 100</f>
        <v>-1.100000000000001</v>
      </c>
      <c r="F33">
        <f t="shared" ref="F33:F34" si="3">(B33-D33) / D33 * 100</f>
        <v>12.770809578107182</v>
      </c>
    </row>
    <row r="34" spans="1:6" x14ac:dyDescent="0.2">
      <c r="A34">
        <v>9.93</v>
      </c>
      <c r="B34">
        <v>1.986</v>
      </c>
      <c r="C34">
        <v>2</v>
      </c>
      <c r="D34">
        <v>1.756</v>
      </c>
      <c r="E34">
        <f t="shared" si="2"/>
        <v>-0.70000000000000062</v>
      </c>
      <c r="F34">
        <f t="shared" si="3"/>
        <v>13.097949886104782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nsflab</dc:creator>
  <cp:lastModifiedBy>Abereni Opuiyo</cp:lastModifiedBy>
  <dcterms:created xsi:type="dcterms:W3CDTF">2024-11-22T00:24:00Z</dcterms:created>
  <dcterms:modified xsi:type="dcterms:W3CDTF">2024-11-26T04:19:17Z</dcterms:modified>
</cp:coreProperties>
</file>