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8eb/Documents/Research/KLF14/Transgenic/organ_harvest/qpcr/Klf14_Taqman/Run 2/"/>
    </mc:Choice>
  </mc:AlternateContent>
  <xr:revisionPtr revIDLastSave="0" documentId="13_ncr:1_{D0312174-E19A-B74B-9FC2-DA6C4A001A2E}" xr6:coauthVersionLast="47" xr6:coauthVersionMax="47" xr10:uidLastSave="{00000000-0000-0000-0000-000000000000}"/>
  <bookViews>
    <workbookView xWindow="240" yWindow="500" windowWidth="27780" windowHeight="15240" activeTab="3" xr2:uid="{00000000-000D-0000-FFFF-FFFF00000000}"/>
  </bookViews>
  <sheets>
    <sheet name="Sheet1" sheetId="1" r:id="rId1"/>
    <sheet name="Sex-Stratified" sheetId="2" r:id="rId2"/>
    <sheet name="Sex Combined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3" l="1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2" i="3"/>
  <c r="J27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J28" i="2"/>
  <c r="L24" i="2" s="1"/>
  <c r="M24" i="2" s="1"/>
  <c r="J27" i="2"/>
  <c r="M23" i="2"/>
  <c r="M21" i="2"/>
  <c r="M16" i="2"/>
  <c r="M15" i="2"/>
  <c r="M14" i="2"/>
  <c r="M8" i="2"/>
  <c r="L25" i="2"/>
  <c r="M25" i="2" s="1"/>
  <c r="L23" i="2"/>
  <c r="L21" i="2"/>
  <c r="L20" i="2"/>
  <c r="M20" i="2" s="1"/>
  <c r="L19" i="2"/>
  <c r="M19" i="2" s="1"/>
  <c r="L18" i="2"/>
  <c r="M18" i="2" s="1"/>
  <c r="L17" i="2"/>
  <c r="M17" i="2" s="1"/>
  <c r="L16" i="2"/>
  <c r="L15" i="2"/>
  <c r="L14" i="2"/>
  <c r="L13" i="2"/>
  <c r="M13" i="2" s="1"/>
  <c r="L12" i="2"/>
  <c r="M12" i="2" s="1"/>
  <c r="L11" i="2"/>
  <c r="M11" i="2" s="1"/>
  <c r="L10" i="2"/>
  <c r="M10" i="2" s="1"/>
  <c r="L9" i="2"/>
  <c r="M9" i="2" s="1"/>
  <c r="L8" i="2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L3" i="3" l="1"/>
  <c r="M3" i="3" s="1"/>
  <c r="L4" i="3"/>
  <c r="M4" i="3" s="1"/>
  <c r="L6" i="3"/>
  <c r="M6" i="3" s="1"/>
  <c r="L11" i="3"/>
  <c r="M11" i="3" s="1"/>
  <c r="L12" i="3"/>
  <c r="M12" i="3" s="1"/>
  <c r="L7" i="3"/>
  <c r="M7" i="3" s="1"/>
  <c r="M21" i="3"/>
  <c r="M18" i="3"/>
  <c r="M23" i="3"/>
  <c r="M19" i="3"/>
  <c r="M14" i="3"/>
  <c r="M22" i="3"/>
  <c r="M15" i="3"/>
  <c r="M13" i="3"/>
  <c r="L10" i="3"/>
  <c r="M10" i="3" s="1"/>
  <c r="M2" i="3"/>
  <c r="L5" i="3"/>
  <c r="M5" i="3" s="1"/>
  <c r="M16" i="3"/>
  <c r="M24" i="3"/>
  <c r="L9" i="3"/>
  <c r="M9" i="3" s="1"/>
  <c r="M17" i="3"/>
  <c r="M25" i="3"/>
  <c r="L8" i="3"/>
  <c r="M8" i="3" s="1"/>
  <c r="M20" i="3"/>
  <c r="L22" i="2"/>
  <c r="M22" i="2" s="1"/>
  <c r="J31" i="2" s="1"/>
  <c r="J30" i="2"/>
</calcChain>
</file>

<file path=xl/sharedStrings.xml><?xml version="1.0" encoding="utf-8"?>
<sst xmlns="http://schemas.openxmlformats.org/spreadsheetml/2006/main" count="638" uniqueCount="47">
  <si>
    <t>Sample</t>
  </si>
  <si>
    <t>Target</t>
  </si>
  <si>
    <t>Cq</t>
  </si>
  <si>
    <t>label</t>
  </si>
  <si>
    <t>F TG1</t>
  </si>
  <si>
    <t>Gapdh</t>
  </si>
  <si>
    <t>F TG</t>
  </si>
  <si>
    <t>F TG2</t>
  </si>
  <si>
    <t>F TG3</t>
  </si>
  <si>
    <t>F TG4</t>
  </si>
  <si>
    <t>F TG5</t>
  </si>
  <si>
    <t>F TG6</t>
  </si>
  <si>
    <t>F WT1</t>
  </si>
  <si>
    <t>F WT</t>
  </si>
  <si>
    <t>F WT2</t>
  </si>
  <si>
    <t>F WT3</t>
  </si>
  <si>
    <t>F WT4</t>
  </si>
  <si>
    <t>F WT5</t>
  </si>
  <si>
    <t>F WT6</t>
  </si>
  <si>
    <t>M TG1</t>
  </si>
  <si>
    <t>M TG</t>
  </si>
  <si>
    <t>M TG2</t>
  </si>
  <si>
    <t>M TG3</t>
  </si>
  <si>
    <t>M TG4</t>
  </si>
  <si>
    <t>M TG5</t>
  </si>
  <si>
    <t>M TG6</t>
  </si>
  <si>
    <t>M WT1</t>
  </si>
  <si>
    <t>M WT</t>
  </si>
  <si>
    <t>M WT2</t>
  </si>
  <si>
    <t>M WT3</t>
  </si>
  <si>
    <t>M WT4</t>
  </si>
  <si>
    <t>M WT5</t>
  </si>
  <si>
    <t>M WT6</t>
  </si>
  <si>
    <t>Klf14</t>
  </si>
  <si>
    <t>dCq</t>
  </si>
  <si>
    <t>ddCq</t>
  </si>
  <si>
    <t>logfc</t>
  </si>
  <si>
    <t>Average Male</t>
  </si>
  <si>
    <t>Average Female</t>
  </si>
  <si>
    <t>Female difference</t>
  </si>
  <si>
    <t>Male difference</t>
  </si>
  <si>
    <t>TG vs WT</t>
  </si>
  <si>
    <t>Average WT</t>
  </si>
  <si>
    <t>WT</t>
  </si>
  <si>
    <t>TG</t>
  </si>
  <si>
    <t>Genotype</t>
  </si>
  <si>
    <t>Logfc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</si>
</sst>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workbookViewId="0">
      <selection activeCell="E13" sqref="A1:XFD1048576"/>
    </sheetView>
  </sheetViews>
  <sheetFormatPr baseColWidth="10" defaultColWidth="8.83203125" defaultRowHeight="15" x14ac:dyDescent="0.2"/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>
        <v>18.467831064149181</v>
      </c>
      <c r="D2" t="s">
        <v>6</v>
      </c>
    </row>
    <row r="3" spans="1:4" x14ac:dyDescent="0.2">
      <c r="A3" t="s">
        <v>7</v>
      </c>
      <c r="B3" t="s">
        <v>5</v>
      </c>
      <c r="C3">
        <v>20.216882028146291</v>
      </c>
      <c r="D3" t="s">
        <v>6</v>
      </c>
    </row>
    <row r="4" spans="1:4" x14ac:dyDescent="0.2">
      <c r="A4" t="s">
        <v>8</v>
      </c>
      <c r="B4" t="s">
        <v>5</v>
      </c>
      <c r="C4">
        <v>17.6806740942801</v>
      </c>
      <c r="D4" t="s">
        <v>6</v>
      </c>
    </row>
    <row r="5" spans="1:4" x14ac:dyDescent="0.2">
      <c r="A5" t="s">
        <v>9</v>
      </c>
      <c r="B5" t="s">
        <v>5</v>
      </c>
      <c r="C5">
        <v>18.755177980651169</v>
      </c>
      <c r="D5" t="s">
        <v>6</v>
      </c>
    </row>
    <row r="6" spans="1:4" x14ac:dyDescent="0.2">
      <c r="A6" t="s">
        <v>10</v>
      </c>
      <c r="B6" t="s">
        <v>5</v>
      </c>
      <c r="C6">
        <v>18.462086469364781</v>
      </c>
      <c r="D6" t="s">
        <v>6</v>
      </c>
    </row>
    <row r="7" spans="1:4" x14ac:dyDescent="0.2">
      <c r="A7" t="s">
        <v>11</v>
      </c>
      <c r="B7" t="s">
        <v>5</v>
      </c>
      <c r="C7">
        <v>21.3713302725271</v>
      </c>
      <c r="D7" t="s">
        <v>6</v>
      </c>
    </row>
    <row r="8" spans="1:4" x14ac:dyDescent="0.2">
      <c r="A8" t="s">
        <v>12</v>
      </c>
      <c r="B8" t="s">
        <v>5</v>
      </c>
      <c r="C8">
        <v>19.58237407065366</v>
      </c>
      <c r="D8" t="s">
        <v>13</v>
      </c>
    </row>
    <row r="9" spans="1:4" x14ac:dyDescent="0.2">
      <c r="A9" t="s">
        <v>14</v>
      </c>
      <c r="B9" t="s">
        <v>5</v>
      </c>
      <c r="C9">
        <v>18.577035072242509</v>
      </c>
      <c r="D9" t="s">
        <v>13</v>
      </c>
    </row>
    <row r="10" spans="1:4" x14ac:dyDescent="0.2">
      <c r="A10" t="s">
        <v>15</v>
      </c>
      <c r="B10" t="s">
        <v>5</v>
      </c>
      <c r="C10">
        <v>19.000384866809942</v>
      </c>
      <c r="D10" t="s">
        <v>13</v>
      </c>
    </row>
    <row r="11" spans="1:4" x14ac:dyDescent="0.2">
      <c r="A11" t="s">
        <v>16</v>
      </c>
      <c r="B11" t="s">
        <v>5</v>
      </c>
      <c r="C11">
        <v>20.505977739034059</v>
      </c>
      <c r="D11" t="s">
        <v>13</v>
      </c>
    </row>
    <row r="12" spans="1:4" x14ac:dyDescent="0.2">
      <c r="A12" t="s">
        <v>17</v>
      </c>
      <c r="B12" t="s">
        <v>5</v>
      </c>
      <c r="C12">
        <v>20.429655391957201</v>
      </c>
      <c r="D12" t="s">
        <v>13</v>
      </c>
    </row>
    <row r="13" spans="1:4" x14ac:dyDescent="0.2">
      <c r="A13" t="s">
        <v>18</v>
      </c>
      <c r="B13" t="s">
        <v>5</v>
      </c>
      <c r="C13">
        <v>21.038468219153359</v>
      </c>
      <c r="D13" t="s">
        <v>13</v>
      </c>
    </row>
    <row r="14" spans="1:4" x14ac:dyDescent="0.2">
      <c r="A14" t="s">
        <v>19</v>
      </c>
      <c r="B14" t="s">
        <v>5</v>
      </c>
      <c r="C14">
        <v>19.45617337363251</v>
      </c>
      <c r="D14" t="s">
        <v>20</v>
      </c>
    </row>
    <row r="15" spans="1:4" x14ac:dyDescent="0.2">
      <c r="A15" t="s">
        <v>21</v>
      </c>
      <c r="B15" t="s">
        <v>5</v>
      </c>
      <c r="C15">
        <v>18.591696948562738</v>
      </c>
      <c r="D15" t="s">
        <v>20</v>
      </c>
    </row>
    <row r="16" spans="1:4" x14ac:dyDescent="0.2">
      <c r="A16" t="s">
        <v>22</v>
      </c>
      <c r="B16" t="s">
        <v>5</v>
      </c>
      <c r="C16">
        <v>19.477451031724719</v>
      </c>
      <c r="D16" t="s">
        <v>20</v>
      </c>
    </row>
    <row r="17" spans="1:4" x14ac:dyDescent="0.2">
      <c r="A17" t="s">
        <v>23</v>
      </c>
      <c r="B17" t="s">
        <v>5</v>
      </c>
      <c r="C17">
        <v>17.80432556028633</v>
      </c>
      <c r="D17" t="s">
        <v>20</v>
      </c>
    </row>
    <row r="18" spans="1:4" x14ac:dyDescent="0.2">
      <c r="A18" t="s">
        <v>24</v>
      </c>
      <c r="B18" t="s">
        <v>5</v>
      </c>
      <c r="C18">
        <v>17.161242469333271</v>
      </c>
      <c r="D18" t="s">
        <v>20</v>
      </c>
    </row>
    <row r="19" spans="1:4" x14ac:dyDescent="0.2">
      <c r="A19" t="s">
        <v>25</v>
      </c>
      <c r="B19" t="s">
        <v>5</v>
      </c>
      <c r="C19">
        <v>18.986308694541229</v>
      </c>
      <c r="D19" t="s">
        <v>20</v>
      </c>
    </row>
    <row r="20" spans="1:4" x14ac:dyDescent="0.2">
      <c r="A20" t="s">
        <v>26</v>
      </c>
      <c r="B20" t="s">
        <v>5</v>
      </c>
      <c r="C20">
        <v>19.301181513093411</v>
      </c>
      <c r="D20" t="s">
        <v>27</v>
      </c>
    </row>
    <row r="21" spans="1:4" x14ac:dyDescent="0.2">
      <c r="A21" t="s">
        <v>28</v>
      </c>
      <c r="B21" t="s">
        <v>5</v>
      </c>
      <c r="C21">
        <v>18.834180716969271</v>
      </c>
      <c r="D21" t="s">
        <v>27</v>
      </c>
    </row>
    <row r="22" spans="1:4" x14ac:dyDescent="0.2">
      <c r="A22" t="s">
        <v>29</v>
      </c>
      <c r="B22" t="s">
        <v>5</v>
      </c>
      <c r="C22">
        <v>18.797865649569051</v>
      </c>
      <c r="D22" t="s">
        <v>27</v>
      </c>
    </row>
    <row r="23" spans="1:4" x14ac:dyDescent="0.2">
      <c r="A23" t="s">
        <v>30</v>
      </c>
      <c r="B23" t="s">
        <v>5</v>
      </c>
      <c r="C23">
        <v>17.712831290098499</v>
      </c>
      <c r="D23" t="s">
        <v>27</v>
      </c>
    </row>
    <row r="24" spans="1:4" x14ac:dyDescent="0.2">
      <c r="A24" t="s">
        <v>31</v>
      </c>
      <c r="B24" t="s">
        <v>5</v>
      </c>
      <c r="C24">
        <v>18.069243307884872</v>
      </c>
      <c r="D24" t="s">
        <v>27</v>
      </c>
    </row>
    <row r="25" spans="1:4" x14ac:dyDescent="0.2">
      <c r="A25" t="s">
        <v>32</v>
      </c>
      <c r="B25" t="s">
        <v>5</v>
      </c>
      <c r="C25">
        <v>21.29425230307962</v>
      </c>
      <c r="D25" t="s">
        <v>27</v>
      </c>
    </row>
    <row r="26" spans="1:4" x14ac:dyDescent="0.2">
      <c r="A26" t="s">
        <v>4</v>
      </c>
      <c r="B26" t="s">
        <v>33</v>
      </c>
      <c r="C26">
        <v>24.397862119718159</v>
      </c>
      <c r="D26" t="s">
        <v>6</v>
      </c>
    </row>
    <row r="27" spans="1:4" x14ac:dyDescent="0.2">
      <c r="A27" t="s">
        <v>7</v>
      </c>
      <c r="B27" t="s">
        <v>33</v>
      </c>
      <c r="C27">
        <v>25.497231131219461</v>
      </c>
      <c r="D27" t="s">
        <v>6</v>
      </c>
    </row>
    <row r="28" spans="1:4" x14ac:dyDescent="0.2">
      <c r="A28" t="s">
        <v>8</v>
      </c>
      <c r="B28" t="s">
        <v>33</v>
      </c>
      <c r="C28">
        <v>23.53646208655984</v>
      </c>
      <c r="D28" t="s">
        <v>6</v>
      </c>
    </row>
    <row r="29" spans="1:4" x14ac:dyDescent="0.2">
      <c r="A29" t="s">
        <v>9</v>
      </c>
      <c r="B29" t="s">
        <v>33</v>
      </c>
      <c r="C29">
        <v>24.671685968636421</v>
      </c>
      <c r="D29" t="s">
        <v>6</v>
      </c>
    </row>
    <row r="30" spans="1:4" x14ac:dyDescent="0.2">
      <c r="A30" t="s">
        <v>10</v>
      </c>
      <c r="B30" t="s">
        <v>33</v>
      </c>
      <c r="C30">
        <v>24.090734472385819</v>
      </c>
      <c r="D30" t="s">
        <v>6</v>
      </c>
    </row>
    <row r="31" spans="1:4" x14ac:dyDescent="0.2">
      <c r="A31" t="s">
        <v>11</v>
      </c>
      <c r="B31" t="s">
        <v>33</v>
      </c>
      <c r="C31">
        <v>26.12126860317461</v>
      </c>
      <c r="D31" t="s">
        <v>6</v>
      </c>
    </row>
    <row r="32" spans="1:4" x14ac:dyDescent="0.2">
      <c r="A32" t="s">
        <v>12</v>
      </c>
      <c r="B32" t="s">
        <v>33</v>
      </c>
      <c r="C32">
        <v>28.03369386261636</v>
      </c>
      <c r="D32" t="s">
        <v>13</v>
      </c>
    </row>
    <row r="33" spans="1:4" x14ac:dyDescent="0.2">
      <c r="A33" t="s">
        <v>14</v>
      </c>
      <c r="B33" t="s">
        <v>33</v>
      </c>
      <c r="C33">
        <v>25.928495673894261</v>
      </c>
      <c r="D33" t="s">
        <v>13</v>
      </c>
    </row>
    <row r="34" spans="1:4" x14ac:dyDescent="0.2">
      <c r="A34" t="s">
        <v>15</v>
      </c>
      <c r="B34" t="s">
        <v>33</v>
      </c>
      <c r="C34">
        <v>26.867776830279411</v>
      </c>
      <c r="D34" t="s">
        <v>13</v>
      </c>
    </row>
    <row r="35" spans="1:4" x14ac:dyDescent="0.2">
      <c r="A35" t="s">
        <v>16</v>
      </c>
      <c r="B35" t="s">
        <v>33</v>
      </c>
      <c r="C35">
        <v>28.706872418587999</v>
      </c>
      <c r="D35" t="s">
        <v>13</v>
      </c>
    </row>
    <row r="36" spans="1:4" x14ac:dyDescent="0.2">
      <c r="A36" t="s">
        <v>17</v>
      </c>
      <c r="B36" t="s">
        <v>33</v>
      </c>
      <c r="C36">
        <v>28.629687950011899</v>
      </c>
      <c r="D36" t="s">
        <v>13</v>
      </c>
    </row>
    <row r="37" spans="1:4" x14ac:dyDescent="0.2">
      <c r="A37" t="s">
        <v>18</v>
      </c>
      <c r="B37" t="s">
        <v>33</v>
      </c>
      <c r="C37">
        <v>27.93730473289714</v>
      </c>
      <c r="D37" t="s">
        <v>13</v>
      </c>
    </row>
    <row r="38" spans="1:4" x14ac:dyDescent="0.2">
      <c r="A38" t="s">
        <v>19</v>
      </c>
      <c r="B38" t="s">
        <v>33</v>
      </c>
      <c r="C38">
        <v>25.619789722625651</v>
      </c>
      <c r="D38" t="s">
        <v>20</v>
      </c>
    </row>
    <row r="39" spans="1:4" x14ac:dyDescent="0.2">
      <c r="A39" t="s">
        <v>21</v>
      </c>
      <c r="B39" t="s">
        <v>33</v>
      </c>
      <c r="C39">
        <v>25.876789906311629</v>
      </c>
      <c r="D39" t="s">
        <v>20</v>
      </c>
    </row>
    <row r="40" spans="1:4" x14ac:dyDescent="0.2">
      <c r="A40" t="s">
        <v>22</v>
      </c>
      <c r="B40" t="s">
        <v>33</v>
      </c>
      <c r="C40">
        <v>26.467632810494241</v>
      </c>
      <c r="D40" t="s">
        <v>20</v>
      </c>
    </row>
    <row r="41" spans="1:4" x14ac:dyDescent="0.2">
      <c r="A41" t="s">
        <v>23</v>
      </c>
      <c r="B41" t="s">
        <v>33</v>
      </c>
      <c r="C41">
        <v>25.852727710080419</v>
      </c>
      <c r="D41" t="s">
        <v>20</v>
      </c>
    </row>
    <row r="42" spans="1:4" x14ac:dyDescent="0.2">
      <c r="A42" t="s">
        <v>24</v>
      </c>
      <c r="B42" t="s">
        <v>33</v>
      </c>
      <c r="C42">
        <v>26.58038914948018</v>
      </c>
      <c r="D42" t="s">
        <v>20</v>
      </c>
    </row>
    <row r="43" spans="1:4" x14ac:dyDescent="0.2">
      <c r="A43" t="s">
        <v>25</v>
      </c>
      <c r="B43" t="s">
        <v>33</v>
      </c>
      <c r="C43">
        <v>27.83784142118791</v>
      </c>
      <c r="D43" t="s">
        <v>20</v>
      </c>
    </row>
    <row r="44" spans="1:4" x14ac:dyDescent="0.2">
      <c r="A44" t="s">
        <v>26</v>
      </c>
      <c r="B44" t="s">
        <v>33</v>
      </c>
      <c r="C44">
        <v>28.680772074564619</v>
      </c>
      <c r="D44" t="s">
        <v>27</v>
      </c>
    </row>
    <row r="45" spans="1:4" x14ac:dyDescent="0.2">
      <c r="A45" t="s">
        <v>28</v>
      </c>
      <c r="B45" t="s">
        <v>33</v>
      </c>
      <c r="C45">
        <v>26.973335577620311</v>
      </c>
      <c r="D45" t="s">
        <v>27</v>
      </c>
    </row>
    <row r="46" spans="1:4" x14ac:dyDescent="0.2">
      <c r="A46" t="s">
        <v>29</v>
      </c>
      <c r="B46" t="s">
        <v>33</v>
      </c>
      <c r="C46">
        <v>27.378625152957358</v>
      </c>
      <c r="D46" t="s">
        <v>27</v>
      </c>
    </row>
    <row r="47" spans="1:4" x14ac:dyDescent="0.2">
      <c r="A47" t="s">
        <v>30</v>
      </c>
      <c r="B47" t="s">
        <v>33</v>
      </c>
      <c r="C47">
        <v>25.55885624404922</v>
      </c>
      <c r="D47" t="s">
        <v>27</v>
      </c>
    </row>
    <row r="48" spans="1:4" x14ac:dyDescent="0.2">
      <c r="A48" t="s">
        <v>31</v>
      </c>
      <c r="B48" t="s">
        <v>33</v>
      </c>
      <c r="C48">
        <v>26.089579915757799</v>
      </c>
      <c r="D48" t="s">
        <v>27</v>
      </c>
    </row>
    <row r="49" spans="1:4" x14ac:dyDescent="0.2">
      <c r="A49" t="s">
        <v>32</v>
      </c>
      <c r="B49" t="s">
        <v>33</v>
      </c>
      <c r="C49">
        <v>30.396862833190418</v>
      </c>
      <c r="D49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8D6B-23DF-AE4B-901B-CC461B2D1CDD}">
  <dimension ref="A1:M49"/>
  <sheetViews>
    <sheetView workbookViewId="0">
      <selection activeCell="F26" sqref="A1:XFD1048576"/>
    </sheetView>
  </sheetViews>
  <sheetFormatPr baseColWidth="10" defaultColWidth="8.83203125" defaultRowHeight="15" x14ac:dyDescent="0.2"/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33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34</v>
      </c>
      <c r="L1" s="1" t="s">
        <v>35</v>
      </c>
      <c r="M1" s="1" t="s">
        <v>36</v>
      </c>
    </row>
    <row r="2" spans="1:13" x14ac:dyDescent="0.2">
      <c r="A2" t="s">
        <v>4</v>
      </c>
      <c r="B2" t="s">
        <v>5</v>
      </c>
      <c r="C2">
        <v>18.467831064149181</v>
      </c>
      <c r="D2" t="s">
        <v>6</v>
      </c>
      <c r="G2" t="s">
        <v>4</v>
      </c>
      <c r="H2" t="s">
        <v>33</v>
      </c>
      <c r="I2">
        <v>24.397862119718159</v>
      </c>
      <c r="J2" t="s">
        <v>6</v>
      </c>
      <c r="K2">
        <f>I2-C2</f>
        <v>5.9300310555689784</v>
      </c>
      <c r="L2">
        <f>K2-$J$27</f>
        <v>-1.8982916291704113</v>
      </c>
      <c r="M2">
        <f>2^-L2</f>
        <v>3.7277151686301271</v>
      </c>
    </row>
    <row r="3" spans="1:13" x14ac:dyDescent="0.2">
      <c r="A3" t="s">
        <v>7</v>
      </c>
      <c r="B3" t="s">
        <v>5</v>
      </c>
      <c r="C3">
        <v>20.216882028146291</v>
      </c>
      <c r="D3" t="s">
        <v>6</v>
      </c>
      <c r="G3" t="s">
        <v>7</v>
      </c>
      <c r="H3" t="s">
        <v>33</v>
      </c>
      <c r="I3">
        <v>25.497231131219461</v>
      </c>
      <c r="J3" t="s">
        <v>6</v>
      </c>
      <c r="K3">
        <f t="shared" ref="K3:K25" si="0">I3-C3</f>
        <v>5.2803491030731706</v>
      </c>
      <c r="L3">
        <f t="shared" ref="L3:L13" si="1">K3-$J$27</f>
        <v>-2.547973581666219</v>
      </c>
      <c r="M3">
        <f t="shared" ref="M3:M25" si="2">2^-L3</f>
        <v>5.8481227030038845</v>
      </c>
    </row>
    <row r="4" spans="1:13" x14ac:dyDescent="0.2">
      <c r="A4" t="s">
        <v>8</v>
      </c>
      <c r="B4" t="s">
        <v>5</v>
      </c>
      <c r="C4">
        <v>17.6806740942801</v>
      </c>
      <c r="D4" t="s">
        <v>6</v>
      </c>
      <c r="G4" t="s">
        <v>8</v>
      </c>
      <c r="H4" t="s">
        <v>33</v>
      </c>
      <c r="I4">
        <v>23.53646208655984</v>
      </c>
      <c r="J4" t="s">
        <v>6</v>
      </c>
      <c r="K4">
        <f t="shared" si="0"/>
        <v>5.8557879922797405</v>
      </c>
      <c r="L4">
        <f t="shared" si="1"/>
        <v>-1.9725346924596492</v>
      </c>
      <c r="M4">
        <f t="shared" si="2"/>
        <v>3.9245702729237646</v>
      </c>
    </row>
    <row r="5" spans="1:13" x14ac:dyDescent="0.2">
      <c r="A5" t="s">
        <v>9</v>
      </c>
      <c r="B5" t="s">
        <v>5</v>
      </c>
      <c r="C5">
        <v>18.755177980651169</v>
      </c>
      <c r="D5" t="s">
        <v>6</v>
      </c>
      <c r="G5" t="s">
        <v>9</v>
      </c>
      <c r="H5" t="s">
        <v>33</v>
      </c>
      <c r="I5">
        <v>24.671685968636421</v>
      </c>
      <c r="J5" t="s">
        <v>6</v>
      </c>
      <c r="K5">
        <f t="shared" si="0"/>
        <v>5.916507987985252</v>
      </c>
      <c r="L5">
        <f t="shared" si="1"/>
        <v>-1.9118146967541376</v>
      </c>
      <c r="M5">
        <f t="shared" si="2"/>
        <v>3.7628210931590025</v>
      </c>
    </row>
    <row r="6" spans="1:13" x14ac:dyDescent="0.2">
      <c r="A6" t="s">
        <v>10</v>
      </c>
      <c r="B6" t="s">
        <v>5</v>
      </c>
      <c r="C6">
        <v>18.462086469364781</v>
      </c>
      <c r="D6" t="s">
        <v>6</v>
      </c>
      <c r="G6" t="s">
        <v>10</v>
      </c>
      <c r="H6" t="s">
        <v>33</v>
      </c>
      <c r="I6">
        <v>24.090734472385819</v>
      </c>
      <c r="J6" t="s">
        <v>6</v>
      </c>
      <c r="K6">
        <f t="shared" si="0"/>
        <v>5.6286480030210377</v>
      </c>
      <c r="L6">
        <f t="shared" si="1"/>
        <v>-2.1996746817183519</v>
      </c>
      <c r="M6">
        <f t="shared" si="2"/>
        <v>4.5937574409767965</v>
      </c>
    </row>
    <row r="7" spans="1:13" x14ac:dyDescent="0.2">
      <c r="A7" t="s">
        <v>11</v>
      </c>
      <c r="B7" t="s">
        <v>5</v>
      </c>
      <c r="C7">
        <v>21.3713302725271</v>
      </c>
      <c r="D7" t="s">
        <v>6</v>
      </c>
      <c r="G7" t="s">
        <v>11</v>
      </c>
      <c r="H7" t="s">
        <v>33</v>
      </c>
      <c r="I7">
        <v>26.12126860317461</v>
      </c>
      <c r="J7" t="s">
        <v>6</v>
      </c>
      <c r="K7">
        <f t="shared" si="0"/>
        <v>4.7499383306475096</v>
      </c>
      <c r="L7">
        <f t="shared" si="1"/>
        <v>-3.07838435409188</v>
      </c>
      <c r="M7">
        <f t="shared" si="2"/>
        <v>8.4466797547340295</v>
      </c>
    </row>
    <row r="8" spans="1:13" x14ac:dyDescent="0.2">
      <c r="A8" t="s">
        <v>12</v>
      </c>
      <c r="B8" t="s">
        <v>5</v>
      </c>
      <c r="C8">
        <v>19.58237407065366</v>
      </c>
      <c r="D8" t="s">
        <v>13</v>
      </c>
      <c r="G8" t="s">
        <v>12</v>
      </c>
      <c r="H8" t="s">
        <v>33</v>
      </c>
      <c r="I8">
        <v>28.03369386261636</v>
      </c>
      <c r="J8" t="s">
        <v>13</v>
      </c>
      <c r="K8">
        <f t="shared" si="0"/>
        <v>8.4513197919626997</v>
      </c>
      <c r="L8">
        <f t="shared" si="1"/>
        <v>0.62299710722331003</v>
      </c>
      <c r="M8">
        <f t="shared" si="2"/>
        <v>0.64932060332936903</v>
      </c>
    </row>
    <row r="9" spans="1:13" x14ac:dyDescent="0.2">
      <c r="A9" t="s">
        <v>14</v>
      </c>
      <c r="B9" t="s">
        <v>5</v>
      </c>
      <c r="C9">
        <v>18.577035072242509</v>
      </c>
      <c r="D9" t="s">
        <v>13</v>
      </c>
      <c r="G9" t="s">
        <v>14</v>
      </c>
      <c r="H9" t="s">
        <v>33</v>
      </c>
      <c r="I9">
        <v>25.928495673894261</v>
      </c>
      <c r="J9" t="s">
        <v>13</v>
      </c>
      <c r="K9">
        <f t="shared" si="0"/>
        <v>7.3514606016517519</v>
      </c>
      <c r="L9">
        <f t="shared" si="1"/>
        <v>-0.47686208308763778</v>
      </c>
      <c r="M9">
        <f t="shared" si="2"/>
        <v>1.3917133422424057</v>
      </c>
    </row>
    <row r="10" spans="1:13" x14ac:dyDescent="0.2">
      <c r="A10" t="s">
        <v>15</v>
      </c>
      <c r="B10" t="s">
        <v>5</v>
      </c>
      <c r="C10">
        <v>19.000384866809942</v>
      </c>
      <c r="D10" t="s">
        <v>13</v>
      </c>
      <c r="G10" t="s">
        <v>15</v>
      </c>
      <c r="H10" t="s">
        <v>33</v>
      </c>
      <c r="I10">
        <v>26.867776830279411</v>
      </c>
      <c r="J10" t="s">
        <v>13</v>
      </c>
      <c r="K10">
        <f t="shared" si="0"/>
        <v>7.8673919634694691</v>
      </c>
      <c r="L10">
        <f t="shared" si="1"/>
        <v>3.9069278730079482E-2</v>
      </c>
      <c r="M10">
        <f t="shared" si="2"/>
        <v>0.97328263565697859</v>
      </c>
    </row>
    <row r="11" spans="1:13" x14ac:dyDescent="0.2">
      <c r="A11" t="s">
        <v>16</v>
      </c>
      <c r="B11" t="s">
        <v>5</v>
      </c>
      <c r="C11">
        <v>20.505977739034059</v>
      </c>
      <c r="D11" t="s">
        <v>13</v>
      </c>
      <c r="G11" t="s">
        <v>16</v>
      </c>
      <c r="H11" t="s">
        <v>33</v>
      </c>
      <c r="I11">
        <v>28.706872418587999</v>
      </c>
      <c r="J11" t="s">
        <v>13</v>
      </c>
      <c r="K11">
        <f t="shared" si="0"/>
        <v>8.2008946795539401</v>
      </c>
      <c r="L11">
        <f t="shared" si="1"/>
        <v>0.3725719948145505</v>
      </c>
      <c r="M11">
        <f t="shared" si="2"/>
        <v>0.77240424872647262</v>
      </c>
    </row>
    <row r="12" spans="1:13" x14ac:dyDescent="0.2">
      <c r="A12" t="s">
        <v>17</v>
      </c>
      <c r="B12" t="s">
        <v>5</v>
      </c>
      <c r="C12">
        <v>20.429655391957201</v>
      </c>
      <c r="D12" t="s">
        <v>13</v>
      </c>
      <c r="G12" t="s">
        <v>17</v>
      </c>
      <c r="H12" t="s">
        <v>33</v>
      </c>
      <c r="I12">
        <v>28.629687950011899</v>
      </c>
      <c r="J12" t="s">
        <v>13</v>
      </c>
      <c r="K12">
        <f t="shared" si="0"/>
        <v>8.2000325580546978</v>
      </c>
      <c r="L12">
        <f t="shared" si="1"/>
        <v>0.37170987331530814</v>
      </c>
      <c r="M12">
        <f t="shared" si="2"/>
        <v>0.77286595774665268</v>
      </c>
    </row>
    <row r="13" spans="1:13" x14ac:dyDescent="0.2">
      <c r="A13" t="s">
        <v>18</v>
      </c>
      <c r="B13" t="s">
        <v>5</v>
      </c>
      <c r="C13">
        <v>21.038468219153359</v>
      </c>
      <c r="D13" t="s">
        <v>13</v>
      </c>
      <c r="G13" t="s">
        <v>18</v>
      </c>
      <c r="H13" t="s">
        <v>33</v>
      </c>
      <c r="I13">
        <v>27.93730473289714</v>
      </c>
      <c r="J13" t="s">
        <v>13</v>
      </c>
      <c r="K13">
        <f t="shared" si="0"/>
        <v>6.898836513743781</v>
      </c>
      <c r="L13">
        <f t="shared" si="1"/>
        <v>-0.9294861709956086</v>
      </c>
      <c r="M13">
        <f t="shared" si="2"/>
        <v>1.9045975354820617</v>
      </c>
    </row>
    <row r="14" spans="1:13" x14ac:dyDescent="0.2">
      <c r="A14" t="s">
        <v>19</v>
      </c>
      <c r="B14" t="s">
        <v>5</v>
      </c>
      <c r="C14">
        <v>19.45617337363251</v>
      </c>
      <c r="D14" t="s">
        <v>20</v>
      </c>
      <c r="G14" t="s">
        <v>19</v>
      </c>
      <c r="H14" t="s">
        <v>33</v>
      </c>
      <c r="I14">
        <v>25.619789722625651</v>
      </c>
      <c r="J14" t="s">
        <v>20</v>
      </c>
      <c r="K14">
        <f t="shared" si="0"/>
        <v>6.1636163489931413</v>
      </c>
      <c r="L14">
        <f>K14-$J$28</f>
        <v>-2.3477964872476935</v>
      </c>
      <c r="M14">
        <f t="shared" si="2"/>
        <v>5.090461608098594</v>
      </c>
    </row>
    <row r="15" spans="1:13" x14ac:dyDescent="0.2">
      <c r="A15" t="s">
        <v>21</v>
      </c>
      <c r="B15" t="s">
        <v>5</v>
      </c>
      <c r="C15">
        <v>18.591696948562738</v>
      </c>
      <c r="D15" t="s">
        <v>20</v>
      </c>
      <c r="G15" t="s">
        <v>21</v>
      </c>
      <c r="H15" t="s">
        <v>33</v>
      </c>
      <c r="I15">
        <v>25.876789906311629</v>
      </c>
      <c r="J15" t="s">
        <v>20</v>
      </c>
      <c r="K15">
        <f t="shared" si="0"/>
        <v>7.2850929577488905</v>
      </c>
      <c r="L15">
        <f t="shared" ref="L15:L25" si="3">K15-$J$28</f>
        <v>-1.2263198784919442</v>
      </c>
      <c r="M15">
        <f t="shared" si="2"/>
        <v>2.339694034284721</v>
      </c>
    </row>
    <row r="16" spans="1:13" x14ac:dyDescent="0.2">
      <c r="A16" t="s">
        <v>22</v>
      </c>
      <c r="B16" t="s">
        <v>5</v>
      </c>
      <c r="C16">
        <v>19.477451031724719</v>
      </c>
      <c r="D16" t="s">
        <v>20</v>
      </c>
      <c r="G16" t="s">
        <v>22</v>
      </c>
      <c r="H16" t="s">
        <v>33</v>
      </c>
      <c r="I16">
        <v>26.467632810494241</v>
      </c>
      <c r="J16" t="s">
        <v>20</v>
      </c>
      <c r="K16">
        <f t="shared" si="0"/>
        <v>6.9901817787695215</v>
      </c>
      <c r="L16">
        <f t="shared" si="3"/>
        <v>-1.5212310574713133</v>
      </c>
      <c r="M16">
        <f t="shared" si="2"/>
        <v>2.8703587399732173</v>
      </c>
    </row>
    <row r="17" spans="1:13" x14ac:dyDescent="0.2">
      <c r="A17" t="s">
        <v>23</v>
      </c>
      <c r="B17" t="s">
        <v>5</v>
      </c>
      <c r="C17">
        <v>17.80432556028633</v>
      </c>
      <c r="D17" t="s">
        <v>20</v>
      </c>
      <c r="G17" t="s">
        <v>23</v>
      </c>
      <c r="H17" t="s">
        <v>33</v>
      </c>
      <c r="I17">
        <v>25.852727710080419</v>
      </c>
      <c r="J17" t="s">
        <v>20</v>
      </c>
      <c r="K17">
        <f t="shared" si="0"/>
        <v>8.0484021497940894</v>
      </c>
      <c r="L17">
        <f t="shared" si="3"/>
        <v>-0.46301068644674537</v>
      </c>
      <c r="M17">
        <f t="shared" si="2"/>
        <v>1.3784153632469625</v>
      </c>
    </row>
    <row r="18" spans="1:13" x14ac:dyDescent="0.2">
      <c r="A18" t="s">
        <v>24</v>
      </c>
      <c r="B18" t="s">
        <v>5</v>
      </c>
      <c r="C18">
        <v>17.161242469333271</v>
      </c>
      <c r="D18" t="s">
        <v>20</v>
      </c>
      <c r="G18" t="s">
        <v>24</v>
      </c>
      <c r="H18" t="s">
        <v>33</v>
      </c>
      <c r="I18">
        <v>26.58038914948018</v>
      </c>
      <c r="J18" t="s">
        <v>20</v>
      </c>
      <c r="K18">
        <f t="shared" si="0"/>
        <v>9.419146680146909</v>
      </c>
      <c r="L18">
        <f t="shared" si="3"/>
        <v>0.90773384390607426</v>
      </c>
      <c r="M18">
        <f t="shared" si="2"/>
        <v>0.53302169365550356</v>
      </c>
    </row>
    <row r="19" spans="1:13" x14ac:dyDescent="0.2">
      <c r="A19" t="s">
        <v>25</v>
      </c>
      <c r="B19" t="s">
        <v>5</v>
      </c>
      <c r="C19">
        <v>18.986308694541229</v>
      </c>
      <c r="D19" t="s">
        <v>20</v>
      </c>
      <c r="G19" t="s">
        <v>25</v>
      </c>
      <c r="H19" t="s">
        <v>33</v>
      </c>
      <c r="I19">
        <v>27.83784142118791</v>
      </c>
      <c r="J19" t="s">
        <v>20</v>
      </c>
      <c r="K19">
        <f t="shared" si="0"/>
        <v>8.8515327266466812</v>
      </c>
      <c r="L19">
        <f t="shared" si="3"/>
        <v>0.34011989040584645</v>
      </c>
      <c r="M19">
        <f t="shared" si="2"/>
        <v>0.78997566081772264</v>
      </c>
    </row>
    <row r="20" spans="1:13" x14ac:dyDescent="0.2">
      <c r="A20" t="s">
        <v>26</v>
      </c>
      <c r="B20" t="s">
        <v>5</v>
      </c>
      <c r="C20">
        <v>19.301181513093411</v>
      </c>
      <c r="D20" t="s">
        <v>27</v>
      </c>
      <c r="G20" t="s">
        <v>26</v>
      </c>
      <c r="H20" t="s">
        <v>33</v>
      </c>
      <c r="I20">
        <v>28.680772074564619</v>
      </c>
      <c r="J20" t="s">
        <v>27</v>
      </c>
      <c r="K20">
        <f t="shared" si="0"/>
        <v>9.3795905614712076</v>
      </c>
      <c r="L20">
        <f t="shared" si="3"/>
        <v>0.86817772523037284</v>
      </c>
      <c r="M20">
        <f t="shared" si="2"/>
        <v>0.54783839099652099</v>
      </c>
    </row>
    <row r="21" spans="1:13" x14ac:dyDescent="0.2">
      <c r="A21" t="s">
        <v>28</v>
      </c>
      <c r="B21" t="s">
        <v>5</v>
      </c>
      <c r="C21">
        <v>18.834180716969271</v>
      </c>
      <c r="D21" t="s">
        <v>27</v>
      </c>
      <c r="G21" t="s">
        <v>28</v>
      </c>
      <c r="H21" t="s">
        <v>33</v>
      </c>
      <c r="I21">
        <v>26.973335577620311</v>
      </c>
      <c r="J21" t="s">
        <v>27</v>
      </c>
      <c r="K21">
        <f t="shared" si="0"/>
        <v>8.1391548606510398</v>
      </c>
      <c r="L21">
        <f t="shared" si="3"/>
        <v>-0.37225797558979501</v>
      </c>
      <c r="M21">
        <f t="shared" si="2"/>
        <v>1.2943770878975593</v>
      </c>
    </row>
    <row r="22" spans="1:13" x14ac:dyDescent="0.2">
      <c r="A22" t="s">
        <v>29</v>
      </c>
      <c r="B22" t="s">
        <v>5</v>
      </c>
      <c r="C22">
        <v>18.797865649569051</v>
      </c>
      <c r="D22" t="s">
        <v>27</v>
      </c>
      <c r="G22" t="s">
        <v>29</v>
      </c>
      <c r="H22" t="s">
        <v>33</v>
      </c>
      <c r="I22">
        <v>27.378625152957358</v>
      </c>
      <c r="J22" t="s">
        <v>27</v>
      </c>
      <c r="K22">
        <f t="shared" si="0"/>
        <v>8.5807595033883075</v>
      </c>
      <c r="L22">
        <f t="shared" si="3"/>
        <v>6.9346667147472729E-2</v>
      </c>
      <c r="M22">
        <f t="shared" si="2"/>
        <v>0.95306950340766317</v>
      </c>
    </row>
    <row r="23" spans="1:13" x14ac:dyDescent="0.2">
      <c r="A23" t="s">
        <v>30</v>
      </c>
      <c r="B23" t="s">
        <v>5</v>
      </c>
      <c r="C23">
        <v>17.712831290098499</v>
      </c>
      <c r="D23" t="s">
        <v>27</v>
      </c>
      <c r="G23" t="s">
        <v>30</v>
      </c>
      <c r="H23" t="s">
        <v>33</v>
      </c>
      <c r="I23">
        <v>25.55885624404922</v>
      </c>
      <c r="J23" t="s">
        <v>27</v>
      </c>
      <c r="K23">
        <f t="shared" si="0"/>
        <v>7.846024953950721</v>
      </c>
      <c r="L23">
        <f t="shared" si="3"/>
        <v>-0.66538788229011381</v>
      </c>
      <c r="M23">
        <f t="shared" si="2"/>
        <v>1.5859946256506312</v>
      </c>
    </row>
    <row r="24" spans="1:13" x14ac:dyDescent="0.2">
      <c r="A24" t="s">
        <v>31</v>
      </c>
      <c r="B24" t="s">
        <v>5</v>
      </c>
      <c r="C24">
        <v>18.069243307884872</v>
      </c>
      <c r="D24" t="s">
        <v>27</v>
      </c>
      <c r="G24" t="s">
        <v>31</v>
      </c>
      <c r="H24" t="s">
        <v>33</v>
      </c>
      <c r="I24">
        <v>26.089579915757799</v>
      </c>
      <c r="J24" t="s">
        <v>27</v>
      </c>
      <c r="K24">
        <f t="shared" si="0"/>
        <v>8.0203366078729275</v>
      </c>
      <c r="L24">
        <f t="shared" si="3"/>
        <v>-0.49107622836790732</v>
      </c>
      <c r="M24">
        <f t="shared" si="2"/>
        <v>1.4054929609486431</v>
      </c>
    </row>
    <row r="25" spans="1:13" x14ac:dyDescent="0.2">
      <c r="A25" t="s">
        <v>32</v>
      </c>
      <c r="B25" t="s">
        <v>5</v>
      </c>
      <c r="C25">
        <v>21.29425230307962</v>
      </c>
      <c r="D25" t="s">
        <v>27</v>
      </c>
      <c r="G25" t="s">
        <v>32</v>
      </c>
      <c r="H25" t="s">
        <v>33</v>
      </c>
      <c r="I25">
        <v>30.396862833190418</v>
      </c>
      <c r="J25" t="s">
        <v>27</v>
      </c>
      <c r="K25">
        <f t="shared" si="0"/>
        <v>9.1026105301107982</v>
      </c>
      <c r="L25">
        <f t="shared" si="3"/>
        <v>0.59119769386996346</v>
      </c>
      <c r="M25">
        <f t="shared" si="2"/>
        <v>0.6637916129643836</v>
      </c>
    </row>
    <row r="26" spans="1:13" x14ac:dyDescent="0.2">
      <c r="A26" t="s">
        <v>4</v>
      </c>
      <c r="B26" t="s">
        <v>33</v>
      </c>
      <c r="C26">
        <v>24.397862119718159</v>
      </c>
      <c r="D26" t="s">
        <v>6</v>
      </c>
    </row>
    <row r="27" spans="1:13" x14ac:dyDescent="0.2">
      <c r="A27" t="s">
        <v>7</v>
      </c>
      <c r="B27" t="s">
        <v>33</v>
      </c>
      <c r="C27">
        <v>25.497231131219461</v>
      </c>
      <c r="D27" t="s">
        <v>6</v>
      </c>
      <c r="H27" t="s">
        <v>38</v>
      </c>
      <c r="J27">
        <f>AVERAGE(K8:K13)</f>
        <v>7.8283226847393896</v>
      </c>
    </row>
    <row r="28" spans="1:13" x14ac:dyDescent="0.2">
      <c r="A28" t="s">
        <v>8</v>
      </c>
      <c r="B28" t="s">
        <v>33</v>
      </c>
      <c r="C28">
        <v>23.53646208655984</v>
      </c>
      <c r="D28" t="s">
        <v>6</v>
      </c>
      <c r="H28" t="s">
        <v>37</v>
      </c>
      <c r="J28">
        <f>AVERAGE(K20:K25)</f>
        <v>8.5114128362408348</v>
      </c>
    </row>
    <row r="29" spans="1:13" x14ac:dyDescent="0.2">
      <c r="A29" t="s">
        <v>9</v>
      </c>
      <c r="B29" t="s">
        <v>33</v>
      </c>
      <c r="C29">
        <v>24.671685968636421</v>
      </c>
      <c r="D29" t="s">
        <v>6</v>
      </c>
    </row>
    <row r="30" spans="1:13" x14ac:dyDescent="0.2">
      <c r="A30" t="s">
        <v>10</v>
      </c>
      <c r="B30" t="s">
        <v>33</v>
      </c>
      <c r="C30">
        <v>24.090734472385819</v>
      </c>
      <c r="D30" t="s">
        <v>6</v>
      </c>
      <c r="H30" t="s">
        <v>39</v>
      </c>
      <c r="J30">
        <f>_xlfn.T.TEST(M2:M7,M8:M13,2,2)</f>
        <v>4.6487544480174303E-4</v>
      </c>
    </row>
    <row r="31" spans="1:13" x14ac:dyDescent="0.2">
      <c r="A31" t="s">
        <v>11</v>
      </c>
      <c r="B31" t="s">
        <v>33</v>
      </c>
      <c r="C31">
        <v>26.12126860317461</v>
      </c>
      <c r="D31" t="s">
        <v>6</v>
      </c>
      <c r="H31" t="s">
        <v>40</v>
      </c>
      <c r="J31">
        <f>_xlfn.T.TEST(M14:M19,M20:M25,1,2)</f>
        <v>7.7649088321852938E-2</v>
      </c>
    </row>
    <row r="32" spans="1:13" x14ac:dyDescent="0.2">
      <c r="A32" t="s">
        <v>12</v>
      </c>
      <c r="B32" t="s">
        <v>33</v>
      </c>
      <c r="C32">
        <v>28.03369386261636</v>
      </c>
      <c r="D32" t="s">
        <v>13</v>
      </c>
    </row>
    <row r="33" spans="1:4" x14ac:dyDescent="0.2">
      <c r="A33" t="s">
        <v>14</v>
      </c>
      <c r="B33" t="s">
        <v>33</v>
      </c>
      <c r="C33">
        <v>25.928495673894261</v>
      </c>
      <c r="D33" t="s">
        <v>13</v>
      </c>
    </row>
    <row r="34" spans="1:4" x14ac:dyDescent="0.2">
      <c r="A34" t="s">
        <v>15</v>
      </c>
      <c r="B34" t="s">
        <v>33</v>
      </c>
      <c r="C34">
        <v>26.867776830279411</v>
      </c>
      <c r="D34" t="s">
        <v>13</v>
      </c>
    </row>
    <row r="35" spans="1:4" x14ac:dyDescent="0.2">
      <c r="A35" t="s">
        <v>16</v>
      </c>
      <c r="B35" t="s">
        <v>33</v>
      </c>
      <c r="C35">
        <v>28.706872418587999</v>
      </c>
      <c r="D35" t="s">
        <v>13</v>
      </c>
    </row>
    <row r="36" spans="1:4" x14ac:dyDescent="0.2">
      <c r="A36" t="s">
        <v>17</v>
      </c>
      <c r="B36" t="s">
        <v>33</v>
      </c>
      <c r="C36">
        <v>28.629687950011899</v>
      </c>
      <c r="D36" t="s">
        <v>13</v>
      </c>
    </row>
    <row r="37" spans="1:4" x14ac:dyDescent="0.2">
      <c r="A37" t="s">
        <v>18</v>
      </c>
      <c r="B37" t="s">
        <v>33</v>
      </c>
      <c r="C37">
        <v>27.93730473289714</v>
      </c>
      <c r="D37" t="s">
        <v>13</v>
      </c>
    </row>
    <row r="38" spans="1:4" x14ac:dyDescent="0.2">
      <c r="A38" t="s">
        <v>19</v>
      </c>
      <c r="B38" t="s">
        <v>33</v>
      </c>
      <c r="C38">
        <v>25.619789722625651</v>
      </c>
      <c r="D38" t="s">
        <v>20</v>
      </c>
    </row>
    <row r="39" spans="1:4" x14ac:dyDescent="0.2">
      <c r="A39" t="s">
        <v>21</v>
      </c>
      <c r="B39" t="s">
        <v>33</v>
      </c>
      <c r="C39">
        <v>25.876789906311629</v>
      </c>
      <c r="D39" t="s">
        <v>20</v>
      </c>
    </row>
    <row r="40" spans="1:4" x14ac:dyDescent="0.2">
      <c r="A40" t="s">
        <v>22</v>
      </c>
      <c r="B40" t="s">
        <v>33</v>
      </c>
      <c r="C40">
        <v>26.467632810494241</v>
      </c>
      <c r="D40" t="s">
        <v>20</v>
      </c>
    </row>
    <row r="41" spans="1:4" x14ac:dyDescent="0.2">
      <c r="A41" t="s">
        <v>23</v>
      </c>
      <c r="B41" t="s">
        <v>33</v>
      </c>
      <c r="C41">
        <v>25.852727710080419</v>
      </c>
      <c r="D41" t="s">
        <v>20</v>
      </c>
    </row>
    <row r="42" spans="1:4" x14ac:dyDescent="0.2">
      <c r="A42" t="s">
        <v>24</v>
      </c>
      <c r="B42" t="s">
        <v>33</v>
      </c>
      <c r="C42">
        <v>26.58038914948018</v>
      </c>
      <c r="D42" t="s">
        <v>20</v>
      </c>
    </row>
    <row r="43" spans="1:4" x14ac:dyDescent="0.2">
      <c r="A43" t="s">
        <v>25</v>
      </c>
      <c r="B43" t="s">
        <v>33</v>
      </c>
      <c r="C43">
        <v>27.83784142118791</v>
      </c>
      <c r="D43" t="s">
        <v>20</v>
      </c>
    </row>
    <row r="44" spans="1:4" x14ac:dyDescent="0.2">
      <c r="A44" t="s">
        <v>26</v>
      </c>
      <c r="B44" t="s">
        <v>33</v>
      </c>
      <c r="C44">
        <v>28.680772074564619</v>
      </c>
      <c r="D44" t="s">
        <v>27</v>
      </c>
    </row>
    <row r="45" spans="1:4" x14ac:dyDescent="0.2">
      <c r="A45" t="s">
        <v>28</v>
      </c>
      <c r="B45" t="s">
        <v>33</v>
      </c>
      <c r="C45">
        <v>26.973335577620311</v>
      </c>
      <c r="D45" t="s">
        <v>27</v>
      </c>
    </row>
    <row r="46" spans="1:4" x14ac:dyDescent="0.2">
      <c r="A46" t="s">
        <v>29</v>
      </c>
      <c r="B46" t="s">
        <v>33</v>
      </c>
      <c r="C46">
        <v>27.378625152957358</v>
      </c>
      <c r="D46" t="s">
        <v>27</v>
      </c>
    </row>
    <row r="47" spans="1:4" x14ac:dyDescent="0.2">
      <c r="A47" t="s">
        <v>30</v>
      </c>
      <c r="B47" t="s">
        <v>33</v>
      </c>
      <c r="C47">
        <v>25.55885624404922</v>
      </c>
      <c r="D47" t="s">
        <v>27</v>
      </c>
    </row>
    <row r="48" spans="1:4" x14ac:dyDescent="0.2">
      <c r="A48" t="s">
        <v>31</v>
      </c>
      <c r="B48" t="s">
        <v>33</v>
      </c>
      <c r="C48">
        <v>26.089579915757799</v>
      </c>
      <c r="D48" t="s">
        <v>27</v>
      </c>
    </row>
    <row r="49" spans="1:4" x14ac:dyDescent="0.2">
      <c r="A49" t="s">
        <v>32</v>
      </c>
      <c r="B49" t="s">
        <v>33</v>
      </c>
      <c r="C49">
        <v>30.396862833190418</v>
      </c>
      <c r="D49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9782-7204-5D4A-8781-2CC1DC7AB418}">
  <dimension ref="A1:P49"/>
  <sheetViews>
    <sheetView workbookViewId="0">
      <selection activeCell="P6" sqref="O1:P13"/>
    </sheetView>
  </sheetViews>
  <sheetFormatPr baseColWidth="10" defaultColWidth="8.83203125" defaultRowHeight="15" x14ac:dyDescent="0.2"/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33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34</v>
      </c>
      <c r="L1" s="1" t="s">
        <v>35</v>
      </c>
      <c r="M1" s="1" t="s">
        <v>36</v>
      </c>
      <c r="O1" s="1" t="s">
        <v>43</v>
      </c>
      <c r="P1" s="1" t="s">
        <v>44</v>
      </c>
    </row>
    <row r="2" spans="1:16" x14ac:dyDescent="0.2">
      <c r="A2" t="s">
        <v>4</v>
      </c>
      <c r="B2" t="s">
        <v>5</v>
      </c>
      <c r="C2">
        <v>18.467831064149181</v>
      </c>
      <c r="D2" t="s">
        <v>6</v>
      </c>
      <c r="G2" t="s">
        <v>4</v>
      </c>
      <c r="H2" t="s">
        <v>33</v>
      </c>
      <c r="I2">
        <v>24.397862119718159</v>
      </c>
      <c r="J2" t="s">
        <v>6</v>
      </c>
      <c r="K2">
        <f>I2-C2</f>
        <v>5.9300310555689784</v>
      </c>
      <c r="L2">
        <f>K2-$J$27</f>
        <v>-2.2398367049211316</v>
      </c>
      <c r="M2">
        <f>2^-L2</f>
        <v>4.7234359814387989</v>
      </c>
      <c r="O2">
        <v>0.8227625133662162</v>
      </c>
      <c r="P2">
        <v>4.7234359814387989</v>
      </c>
    </row>
    <row r="3" spans="1:16" x14ac:dyDescent="0.2">
      <c r="A3" t="s">
        <v>7</v>
      </c>
      <c r="B3" t="s">
        <v>5</v>
      </c>
      <c r="C3">
        <v>20.216882028146291</v>
      </c>
      <c r="D3" t="s">
        <v>6</v>
      </c>
      <c r="G3" t="s">
        <v>7</v>
      </c>
      <c r="H3" t="s">
        <v>33</v>
      </c>
      <c r="I3">
        <v>25.497231131219461</v>
      </c>
      <c r="J3" t="s">
        <v>6</v>
      </c>
      <c r="K3">
        <f t="shared" ref="K3:K25" si="0">I3-C3</f>
        <v>5.2803491030731706</v>
      </c>
      <c r="L3">
        <f>K3-$J$27</f>
        <v>-2.8895186574169394</v>
      </c>
      <c r="M3">
        <f t="shared" ref="M2:O25" si="1">2^-L3</f>
        <v>7.4102317236294528</v>
      </c>
      <c r="O3">
        <v>1.7634579304544726</v>
      </c>
      <c r="P3">
        <v>7.4102317236294528</v>
      </c>
    </row>
    <row r="4" spans="1:16" x14ac:dyDescent="0.2">
      <c r="A4" t="s">
        <v>8</v>
      </c>
      <c r="B4" t="s">
        <v>5</v>
      </c>
      <c r="C4">
        <v>17.6806740942801</v>
      </c>
      <c r="D4" t="s">
        <v>6</v>
      </c>
      <c r="G4" t="s">
        <v>8</v>
      </c>
      <c r="H4" t="s">
        <v>33</v>
      </c>
      <c r="I4">
        <v>23.53646208655984</v>
      </c>
      <c r="J4" t="s">
        <v>6</v>
      </c>
      <c r="K4">
        <f t="shared" si="0"/>
        <v>5.8557879922797405</v>
      </c>
      <c r="L4">
        <f>K4-$J$27</f>
        <v>-2.3140797682103695</v>
      </c>
      <c r="M4">
        <f t="shared" si="1"/>
        <v>4.9728736237177165</v>
      </c>
      <c r="O4">
        <v>1.2332589839639412</v>
      </c>
      <c r="P4">
        <v>4.9728736237177165</v>
      </c>
    </row>
    <row r="5" spans="1:16" x14ac:dyDescent="0.2">
      <c r="A5" t="s">
        <v>9</v>
      </c>
      <c r="B5" t="s">
        <v>5</v>
      </c>
      <c r="C5">
        <v>18.755177980651169</v>
      </c>
      <c r="D5" t="s">
        <v>6</v>
      </c>
      <c r="G5" t="s">
        <v>9</v>
      </c>
      <c r="H5" t="s">
        <v>33</v>
      </c>
      <c r="I5">
        <v>24.671685968636421</v>
      </c>
      <c r="J5" t="s">
        <v>6</v>
      </c>
      <c r="K5">
        <f t="shared" si="0"/>
        <v>5.916507987985252</v>
      </c>
      <c r="L5">
        <f>K5-$J$27</f>
        <v>-2.253359772504858</v>
      </c>
      <c r="M5">
        <f t="shared" si="1"/>
        <v>4.7679191513110037</v>
      </c>
      <c r="O5">
        <v>0.97872338835146333</v>
      </c>
      <c r="P5">
        <v>4.7679191513110037</v>
      </c>
    </row>
    <row r="6" spans="1:16" x14ac:dyDescent="0.2">
      <c r="A6" t="s">
        <v>10</v>
      </c>
      <c r="B6" t="s">
        <v>5</v>
      </c>
      <c r="C6">
        <v>18.462086469364781</v>
      </c>
      <c r="D6" t="s">
        <v>6</v>
      </c>
      <c r="G6" t="s">
        <v>10</v>
      </c>
      <c r="H6" t="s">
        <v>33</v>
      </c>
      <c r="I6">
        <v>24.090734472385819</v>
      </c>
      <c r="J6" t="s">
        <v>6</v>
      </c>
      <c r="K6">
        <f t="shared" si="0"/>
        <v>5.6286480030210377</v>
      </c>
      <c r="L6">
        <f>K6-$J$27</f>
        <v>-2.5412197574690722</v>
      </c>
      <c r="M6">
        <f t="shared" si="1"/>
        <v>5.8208093175439135</v>
      </c>
      <c r="O6">
        <v>0.97930842580744326</v>
      </c>
      <c r="P6">
        <v>5.8208093175439135</v>
      </c>
    </row>
    <row r="7" spans="1:16" x14ac:dyDescent="0.2">
      <c r="A7" t="s">
        <v>11</v>
      </c>
      <c r="B7" t="s">
        <v>5</v>
      </c>
      <c r="C7">
        <v>21.3713302725271</v>
      </c>
      <c r="D7" t="s">
        <v>6</v>
      </c>
      <c r="G7" t="s">
        <v>11</v>
      </c>
      <c r="H7" t="s">
        <v>33</v>
      </c>
      <c r="I7">
        <v>26.12126860317461</v>
      </c>
      <c r="J7" t="s">
        <v>6</v>
      </c>
      <c r="K7">
        <f t="shared" si="0"/>
        <v>4.7499383306475096</v>
      </c>
      <c r="L7">
        <f>K7-$J$27</f>
        <v>-3.4199294298426004</v>
      </c>
      <c r="M7">
        <f t="shared" si="1"/>
        <v>10.702896887871123</v>
      </c>
      <c r="O7">
        <v>2.413340108429368</v>
      </c>
      <c r="P7">
        <v>10.702896887871123</v>
      </c>
    </row>
    <row r="8" spans="1:16" x14ac:dyDescent="0.2">
      <c r="A8" t="s">
        <v>12</v>
      </c>
      <c r="B8" t="s">
        <v>5</v>
      </c>
      <c r="C8">
        <v>19.58237407065366</v>
      </c>
      <c r="D8" t="s">
        <v>13</v>
      </c>
      <c r="G8" t="s">
        <v>12</v>
      </c>
      <c r="H8" t="s">
        <v>33</v>
      </c>
      <c r="I8">
        <v>28.03369386261636</v>
      </c>
      <c r="J8" t="s">
        <v>13</v>
      </c>
      <c r="K8">
        <f t="shared" si="0"/>
        <v>8.4513197919626997</v>
      </c>
      <c r="L8">
        <f>K8-$J$27</f>
        <v>0.28145203147258968</v>
      </c>
      <c r="M8">
        <f t="shared" si="1"/>
        <v>0.8227625133662162</v>
      </c>
      <c r="O8">
        <v>0.43235167960370663</v>
      </c>
      <c r="P8">
        <v>4.017370199660923</v>
      </c>
    </row>
    <row r="9" spans="1:16" x14ac:dyDescent="0.2">
      <c r="A9" t="s">
        <v>14</v>
      </c>
      <c r="B9" t="s">
        <v>5</v>
      </c>
      <c r="C9">
        <v>18.577035072242509</v>
      </c>
      <c r="D9" t="s">
        <v>13</v>
      </c>
      <c r="G9" t="s">
        <v>14</v>
      </c>
      <c r="H9" t="s">
        <v>33</v>
      </c>
      <c r="I9">
        <v>25.928495673894261</v>
      </c>
      <c r="J9" t="s">
        <v>13</v>
      </c>
      <c r="K9">
        <f t="shared" si="0"/>
        <v>7.3514606016517519</v>
      </c>
      <c r="L9">
        <f>K9-$J$27</f>
        <v>-0.81840715883835813</v>
      </c>
      <c r="M9">
        <f t="shared" si="1"/>
        <v>1.7634579304544726</v>
      </c>
      <c r="O9">
        <v>1.021516777922594</v>
      </c>
      <c r="P9">
        <v>1.8464763735190575</v>
      </c>
    </row>
    <row r="10" spans="1:16" x14ac:dyDescent="0.2">
      <c r="A10" t="s">
        <v>15</v>
      </c>
      <c r="B10" t="s">
        <v>5</v>
      </c>
      <c r="C10">
        <v>19.000384866809942</v>
      </c>
      <c r="D10" t="s">
        <v>13</v>
      </c>
      <c r="G10" t="s">
        <v>15</v>
      </c>
      <c r="H10" t="s">
        <v>33</v>
      </c>
      <c r="I10">
        <v>26.867776830279411</v>
      </c>
      <c r="J10" t="s">
        <v>13</v>
      </c>
      <c r="K10">
        <f t="shared" si="0"/>
        <v>7.8673919634694691</v>
      </c>
      <c r="L10">
        <f>K10-$J$27</f>
        <v>-0.30247579702064087</v>
      </c>
      <c r="M10">
        <f t="shared" si="1"/>
        <v>1.2332589839639412</v>
      </c>
      <c r="O10">
        <v>0.75215831411126943</v>
      </c>
      <c r="P10">
        <v>2.2652746552413126</v>
      </c>
    </row>
    <row r="11" spans="1:16" x14ac:dyDescent="0.2">
      <c r="A11" t="s">
        <v>16</v>
      </c>
      <c r="B11" t="s">
        <v>5</v>
      </c>
      <c r="C11">
        <v>20.505977739034059</v>
      </c>
      <c r="D11" t="s">
        <v>13</v>
      </c>
      <c r="G11" t="s">
        <v>16</v>
      </c>
      <c r="H11" t="s">
        <v>33</v>
      </c>
      <c r="I11">
        <v>28.706872418587999</v>
      </c>
      <c r="J11" t="s">
        <v>13</v>
      </c>
      <c r="K11">
        <f t="shared" si="0"/>
        <v>8.2008946795539401</v>
      </c>
      <c r="L11">
        <f>K11-$J$27</f>
        <v>3.102691906383015E-2</v>
      </c>
      <c r="M11">
        <f t="shared" si="1"/>
        <v>0.97872338835146333</v>
      </c>
      <c r="O11">
        <v>1.2516600725903799</v>
      </c>
      <c r="P11">
        <v>1.0878394199561714</v>
      </c>
    </row>
    <row r="12" spans="1:16" x14ac:dyDescent="0.2">
      <c r="A12" t="s">
        <v>17</v>
      </c>
      <c r="B12" t="s">
        <v>5</v>
      </c>
      <c r="C12">
        <v>20.429655391957201</v>
      </c>
      <c r="D12" t="s">
        <v>13</v>
      </c>
      <c r="G12" t="s">
        <v>17</v>
      </c>
      <c r="H12" t="s">
        <v>33</v>
      </c>
      <c r="I12">
        <v>28.629687950011899</v>
      </c>
      <c r="J12" t="s">
        <v>13</v>
      </c>
      <c r="K12">
        <f t="shared" si="0"/>
        <v>8.2000325580546978</v>
      </c>
      <c r="L12">
        <f>K12-$J$27</f>
        <v>3.0164797564587786E-2</v>
      </c>
      <c r="M12">
        <f t="shared" si="1"/>
        <v>0.97930842580744326</v>
      </c>
      <c r="O12">
        <v>1.1092089424985034</v>
      </c>
      <c r="P12">
        <v>0.42065840639239321</v>
      </c>
    </row>
    <row r="13" spans="1:16" x14ac:dyDescent="0.2">
      <c r="A13" t="s">
        <v>18</v>
      </c>
      <c r="B13" t="s">
        <v>5</v>
      </c>
      <c r="C13">
        <v>21.038468219153359</v>
      </c>
      <c r="D13" t="s">
        <v>13</v>
      </c>
      <c r="G13" t="s">
        <v>18</v>
      </c>
      <c r="H13" t="s">
        <v>33</v>
      </c>
      <c r="I13">
        <v>27.93730473289714</v>
      </c>
      <c r="J13" t="s">
        <v>13</v>
      </c>
      <c r="K13">
        <f t="shared" si="0"/>
        <v>6.898836513743781</v>
      </c>
      <c r="L13">
        <f>K13-$J$27</f>
        <v>-1.2710312467463289</v>
      </c>
      <c r="M13">
        <f t="shared" si="1"/>
        <v>2.413340108429368</v>
      </c>
      <c r="O13">
        <v>0.52386145894223646</v>
      </c>
      <c r="P13">
        <v>0.62344536165001885</v>
      </c>
    </row>
    <row r="14" spans="1:16" x14ac:dyDescent="0.2">
      <c r="A14" t="s">
        <v>19</v>
      </c>
      <c r="B14" t="s">
        <v>5</v>
      </c>
      <c r="C14">
        <v>19.45617337363251</v>
      </c>
      <c r="D14" t="s">
        <v>20</v>
      </c>
      <c r="G14" t="s">
        <v>19</v>
      </c>
      <c r="H14" t="s">
        <v>33</v>
      </c>
      <c r="I14">
        <v>25.619789722625651</v>
      </c>
      <c r="J14" t="s">
        <v>20</v>
      </c>
      <c r="K14">
        <f t="shared" si="0"/>
        <v>6.1636163489931413</v>
      </c>
      <c r="L14">
        <f>K14-$J$27</f>
        <v>-2.0062514114969687</v>
      </c>
      <c r="M14">
        <f t="shared" si="1"/>
        <v>4.017370199660923</v>
      </c>
    </row>
    <row r="15" spans="1:16" x14ac:dyDescent="0.2">
      <c r="A15" t="s">
        <v>21</v>
      </c>
      <c r="B15" t="s">
        <v>5</v>
      </c>
      <c r="C15">
        <v>18.591696948562738</v>
      </c>
      <c r="D15" t="s">
        <v>20</v>
      </c>
      <c r="G15" t="s">
        <v>21</v>
      </c>
      <c r="H15" t="s">
        <v>33</v>
      </c>
      <c r="I15">
        <v>25.876789906311629</v>
      </c>
      <c r="J15" t="s">
        <v>20</v>
      </c>
      <c r="K15">
        <f t="shared" si="0"/>
        <v>7.2850929577488905</v>
      </c>
      <c r="L15">
        <f t="shared" ref="L15:L25" si="2">K15-$J$27</f>
        <v>-0.88477480274121945</v>
      </c>
      <c r="M15">
        <f t="shared" si="1"/>
        <v>1.8464763735190575</v>
      </c>
    </row>
    <row r="16" spans="1:16" x14ac:dyDescent="0.2">
      <c r="A16" t="s">
        <v>22</v>
      </c>
      <c r="B16" t="s">
        <v>5</v>
      </c>
      <c r="C16">
        <v>19.477451031724719</v>
      </c>
      <c r="D16" t="s">
        <v>20</v>
      </c>
      <c r="G16" t="s">
        <v>22</v>
      </c>
      <c r="H16" t="s">
        <v>33</v>
      </c>
      <c r="I16">
        <v>26.467632810494241</v>
      </c>
      <c r="J16" t="s">
        <v>20</v>
      </c>
      <c r="K16">
        <f t="shared" si="0"/>
        <v>6.9901817787695215</v>
      </c>
      <c r="L16">
        <f t="shared" si="2"/>
        <v>-1.1796859817205885</v>
      </c>
      <c r="M16">
        <f t="shared" si="1"/>
        <v>2.2652746552413126</v>
      </c>
    </row>
    <row r="17" spans="1:13" x14ac:dyDescent="0.2">
      <c r="A17" t="s">
        <v>23</v>
      </c>
      <c r="B17" t="s">
        <v>5</v>
      </c>
      <c r="C17">
        <v>17.80432556028633</v>
      </c>
      <c r="D17" t="s">
        <v>20</v>
      </c>
      <c r="G17" t="s">
        <v>23</v>
      </c>
      <c r="H17" t="s">
        <v>33</v>
      </c>
      <c r="I17">
        <v>25.852727710080419</v>
      </c>
      <c r="J17" t="s">
        <v>20</v>
      </c>
      <c r="K17">
        <f t="shared" si="0"/>
        <v>8.0484021497940894</v>
      </c>
      <c r="L17">
        <f t="shared" si="2"/>
        <v>-0.12146561069602058</v>
      </c>
      <c r="M17">
        <f t="shared" si="1"/>
        <v>1.0878394199561714</v>
      </c>
    </row>
    <row r="18" spans="1:13" x14ac:dyDescent="0.2">
      <c r="A18" t="s">
        <v>24</v>
      </c>
      <c r="B18" t="s">
        <v>5</v>
      </c>
      <c r="C18">
        <v>17.161242469333271</v>
      </c>
      <c r="D18" t="s">
        <v>20</v>
      </c>
      <c r="G18" t="s">
        <v>24</v>
      </c>
      <c r="H18" t="s">
        <v>33</v>
      </c>
      <c r="I18">
        <v>26.58038914948018</v>
      </c>
      <c r="J18" t="s">
        <v>20</v>
      </c>
      <c r="K18">
        <f t="shared" si="0"/>
        <v>9.419146680146909</v>
      </c>
      <c r="L18">
        <f t="shared" si="2"/>
        <v>1.249278919656799</v>
      </c>
      <c r="M18">
        <f t="shared" si="1"/>
        <v>0.42065840639239321</v>
      </c>
    </row>
    <row r="19" spans="1:13" x14ac:dyDescent="0.2">
      <c r="A19" t="s">
        <v>25</v>
      </c>
      <c r="B19" t="s">
        <v>5</v>
      </c>
      <c r="C19">
        <v>18.986308694541229</v>
      </c>
      <c r="D19" t="s">
        <v>20</v>
      </c>
      <c r="G19" t="s">
        <v>25</v>
      </c>
      <c r="H19" t="s">
        <v>33</v>
      </c>
      <c r="I19">
        <v>27.83784142118791</v>
      </c>
      <c r="J19" t="s">
        <v>20</v>
      </c>
      <c r="K19">
        <f t="shared" si="0"/>
        <v>8.8515327266466812</v>
      </c>
      <c r="L19">
        <f t="shared" si="2"/>
        <v>0.68166496615657124</v>
      </c>
      <c r="M19">
        <f t="shared" si="1"/>
        <v>0.62344536165001885</v>
      </c>
    </row>
    <row r="20" spans="1:13" x14ac:dyDescent="0.2">
      <c r="A20" t="s">
        <v>26</v>
      </c>
      <c r="B20" t="s">
        <v>5</v>
      </c>
      <c r="C20">
        <v>19.301181513093411</v>
      </c>
      <c r="D20" t="s">
        <v>27</v>
      </c>
      <c r="G20" t="s">
        <v>26</v>
      </c>
      <c r="H20" t="s">
        <v>33</v>
      </c>
      <c r="I20">
        <v>28.680772074564619</v>
      </c>
      <c r="J20" t="s">
        <v>27</v>
      </c>
      <c r="K20">
        <f t="shared" si="0"/>
        <v>9.3795905614712076</v>
      </c>
      <c r="L20">
        <f t="shared" si="2"/>
        <v>1.2097228009810976</v>
      </c>
      <c r="M20">
        <f t="shared" si="1"/>
        <v>0.43235167960370663</v>
      </c>
    </row>
    <row r="21" spans="1:13" x14ac:dyDescent="0.2">
      <c r="A21" t="s">
        <v>28</v>
      </c>
      <c r="B21" t="s">
        <v>5</v>
      </c>
      <c r="C21">
        <v>18.834180716969271</v>
      </c>
      <c r="D21" t="s">
        <v>27</v>
      </c>
      <c r="G21" t="s">
        <v>28</v>
      </c>
      <c r="H21" t="s">
        <v>33</v>
      </c>
      <c r="I21">
        <v>26.973335577620311</v>
      </c>
      <c r="J21" t="s">
        <v>27</v>
      </c>
      <c r="K21">
        <f t="shared" si="0"/>
        <v>8.1391548606510398</v>
      </c>
      <c r="L21">
        <f t="shared" si="2"/>
        <v>-3.0712899839070218E-2</v>
      </c>
      <c r="M21">
        <f t="shared" si="1"/>
        <v>1.021516777922594</v>
      </c>
    </row>
    <row r="22" spans="1:13" x14ac:dyDescent="0.2">
      <c r="A22" t="s">
        <v>29</v>
      </c>
      <c r="B22" t="s">
        <v>5</v>
      </c>
      <c r="C22">
        <v>18.797865649569051</v>
      </c>
      <c r="D22" t="s">
        <v>27</v>
      </c>
      <c r="G22" t="s">
        <v>29</v>
      </c>
      <c r="H22" t="s">
        <v>33</v>
      </c>
      <c r="I22">
        <v>27.378625152957358</v>
      </c>
      <c r="J22" t="s">
        <v>27</v>
      </c>
      <c r="K22">
        <f t="shared" si="0"/>
        <v>8.5807595033883075</v>
      </c>
      <c r="L22">
        <f t="shared" si="2"/>
        <v>0.41089174289819752</v>
      </c>
      <c r="M22">
        <f t="shared" si="1"/>
        <v>0.75215831411126943</v>
      </c>
    </row>
    <row r="23" spans="1:13" x14ac:dyDescent="0.2">
      <c r="A23" t="s">
        <v>30</v>
      </c>
      <c r="B23" t="s">
        <v>5</v>
      </c>
      <c r="C23">
        <v>17.712831290098499</v>
      </c>
      <c r="D23" t="s">
        <v>27</v>
      </c>
      <c r="G23" t="s">
        <v>30</v>
      </c>
      <c r="H23" t="s">
        <v>33</v>
      </c>
      <c r="I23">
        <v>25.55885624404922</v>
      </c>
      <c r="J23" t="s">
        <v>27</v>
      </c>
      <c r="K23">
        <f t="shared" si="0"/>
        <v>7.846024953950721</v>
      </c>
      <c r="L23">
        <f t="shared" si="2"/>
        <v>-0.32384280653938902</v>
      </c>
      <c r="M23">
        <f t="shared" si="1"/>
        <v>1.2516600725903799</v>
      </c>
    </row>
    <row r="24" spans="1:13" x14ac:dyDescent="0.2">
      <c r="A24" t="s">
        <v>31</v>
      </c>
      <c r="B24" t="s">
        <v>5</v>
      </c>
      <c r="C24">
        <v>18.069243307884872</v>
      </c>
      <c r="D24" t="s">
        <v>27</v>
      </c>
      <c r="G24" t="s">
        <v>31</v>
      </c>
      <c r="H24" t="s">
        <v>33</v>
      </c>
      <c r="I24">
        <v>26.089579915757799</v>
      </c>
      <c r="J24" t="s">
        <v>27</v>
      </c>
      <c r="K24">
        <f t="shared" si="0"/>
        <v>8.0203366078729275</v>
      </c>
      <c r="L24">
        <f t="shared" si="2"/>
        <v>-0.14953115261718253</v>
      </c>
      <c r="M24">
        <f t="shared" si="1"/>
        <v>1.1092089424985034</v>
      </c>
    </row>
    <row r="25" spans="1:13" x14ac:dyDescent="0.2">
      <c r="A25" t="s">
        <v>32</v>
      </c>
      <c r="B25" t="s">
        <v>5</v>
      </c>
      <c r="C25">
        <v>21.29425230307962</v>
      </c>
      <c r="D25" t="s">
        <v>27</v>
      </c>
      <c r="G25" t="s">
        <v>32</v>
      </c>
      <c r="H25" t="s">
        <v>33</v>
      </c>
      <c r="I25">
        <v>30.396862833190418</v>
      </c>
      <c r="J25" t="s">
        <v>27</v>
      </c>
      <c r="K25">
        <f t="shared" si="0"/>
        <v>9.1026105301107982</v>
      </c>
      <c r="L25">
        <f t="shared" si="2"/>
        <v>0.93274276962068825</v>
      </c>
      <c r="M25">
        <f t="shared" si="1"/>
        <v>0.52386145894223646</v>
      </c>
    </row>
    <row r="26" spans="1:13" x14ac:dyDescent="0.2">
      <c r="A26" t="s">
        <v>4</v>
      </c>
      <c r="B26" t="s">
        <v>33</v>
      </c>
      <c r="C26">
        <v>24.397862119718159</v>
      </c>
      <c r="D26" t="s">
        <v>6</v>
      </c>
    </row>
    <row r="27" spans="1:13" x14ac:dyDescent="0.2">
      <c r="A27" t="s">
        <v>7</v>
      </c>
      <c r="B27" t="s">
        <v>33</v>
      </c>
      <c r="C27">
        <v>25.497231131219461</v>
      </c>
      <c r="D27" t="s">
        <v>6</v>
      </c>
      <c r="H27" t="s">
        <v>42</v>
      </c>
      <c r="J27">
        <f>AVERAGE(K8:K13,K20:K25)</f>
        <v>8.16986776049011</v>
      </c>
    </row>
    <row r="28" spans="1:13" x14ac:dyDescent="0.2">
      <c r="A28" t="s">
        <v>8</v>
      </c>
      <c r="B28" t="s">
        <v>33</v>
      </c>
      <c r="C28">
        <v>23.53646208655984</v>
      </c>
      <c r="D28" t="s">
        <v>6</v>
      </c>
    </row>
    <row r="29" spans="1:13" x14ac:dyDescent="0.2">
      <c r="A29" t="s">
        <v>9</v>
      </c>
      <c r="B29" t="s">
        <v>33</v>
      </c>
      <c r="C29">
        <v>24.671685968636421</v>
      </c>
      <c r="D29" t="s">
        <v>6</v>
      </c>
      <c r="H29" t="s">
        <v>41</v>
      </c>
      <c r="I29">
        <f>_xlfn.T.TEST(O2:O13,P2:P13,2,2)</f>
        <v>3.2745320623943121E-3</v>
      </c>
    </row>
    <row r="30" spans="1:13" x14ac:dyDescent="0.2">
      <c r="A30" t="s">
        <v>10</v>
      </c>
      <c r="B30" t="s">
        <v>33</v>
      </c>
      <c r="C30">
        <v>24.090734472385819</v>
      </c>
      <c r="D30" t="s">
        <v>6</v>
      </c>
    </row>
    <row r="31" spans="1:13" x14ac:dyDescent="0.2">
      <c r="A31" t="s">
        <v>11</v>
      </c>
      <c r="B31" t="s">
        <v>33</v>
      </c>
      <c r="C31">
        <v>26.12126860317461</v>
      </c>
      <c r="D31" t="s">
        <v>6</v>
      </c>
    </row>
    <row r="32" spans="1:13" x14ac:dyDescent="0.2">
      <c r="A32" t="s">
        <v>12</v>
      </c>
      <c r="B32" t="s">
        <v>33</v>
      </c>
      <c r="C32">
        <v>28.03369386261636</v>
      </c>
      <c r="D32" t="s">
        <v>13</v>
      </c>
    </row>
    <row r="33" spans="1:4" x14ac:dyDescent="0.2">
      <c r="A33" t="s">
        <v>14</v>
      </c>
      <c r="B33" t="s">
        <v>33</v>
      </c>
      <c r="C33">
        <v>25.928495673894261</v>
      </c>
      <c r="D33" t="s">
        <v>13</v>
      </c>
    </row>
    <row r="34" spans="1:4" x14ac:dyDescent="0.2">
      <c r="A34" t="s">
        <v>15</v>
      </c>
      <c r="B34" t="s">
        <v>33</v>
      </c>
      <c r="C34">
        <v>26.867776830279411</v>
      </c>
      <c r="D34" t="s">
        <v>13</v>
      </c>
    </row>
    <row r="35" spans="1:4" x14ac:dyDescent="0.2">
      <c r="A35" t="s">
        <v>16</v>
      </c>
      <c r="B35" t="s">
        <v>33</v>
      </c>
      <c r="C35">
        <v>28.706872418587999</v>
      </c>
      <c r="D35" t="s">
        <v>13</v>
      </c>
    </row>
    <row r="36" spans="1:4" x14ac:dyDescent="0.2">
      <c r="A36" t="s">
        <v>17</v>
      </c>
      <c r="B36" t="s">
        <v>33</v>
      </c>
      <c r="C36">
        <v>28.629687950011899</v>
      </c>
      <c r="D36" t="s">
        <v>13</v>
      </c>
    </row>
    <row r="37" spans="1:4" x14ac:dyDescent="0.2">
      <c r="A37" t="s">
        <v>18</v>
      </c>
      <c r="B37" t="s">
        <v>33</v>
      </c>
      <c r="C37">
        <v>27.93730473289714</v>
      </c>
      <c r="D37" t="s">
        <v>13</v>
      </c>
    </row>
    <row r="38" spans="1:4" x14ac:dyDescent="0.2">
      <c r="A38" t="s">
        <v>19</v>
      </c>
      <c r="B38" t="s">
        <v>33</v>
      </c>
      <c r="C38">
        <v>25.619789722625651</v>
      </c>
      <c r="D38" t="s">
        <v>20</v>
      </c>
    </row>
    <row r="39" spans="1:4" x14ac:dyDescent="0.2">
      <c r="A39" t="s">
        <v>21</v>
      </c>
      <c r="B39" t="s">
        <v>33</v>
      </c>
      <c r="C39">
        <v>25.876789906311629</v>
      </c>
      <c r="D39" t="s">
        <v>20</v>
      </c>
    </row>
    <row r="40" spans="1:4" x14ac:dyDescent="0.2">
      <c r="A40" t="s">
        <v>22</v>
      </c>
      <c r="B40" t="s">
        <v>33</v>
      </c>
      <c r="C40">
        <v>26.467632810494241</v>
      </c>
      <c r="D40" t="s">
        <v>20</v>
      </c>
    </row>
    <row r="41" spans="1:4" x14ac:dyDescent="0.2">
      <c r="A41" t="s">
        <v>23</v>
      </c>
      <c r="B41" t="s">
        <v>33</v>
      </c>
      <c r="C41">
        <v>25.852727710080419</v>
      </c>
      <c r="D41" t="s">
        <v>20</v>
      </c>
    </row>
    <row r="42" spans="1:4" x14ac:dyDescent="0.2">
      <c r="A42" t="s">
        <v>24</v>
      </c>
      <c r="B42" t="s">
        <v>33</v>
      </c>
      <c r="C42">
        <v>26.58038914948018</v>
      </c>
      <c r="D42" t="s">
        <v>20</v>
      </c>
    </row>
    <row r="43" spans="1:4" x14ac:dyDescent="0.2">
      <c r="A43" t="s">
        <v>25</v>
      </c>
      <c r="B43" t="s">
        <v>33</v>
      </c>
      <c r="C43">
        <v>27.83784142118791</v>
      </c>
      <c r="D43" t="s">
        <v>20</v>
      </c>
    </row>
    <row r="44" spans="1:4" x14ac:dyDescent="0.2">
      <c r="A44" t="s">
        <v>26</v>
      </c>
      <c r="B44" t="s">
        <v>33</v>
      </c>
      <c r="C44">
        <v>28.680772074564619</v>
      </c>
      <c r="D44" t="s">
        <v>27</v>
      </c>
    </row>
    <row r="45" spans="1:4" x14ac:dyDescent="0.2">
      <c r="A45" t="s">
        <v>28</v>
      </c>
      <c r="B45" t="s">
        <v>33</v>
      </c>
      <c r="C45">
        <v>26.973335577620311</v>
      </c>
      <c r="D45" t="s">
        <v>27</v>
      </c>
    </row>
    <row r="46" spans="1:4" x14ac:dyDescent="0.2">
      <c r="A46" t="s">
        <v>29</v>
      </c>
      <c r="B46" t="s">
        <v>33</v>
      </c>
      <c r="C46">
        <v>27.378625152957358</v>
      </c>
      <c r="D46" t="s">
        <v>27</v>
      </c>
    </row>
    <row r="47" spans="1:4" x14ac:dyDescent="0.2">
      <c r="A47" t="s">
        <v>30</v>
      </c>
      <c r="B47" t="s">
        <v>33</v>
      </c>
      <c r="C47">
        <v>25.55885624404922</v>
      </c>
      <c r="D47" t="s">
        <v>27</v>
      </c>
    </row>
    <row r="48" spans="1:4" x14ac:dyDescent="0.2">
      <c r="A48" t="s">
        <v>31</v>
      </c>
      <c r="B48" t="s">
        <v>33</v>
      </c>
      <c r="C48">
        <v>26.089579915757799</v>
      </c>
      <c r="D48" t="s">
        <v>27</v>
      </c>
    </row>
    <row r="49" spans="1:4" x14ac:dyDescent="0.2">
      <c r="A49" t="s">
        <v>32</v>
      </c>
      <c r="B49" t="s">
        <v>33</v>
      </c>
      <c r="C49">
        <v>30.396862833190418</v>
      </c>
      <c r="D49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E403-7930-8342-94A3-5BEC5DD5D7A8}">
  <dimension ref="A1:B25"/>
  <sheetViews>
    <sheetView tabSelected="1" workbookViewId="0">
      <selection activeCell="A2" sqref="A2"/>
    </sheetView>
  </sheetViews>
  <sheetFormatPr baseColWidth="10" defaultRowHeight="15" x14ac:dyDescent="0.2"/>
  <sheetData>
    <row r="1" spans="1:2" x14ac:dyDescent="0.2">
      <c r="A1" t="s">
        <v>45</v>
      </c>
      <c r="B1" t="s">
        <v>46</v>
      </c>
    </row>
    <row r="2" spans="1:2" x14ac:dyDescent="0.2">
      <c r="A2" t="s">
        <v>43</v>
      </c>
      <c r="B2">
        <v>0.8227625133662162</v>
      </c>
    </row>
    <row r="3" spans="1:2" x14ac:dyDescent="0.2">
      <c r="A3" t="s">
        <v>43</v>
      </c>
      <c r="B3">
        <v>1.7634579304544726</v>
      </c>
    </row>
    <row r="4" spans="1:2" x14ac:dyDescent="0.2">
      <c r="A4" t="s">
        <v>43</v>
      </c>
      <c r="B4">
        <v>1.2332589839639412</v>
      </c>
    </row>
    <row r="5" spans="1:2" x14ac:dyDescent="0.2">
      <c r="A5" t="s">
        <v>43</v>
      </c>
      <c r="B5">
        <v>0.97872338835146333</v>
      </c>
    </row>
    <row r="6" spans="1:2" x14ac:dyDescent="0.2">
      <c r="A6" t="s">
        <v>43</v>
      </c>
      <c r="B6">
        <v>0.97930842580744326</v>
      </c>
    </row>
    <row r="7" spans="1:2" x14ac:dyDescent="0.2">
      <c r="A7" t="s">
        <v>43</v>
      </c>
      <c r="B7">
        <v>2.413340108429368</v>
      </c>
    </row>
    <row r="8" spans="1:2" x14ac:dyDescent="0.2">
      <c r="A8" t="s">
        <v>43</v>
      </c>
      <c r="B8">
        <v>0.43235167960370663</v>
      </c>
    </row>
    <row r="9" spans="1:2" x14ac:dyDescent="0.2">
      <c r="A9" t="s">
        <v>43</v>
      </c>
      <c r="B9">
        <v>1.021516777922594</v>
      </c>
    </row>
    <row r="10" spans="1:2" x14ac:dyDescent="0.2">
      <c r="A10" t="s">
        <v>43</v>
      </c>
      <c r="B10">
        <v>0.75215831411126943</v>
      </c>
    </row>
    <row r="11" spans="1:2" x14ac:dyDescent="0.2">
      <c r="A11" t="s">
        <v>43</v>
      </c>
      <c r="B11">
        <v>1.2516600725903799</v>
      </c>
    </row>
    <row r="12" spans="1:2" x14ac:dyDescent="0.2">
      <c r="A12" t="s">
        <v>43</v>
      </c>
      <c r="B12">
        <v>1.1092089424985034</v>
      </c>
    </row>
    <row r="13" spans="1:2" x14ac:dyDescent="0.2">
      <c r="A13" t="s">
        <v>43</v>
      </c>
      <c r="B13">
        <v>0.52386145894223646</v>
      </c>
    </row>
    <row r="14" spans="1:2" x14ac:dyDescent="0.2">
      <c r="A14" t="s">
        <v>44</v>
      </c>
      <c r="B14">
        <v>4.7234359814387989</v>
      </c>
    </row>
    <row r="15" spans="1:2" x14ac:dyDescent="0.2">
      <c r="A15" t="s">
        <v>44</v>
      </c>
      <c r="B15">
        <v>7.4102317236294528</v>
      </c>
    </row>
    <row r="16" spans="1:2" x14ac:dyDescent="0.2">
      <c r="A16" t="s">
        <v>44</v>
      </c>
      <c r="B16">
        <v>4.9728736237177165</v>
      </c>
    </row>
    <row r="17" spans="1:2" x14ac:dyDescent="0.2">
      <c r="A17" t="s">
        <v>44</v>
      </c>
      <c r="B17">
        <v>4.7679191513110037</v>
      </c>
    </row>
    <row r="18" spans="1:2" x14ac:dyDescent="0.2">
      <c r="A18" t="s">
        <v>44</v>
      </c>
      <c r="B18">
        <v>5.8208093175439135</v>
      </c>
    </row>
    <row r="19" spans="1:2" x14ac:dyDescent="0.2">
      <c r="A19" t="s">
        <v>44</v>
      </c>
      <c r="B19">
        <v>10.702896887871123</v>
      </c>
    </row>
    <row r="20" spans="1:2" x14ac:dyDescent="0.2">
      <c r="A20" t="s">
        <v>44</v>
      </c>
      <c r="B20">
        <v>4.017370199660923</v>
      </c>
    </row>
    <row r="21" spans="1:2" x14ac:dyDescent="0.2">
      <c r="A21" t="s">
        <v>44</v>
      </c>
      <c r="B21">
        <v>1.8464763735190575</v>
      </c>
    </row>
    <row r="22" spans="1:2" x14ac:dyDescent="0.2">
      <c r="A22" t="s">
        <v>44</v>
      </c>
      <c r="B22">
        <v>2.2652746552413126</v>
      </c>
    </row>
    <row r="23" spans="1:2" x14ac:dyDescent="0.2">
      <c r="A23" t="s">
        <v>44</v>
      </c>
      <c r="B23">
        <v>1.0878394199561714</v>
      </c>
    </row>
    <row r="24" spans="1:2" x14ac:dyDescent="0.2">
      <c r="A24" t="s">
        <v>44</v>
      </c>
      <c r="B24">
        <v>0.42065840639239321</v>
      </c>
    </row>
    <row r="25" spans="1:2" x14ac:dyDescent="0.2">
      <c r="A25" t="s">
        <v>44</v>
      </c>
      <c r="B25">
        <v>0.62344536165001885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Sex-Stratified</vt:lpstr>
      <vt:lpstr>Sex Combined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Aberra, Yonathan Tamrat (ya8eb)</cp:lastModifiedBy>
  <dcterms:created xsi:type="dcterms:W3CDTF">2025-05-27T18:34:13Z</dcterms:created>
  <dcterms:modified xsi:type="dcterms:W3CDTF">2025-06-03T16:07:10Z</dcterms:modified>
</cp:coreProperties>
</file>