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<sst xmlns="http://schemas.openxmlformats.org/spreadsheetml/2006/main" uniqueCount="382">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</sst>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0</v>
      </c>
      <c s="22">
        <f ca="1" t="shared" si="0"/>
        <v>45066.034722222219</v>
      </c>
      <c s="22">
        <f ca="1" t="shared" si="0"/>
        <v>0</v>
      </c>
      <c s="22">
        <f ca="1" t="shared" si="0"/>
        <v>45066.034722222219</v>
      </c>
      <c s="22">
        <f ca="1" t="shared" si="0"/>
        <v>0</v>
      </c>
      <c s="22">
        <f ca="1" t="shared" si="0"/>
        <v>45066.034722222219</v>
      </c>
      <c s="22">
        <f ca="1" t="shared" si="0"/>
        <v>45066.034722222219</v>
      </c>
      <c s="22">
        <f ca="1" t="shared" si="0"/>
        <v>45066.034722222219</v>
      </c>
      <c s="22">
        <f ca="1" t="shared" si="0"/>
        <v>45066.034722222219</v>
      </c>
      <c s="22">
        <f ca="1" t="shared" si="0"/>
        <v>45066.034722222219</v>
      </c>
      <c s="22">
        <f ca="1" t="shared" si="0"/>
        <v>45066.034722222219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30">
        <f>OFFSET($C$1,$C$17-0.01,0)</f>
        <v>45066.034722222219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3" t="s">
        <v>205</v>
      </c>
      <c s="214" t="str">
        <f>OFFSET(BN1,C17-1,0)</f>
        <v>00:00</v>
      </c>
      <c s="154">
        <f ca="1">(E4-C4)/60</f>
        <v>0</v>
      </c>
      <c s="286">
        <v>2500</v>
      </c>
      <c r="J3" s="158"/>
      <c s="73"/>
      <c s="246"/>
      <c s="86"/>
      <c s="73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6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8" t="s">
        <v>8</v>
      </c>
      <c s="238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6"/>
      <c s="218"/>
      <c r="AF4" s="8"/>
      <c s="178">
        <f>AS2</f>
        <v>45066.034722222219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145" t="s">
        <v>380</v>
      </c>
      <c s="12">
        <f ca="1">_lastrow</f>
        <v>0</v>
      </c>
      <c s="12">
        <f ca="1" t="shared" si="23" ref="BP5:CQ5">IF(BP17=0,BP16,E17)</f>
        <v>68</v>
      </c>
      <c s="12">
        <f ca="1" t="shared" si="23"/>
        <v>20</v>
      </c>
      <c s="12">
        <f ca="1" t="shared" si="23"/>
        <v>68</v>
      </c>
      <c s="12">
        <f ca="1" t="shared" si="23"/>
        <v>20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289"/>
      <c s="176"/>
      <c r="AF6" s="8"/>
      <c s="82" t="s">
        <v>20</v>
      </c>
      <c s="133"/>
      <c s="21">
        <f t="shared" si="26" ref="AI6:BK6">IF(COUNTIF(AI20:AI1460,"&gt;0")&gt;0,COUNTIF(AI20:AI1460,"&gt;0"),0)/60</f>
        <v>0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9"/>
      <c s="191"/>
      <c s="116"/>
      <c s="172"/>
      <c r="AF7" s="8"/>
      <c s="82" t="s">
        <v>192</v>
      </c>
      <c s="13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43">
        <f>IF(BM5&gt;0,BM6/BM5,0)</f>
        <v>0</v>
      </c>
      <c s="1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3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603</v>
      </c>
      <c s="4">
        <f ca="1" t="shared" si="30"/>
        <v>0</v>
      </c>
      <c s="4">
        <f ca="1" t="shared" si="30"/>
        <v>288</v>
      </c>
      <c s="4">
        <f ca="1" t="shared" si="30"/>
        <v>0</v>
      </c>
      <c s="4">
        <f ca="1" t="shared" si="30"/>
        <v>424</v>
      </c>
      <c s="4">
        <f ca="1" t="shared" si="30"/>
        <v>196</v>
      </c>
      <c s="4">
        <f ca="1" t="shared" si="30"/>
        <v>154</v>
      </c>
      <c s="4">
        <f ca="1" t="shared" si="30"/>
        <v>198</v>
      </c>
      <c s="4">
        <f ca="1" t="shared" si="30"/>
        <v>176</v>
      </c>
      <c s="4">
        <f ca="1" t="shared" si="30"/>
        <v>69</v>
      </c>
      <c s="4">
        <f ca="1" t="shared" si="30"/>
        <v>0</v>
      </c>
      <c s="4">
        <f ca="1" t="shared" si="30"/>
        <v>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73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3"/>
      <c s="4">
        <f ca="1" t="shared" si="35" ref="AI10:BK10">IF(AI6&gt;0,AI8/AI6,0)</f>
        <v>0</v>
      </c>
      <c s="4">
        <f ca="1" t="shared" si="35"/>
        <v>753.75</v>
      </c>
      <c s="4">
        <f ca="1" t="shared" si="35"/>
        <v>0</v>
      </c>
      <c s="4">
        <f ca="1" t="shared" si="35"/>
        <v>360</v>
      </c>
      <c s="4">
        <f ca="1" t="shared" si="35"/>
        <v>0</v>
      </c>
      <c s="4">
        <f ca="1" t="shared" si="35"/>
        <v>530</v>
      </c>
      <c s="4">
        <f ca="1" t="shared" si="35"/>
        <v>245</v>
      </c>
      <c s="4">
        <f ca="1" t="shared" si="35"/>
        <v>192.5</v>
      </c>
      <c s="4">
        <f ca="1" t="shared" si="35"/>
        <v>247.5</v>
      </c>
      <c s="4">
        <f ca="1" t="shared" si="35"/>
        <v>220</v>
      </c>
      <c s="4">
        <f ca="1" t="shared" si="35"/>
        <v>86.25</v>
      </c>
      <c s="4">
        <f ca="1" t="shared" si="35"/>
        <v>0</v>
      </c>
      <c s="4">
        <f ca="1" t="shared" si="35"/>
        <v>336.25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45066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262"/>
      <c s="82" t="s">
        <v>209</v>
      </c>
      <c s="133"/>
      <c s="29">
        <f ca="1" t="shared" si="40" ref="AI13:BK13">AI12+AI8</f>
        <v>0</v>
      </c>
      <c s="29">
        <f ca="1" t="shared" si="40"/>
        <v>603</v>
      </c>
      <c s="29">
        <f ca="1" t="shared" si="40"/>
        <v>0</v>
      </c>
      <c s="29">
        <f ca="1" t="shared" si="40"/>
        <v>288</v>
      </c>
      <c s="29">
        <f ca="1" t="shared" si="40"/>
        <v>0</v>
      </c>
      <c s="29">
        <f ca="1" t="shared" si="40"/>
        <v>424</v>
      </c>
      <c s="29">
        <f ca="1" t="shared" si="40"/>
        <v>196</v>
      </c>
      <c s="29">
        <f ca="1" t="shared" si="40"/>
        <v>154</v>
      </c>
      <c s="29">
        <f ca="1" t="shared" si="40"/>
        <v>198</v>
      </c>
      <c s="29">
        <f ca="1" t="shared" si="40"/>
        <v>176</v>
      </c>
      <c s="29">
        <f ca="1" t="shared" si="40"/>
        <v>69</v>
      </c>
      <c s="29">
        <f ca="1" t="shared" si="40"/>
        <v>0</v>
      </c>
      <c s="29">
        <f ca="1" t="shared" si="40"/>
        <v>269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45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61"/>
      <c s="2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3"/>
      <c s="28">
        <f ca="1" t="shared" si="45" ref="AI15:BK15">AI14-AI13</f>
        <v>17588.199999999997</v>
      </c>
      <c s="28">
        <f ca="1" t="shared" si="45"/>
        <v>-603</v>
      </c>
      <c s="28">
        <f ca="1" t="shared" si="45"/>
        <v>975.79999999999984</v>
      </c>
      <c s="28">
        <f ca="1" t="shared" si="45"/>
        <v>8041.9999999999982</v>
      </c>
      <c s="28">
        <f ca="1" t="shared" si="45"/>
        <v>3569.9999999999995</v>
      </c>
      <c s="28">
        <f ca="1" t="shared" si="45"/>
        <v>2431.9999999999995</v>
      </c>
      <c s="28">
        <f ca="1" t="shared" si="45"/>
        <v>4302.1999999999998</v>
      </c>
      <c s="28">
        <f ca="1" t="shared" si="45"/>
        <v>3891.9999999999995</v>
      </c>
      <c s="28">
        <f ca="1" t="shared" si="45"/>
        <v>4204.9999999999991</v>
      </c>
      <c s="28">
        <f ca="1" t="shared" si="45"/>
        <v>-176</v>
      </c>
      <c s="28">
        <f ca="1" t="shared" si="45"/>
        <v>-69</v>
      </c>
      <c s="28">
        <f ca="1" t="shared" si="45"/>
        <v>17373.999999999996</v>
      </c>
      <c s="28">
        <f ca="1" t="shared" si="45"/>
        <v>-269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>
        <f ca="1">IF(BO$17&gt;0,HLOOKUP(OFFSET($BM$1,MAX($BO$17:$BZ$17)-1,0),CX1:DU2,2,FALSE),0)</f>
        <v>0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96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6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68</v>
      </c>
      <c s="35">
        <f t="array" ref="D17">MAX((D20:D1460&gt;0)*(ROW(D20:D1460)))</f>
        <v>68</v>
      </c>
      <c s="35">
        <f t="array" ref="E17">MAX((E20:E1460&gt;0)*(ROW(E20:E1460)))</f>
        <v>68</v>
      </c>
      <c s="35">
        <f t="array" ref="F17">MAX((F20:F1460&gt;0)*(ROW(F20:F1460)))</f>
        <v>68</v>
      </c>
      <c s="35">
        <f t="array" ref="G17">MAX((G20:G1460&gt;0)*(ROW(G20:G1460)))</f>
        <v>68</v>
      </c>
      <c s="35">
        <f t="array" ref="H17">MAX((H20:H1460&gt;0)*(ROW(H20:H1460)))</f>
        <v>0</v>
      </c>
      <c s="35">
        <f t="array" ref="I17">MAX((I20:I1460&gt;0)*(ROW(I20:I1460)))</f>
        <v>68</v>
      </c>
      <c s="35">
        <f t="array" ref="J17">MAX((J20:J1460&gt;0)*(ROW(J20:J1460)))</f>
        <v>68</v>
      </c>
      <c s="35">
        <f t="array" ref="K17">MAX((K20:K1460&gt;0)*(ROW(K20:K1460)))</f>
        <v>68</v>
      </c>
      <c s="35">
        <f t="array" ref="L17">MAX((L20:L1460&gt;0)*(ROW(L20:L1460)))</f>
        <v>68</v>
      </c>
      <c s="35">
        <f t="array" ref="M17">MAX((M20:M1460&gt;0)*(ROW(M20:M1460)))</f>
        <v>68</v>
      </c>
      <c s="35">
        <f t="array" ref="N17">MAX((N20:N1460&gt;0)*(ROW(N20:N1460)))</f>
        <v>68</v>
      </c>
      <c s="35">
        <f t="array" ref="O17">MAX((O20:O1460&gt;0)*(ROW(O20:O1460)))</f>
        <v>68</v>
      </c>
      <c s="35">
        <f t="array" ref="P17">MAX((P20:P1460&gt;0)*(ROW(P20:P1460)))</f>
        <v>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9"/>
      <c s="235" t="s">
        <v>121</v>
      </c>
      <c s="16">
        <f ca="1" t="shared" si="46" ref="AI17:BK17">AI5-AI6</f>
        <v>0</v>
      </c>
      <c s="16">
        <f ca="1" t="shared" si="46"/>
        <v>-1.1333333333333333</v>
      </c>
      <c s="16">
        <f ca="1" t="shared" si="46"/>
        <v>0</v>
      </c>
      <c s="16">
        <f ca="1" t="shared" si="46"/>
        <v>-1.1333333333333333</v>
      </c>
      <c s="16">
        <f ca="1" t="shared" si="46"/>
        <v>0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0</v>
      </c>
      <c s="16">
        <f ca="1" t="shared" si="46"/>
        <v>-1.1333333333333333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28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68</v>
      </c>
      <c s="18">
        <f t="array" aca="1" ref="BQ17" ca="1">MAX((BQ20:BQ1460&gt;0)*(ROW(BQ20:BQ1460)))</f>
        <v>0</v>
      </c>
      <c s="18">
        <f t="array" aca="1" ref="BR17" ca="1">MAX((BR20:BR1460&gt;0)*(ROW(BR20:BR1460)))</f>
        <v>68</v>
      </c>
      <c s="18">
        <f t="array" aca="1" ref="BS17" ca="1">MAX((BS20:BS1460&gt;0)*(ROW(BS20:BS1460)))</f>
        <v>0</v>
      </c>
      <c s="18">
        <f t="array" aca="1" ref="BT17" ca="1">MAX((BT20:BT1460&gt;0)*(ROW(BT20:BT1460)))</f>
        <v>68</v>
      </c>
      <c s="18">
        <f t="array" aca="1" ref="BU17" ca="1">MAX((BU20:BU1460&gt;0)*(ROW(BU20:BU1460)))</f>
        <v>68</v>
      </c>
      <c s="18">
        <f t="array" aca="1" ref="BV17" ca="1">MAX((BV20:BV1460&gt;0)*(ROW(BV20:BV1460)))</f>
        <v>68</v>
      </c>
      <c s="18">
        <f t="array" aca="1" ref="BW17" ca="1">MAX((BW20:BW1460&gt;0)*(ROW(BW20:BW1460)))</f>
        <v>68</v>
      </c>
      <c s="18">
        <f t="array" aca="1" ref="BX17" ca="1">MAX((BX20:BX1460&gt;0)*(ROW(BX20:BX1460)))</f>
        <v>68</v>
      </c>
      <c s="18">
        <f t="array" aca="1" ref="BY17" ca="1">MAX((BY20:BY1460&gt;0)*(ROW(BY20:BY1460)))</f>
        <v>68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05" t="s">
        <v>285</v>
      </c>
      <c s="168" t="s">
        <v>327</v>
      </c>
      <c s="315" t="s">
        <v>172</v>
      </c>
      <c s="131" t="s">
        <v>237</v>
      </c>
      <c s="13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5" t="s">
        <v>186</v>
      </c>
      <c s="312" t="s">
        <v>284</v>
      </c>
      <c s="1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0"/>
      <c s="30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0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0</v>
      </c>
      <c s="28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7"/>
      <c s="228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42"/>
      <c s="302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1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30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0.066666666666666666</v>
      </c>
      <c s="21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0.083333333333333329</v>
      </c>
      <c s="21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302"/>
      <c s="2"/>
      <c s="82" t="str">
        <f>AJ18</f>
        <v>Plant Infeed</v>
      </c>
      <c s="44">
        <f t="shared" si="88" ref="CX24:DU24">SUMIF($BM$20:$BM$1460,"="&amp;CX$1,$AJ$20:$AJ$1460)</f>
        <v>603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603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0.10000000000000001</v>
      </c>
      <c s="21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0.11666666666666667</v>
      </c>
      <c s="21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302"/>
      <c s="2"/>
      <c s="82" t="str">
        <f>AL18</f>
        <v xml:space="preserve"> #1/#2 Dry</v>
      </c>
      <c s="44">
        <f t="shared" si="92" ref="CX26:DU26">SUMIF($BM$20:$BM$1460,"="&amp;CX$1,$AL$20:$AL$1460)</f>
        <v>288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288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0.13333333333333333</v>
      </c>
      <c s="21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3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0.14999999999999999</v>
      </c>
      <c s="21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302"/>
      <c s="2"/>
      <c s="82" t="s">
        <v>229</v>
      </c>
      <c s="44">
        <f t="shared" si="94" ref="CX28:DU28">SUMIF($BM$20:$BM$1460,"="&amp;CX$1,$AN$20:$AN$1460)</f>
        <v>424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424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0.16666666666666666</v>
      </c>
      <c s="21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302"/>
      <c s="2"/>
      <c s="283" t="str">
        <f>AO18</f>
        <v>Wash 4's</v>
      </c>
      <c s="44">
        <f t="shared" si="97" ref="CX29:DU29">SUMIF($BM$20:$BM$1460,"="&amp;CX$1,$AO$20:$AO$1460)</f>
        <v>196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196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0.18333333333333332</v>
      </c>
      <c s="21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302"/>
      <c s="2"/>
      <c s="82"/>
      <c s="6">
        <f t="shared" si="98" ref="CX30:DU30">SUM(CX24:CX29)</f>
        <v>1511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1511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0.20000000000000001</v>
      </c>
      <c s="21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0.21666666666666667</v>
      </c>
      <c s="21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0.23333333333333334</v>
      </c>
      <c s="21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0.80000000000000004</v>
      </c>
      <c s="14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0.25</v>
      </c>
      <c s="21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0.26666666666666666</v>
      </c>
      <c s="21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0.80000000000000004</v>
      </c>
      <c s="14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0.28333333333333333</v>
      </c>
      <c s="21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0.29999999999999999</v>
      </c>
      <c s="21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0.80000000000000004</v>
      </c>
      <c s="14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0.31666666666666665</v>
      </c>
      <c s="21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0.80000000000000004</v>
      </c>
      <c s="14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0.33333333333333331</v>
      </c>
      <c s="21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302"/>
      <c s="2"/>
      <c s="80"/>
      <c s="80"/>
      <c s="80"/>
      <c r="DU39" s="80"/>
      <c s="80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0.34999999999999998</v>
      </c>
      <c s="21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302"/>
      <c s="2"/>
      <c s="80"/>
      <c s="80"/>
      <c s="80"/>
      <c r="DU40" s="80"/>
      <c s="80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0.36666666666666664</v>
      </c>
      <c s="21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302"/>
      <c s="2"/>
      <c s="80"/>
      <c s="80"/>
      <c s="80"/>
      <c r="DU41" s="80"/>
      <c s="80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0.38333333333333336</v>
      </c>
      <c s="21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302"/>
      <c s="2"/>
      <c s="80"/>
      <c s="80"/>
      <c s="80"/>
      <c r="DU42" s="80"/>
      <c s="80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0.40000000000000002</v>
      </c>
      <c s="21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302"/>
      <c s="2"/>
      <c s="80"/>
      <c s="80"/>
      <c s="80"/>
      <c r="DU43" s="80"/>
      <c s="80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0.41666666666666669</v>
      </c>
      <c s="21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302"/>
      <c s="2"/>
      <c s="80"/>
      <c s="80"/>
      <c s="80"/>
      <c r="DU44" s="80"/>
      <c s="80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0.43333333333333335</v>
      </c>
      <c s="21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302"/>
      <c s="2"/>
      <c s="80"/>
      <c s="80"/>
      <c s="80"/>
      <c r="DU45" s="80"/>
      <c s="80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0.45000000000000001</v>
      </c>
      <c s="21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302"/>
      <c s="2"/>
      <c s="80"/>
      <c s="80"/>
      <c s="80"/>
      <c r="DU46" s="80"/>
      <c s="80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0.46666666666666667</v>
      </c>
      <c s="21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302"/>
      <c s="2"/>
      <c s="80"/>
      <c s="80"/>
      <c s="80"/>
      <c r="DU47" s="80"/>
      <c s="80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0.48333333333333334</v>
      </c>
      <c s="21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302"/>
      <c s="2"/>
      <c s="80"/>
      <c s="80"/>
      <c s="80"/>
      <c r="DU48" s="80"/>
      <c s="80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169">
        <f t="shared" si="54"/>
        <v>49</v>
      </c>
      <c s="73">
        <f t="shared" si="50"/>
        <v>0.5</v>
      </c>
      <c s="21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302"/>
      <c s="2"/>
      <c s="80"/>
      <c s="80"/>
      <c s="80"/>
      <c r="DU49" s="80"/>
      <c s="80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169">
        <f t="shared" si="54"/>
        <v>50</v>
      </c>
      <c s="73">
        <f t="shared" si="50"/>
        <v>0.51666666666666672</v>
      </c>
      <c s="21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302"/>
      <c s="2"/>
      <c s="80"/>
      <c s="80"/>
      <c s="80"/>
      <c r="DU50" s="80"/>
      <c s="80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169">
        <f t="shared" si="54"/>
        <v>51</v>
      </c>
      <c s="73">
        <f t="shared" si="50"/>
        <v>0.53333333333333333</v>
      </c>
      <c s="21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302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169">
        <f t="shared" si="54"/>
        <v>52</v>
      </c>
      <c s="73">
        <f t="shared" si="50"/>
        <v>0.55000000000000004</v>
      </c>
      <c s="21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302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169">
        <f t="shared" si="54"/>
        <v>53</v>
      </c>
      <c s="73">
        <f t="shared" si="50"/>
        <v>0.56666666666666665</v>
      </c>
      <c s="21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302"/>
      <c s="2"/>
      <c s="100"/>
      <c s="70"/>
      <c s="70"/>
      <c r="DU53" s="70"/>
      <c s="70"/>
      <c s="70"/>
      <c s="223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169">
        <f t="shared" si="54"/>
        <v>54</v>
      </c>
      <c s="73">
        <f t="shared" si="50"/>
        <v>0.58333333333333337</v>
      </c>
      <c s="21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302"/>
      <c s="2"/>
      <c s="100"/>
      <c r="DF54" s="299" t="s">
        <v>118</v>
      </c>
      <c r="DX54" s="134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169">
        <f t="shared" si="54"/>
        <v>55</v>
      </c>
      <c s="73">
        <f t="shared" si="50"/>
        <v>0.59999999999999998</v>
      </c>
      <c s="21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302"/>
      <c s="2"/>
      <c s="2"/>
      <c s="198">
        <v>1</v>
      </c>
      <c s="3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169">
        <f t="shared" si="54"/>
        <v>56</v>
      </c>
      <c s="73">
        <f t="shared" si="50"/>
        <v>0.6166666666666667</v>
      </c>
      <c s="21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302"/>
      <c s="2"/>
      <c s="2"/>
      <c s="198">
        <f t="shared" si="110" ref="CX56:CX157">+CX55+1</f>
        <v>2</v>
      </c>
      <c s="316" t="s">
        <v>7</v>
      </c>
      <c s="164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8"/>
      <c s="118"/>
      <c s="118"/>
      <c s="327"/>
      <c s="98" t="s">
        <v>129</v>
      </c>
      <c s="97" t="s">
        <v>182</v>
      </c>
      <c s="97"/>
      <c s="97"/>
      <c s="97" t="s">
        <v>350</v>
      </c>
      <c s="291" t="s">
        <v>202</v>
      </c>
      <c r="DX56" s="103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169">
        <f t="shared" si="54"/>
        <v>57</v>
      </c>
      <c s="73">
        <f t="shared" si="50"/>
        <v>0.6333333333333333</v>
      </c>
      <c s="21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302"/>
      <c s="2"/>
      <c s="2"/>
      <c s="198">
        <f t="shared" si="110"/>
        <v>3</v>
      </c>
      <c s="316" t="s">
        <v>106</v>
      </c>
      <c s="205" t="s">
        <v>63</v>
      </c>
      <c s="113" t="s">
        <v>60</v>
      </c>
      <c s="113" t="s">
        <v>126</v>
      </c>
      <c s="113" t="s">
        <v>7</v>
      </c>
      <c s="298" t="s">
        <v>246</v>
      </c>
      <c s="88"/>
      <c s="88"/>
      <c s="88"/>
      <c s="88"/>
      <c s="88"/>
      <c s="247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3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169">
        <f t="shared" si="54"/>
        <v>58</v>
      </c>
      <c s="73">
        <f t="shared" si="50"/>
        <v>0.65000000000000002</v>
      </c>
      <c s="21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302"/>
      <c s="2"/>
      <c s="2"/>
      <c s="198">
        <f t="shared" si="110"/>
        <v>4</v>
      </c>
      <c s="316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0.69999999999999996</v>
      </c>
      <c s="294">
        <v>17</v>
      </c>
      <c r="DX58" s="103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169">
        <f t="shared" si="54"/>
        <v>59</v>
      </c>
      <c s="73">
        <f t="shared" si="50"/>
        <v>0.68333333333333335</v>
      </c>
      <c s="21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302"/>
      <c s="2"/>
      <c s="2"/>
      <c s="198">
        <f t="shared" si="110"/>
        <v>5</v>
      </c>
      <c s="316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0.59999999999999998</v>
      </c>
      <c s="294">
        <v>34</v>
      </c>
      <c r="DX59" s="103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169">
        <f t="shared" si="54"/>
        <v>60</v>
      </c>
      <c s="73">
        <f t="shared" si="50"/>
        <v>0.69999999999999996</v>
      </c>
      <c s="21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302"/>
      <c s="2"/>
      <c s="2"/>
      <c s="198">
        <f t="shared" si="110"/>
        <v>6</v>
      </c>
      <c s="316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0.10000000000000001</v>
      </c>
      <c s="294">
        <v>18</v>
      </c>
      <c r="DX60" s="103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169">
        <f t="shared" si="54"/>
        <v>61</v>
      </c>
      <c s="73">
        <f t="shared" si="50"/>
        <v>0.71666666666666667</v>
      </c>
      <c s="21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302"/>
      <c s="2"/>
      <c s="2"/>
      <c s="198">
        <f t="shared" si="110"/>
        <v>7</v>
      </c>
      <c s="316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38</v>
      </c>
      <c r="DX61" s="248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169">
        <f t="shared" si="54"/>
        <v>62</v>
      </c>
      <c s="73">
        <f t="shared" si="50"/>
        <v>0.73333333333333328</v>
      </c>
      <c s="21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2"/>
      <c s="76"/>
      <c s="2"/>
      <c s="198">
        <f t="shared" si="110"/>
        <v>8</v>
      </c>
      <c s="316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39</v>
      </c>
      <c r="DX62" s="15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169">
        <f t="shared" si="54"/>
        <v>63</v>
      </c>
      <c s="73">
        <f t="shared" si="50"/>
        <v>0.75</v>
      </c>
      <c s="21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2"/>
      <c s="76"/>
      <c s="2"/>
      <c s="198">
        <f t="shared" si="110"/>
        <v>9</v>
      </c>
      <c s="316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322"/>
      <c s="75">
        <v>0</v>
      </c>
      <c s="182">
        <v>1.25</v>
      </c>
      <c s="75">
        <v>10</v>
      </c>
      <c s="75">
        <v>0.10000000000000001</v>
      </c>
      <c s="329">
        <v>0.84999999999999998</v>
      </c>
      <c s="294">
        <v>37</v>
      </c>
      <c r="DX63" s="15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169">
        <f t="shared" si="54"/>
        <v>64</v>
      </c>
      <c s="73">
        <f t="shared" si="50"/>
        <v>0.76666666666666672</v>
      </c>
      <c s="21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2"/>
      <c s="76"/>
      <c s="2"/>
      <c s="198">
        <f t="shared" si="110"/>
        <v>10</v>
      </c>
      <c s="316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35</v>
      </c>
      <c r="DX64" s="15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169">
        <f t="shared" si="54"/>
        <v>65</v>
      </c>
      <c s="73">
        <f t="shared" si="50"/>
        <v>0.78333333333333333</v>
      </c>
      <c s="21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2"/>
      <c s="76"/>
      <c s="2"/>
      <c s="198">
        <f t="shared" si="110"/>
        <v>11</v>
      </c>
      <c s="316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36</v>
      </c>
      <c r="DX65" s="15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169">
        <f t="shared" si="54"/>
        <v>66</v>
      </c>
      <c s="73">
        <f t="shared" si="50"/>
        <v>0.80000000000000004</v>
      </c>
      <c s="21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2"/>
      <c s="76"/>
      <c s="2"/>
      <c s="198">
        <f t="shared" si="110"/>
        <v>12</v>
      </c>
      <c s="316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40</v>
      </c>
      <c r="DX66" s="15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169">
        <f t="shared" si="54"/>
        <v>67</v>
      </c>
      <c s="73">
        <f t="shared" si="50"/>
        <v>0.81666666666666665</v>
      </c>
      <c s="21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2"/>
      <c s="76"/>
      <c s="2"/>
      <c s="198">
        <f t="shared" si="110"/>
        <v>13</v>
      </c>
      <c s="316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322"/>
      <c s="75">
        <v>0</v>
      </c>
      <c s="182">
        <v>1.5</v>
      </c>
      <c s="75">
        <v>50</v>
      </c>
      <c s="75">
        <v>0.34999999999999998</v>
      </c>
      <c s="329">
        <v>0.70000000000000007</v>
      </c>
      <c s="294">
        <v>41</v>
      </c>
      <c r="DX67" s="277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8">
        <f t="shared" si="39"/>
        <v>-1110</v>
      </c>
      <c s="92">
        <f t="shared" si="20"/>
        <v>-670</v>
      </c>
      <c s="106">
        <f t="shared" si="21"/>
        <v>-0.67000000000000037</v>
      </c>
      <c s="255"/>
    </row>
    <row ht="11.1" customHeight="1">
      <c s="169">
        <f t="shared" si="54"/>
        <v>68</v>
      </c>
      <c s="73">
        <f t="shared" si="50"/>
        <v>0.83333333333333337</v>
      </c>
      <c s="21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2"/>
      <c s="76"/>
      <c s="2"/>
      <c s="198">
        <f t="shared" si="110"/>
        <v>14</v>
      </c>
      <c s="316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8" s="103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2">
        <f t="shared" si="20"/>
        <v>-680</v>
      </c>
      <c s="106">
        <f t="shared" si="21"/>
        <v>-0.68000000000000038</v>
      </c>
      <c s="255"/>
    </row>
    <row ht="11.1" customHeight="1">
      <c s="169">
        <f t="shared" si="54"/>
        <v>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>Reset</v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2"/>
      <c s="76"/>
      <c s="2"/>
      <c s="198">
        <f t="shared" si="110"/>
        <v>15</v>
      </c>
      <c s="316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9" s="103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2">
        <f t="shared" si="20"/>
        <v>-690</v>
      </c>
      <c s="106">
        <f t="shared" si="21"/>
        <v>-0.69000000000000039</v>
      </c>
      <c s="255"/>
    </row>
    <row ht="11.1" customHeight="1">
      <c s="169">
        <f t="shared" si="54"/>
        <v>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2"/>
      <c s="76"/>
      <c s="2"/>
      <c s="198">
        <f t="shared" si="110"/>
        <v>16</v>
      </c>
      <c s="316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0" s="18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6">
        <f t="shared" si="21"/>
        <v>-0.7000000000000004</v>
      </c>
      <c s="255"/>
    </row>
    <row ht="11.1" customHeight="1">
      <c s="169">
        <f t="shared" si="54"/>
        <v>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2"/>
      <c s="76"/>
      <c s="2"/>
      <c s="198">
        <f t="shared" si="110"/>
        <v>17</v>
      </c>
      <c s="316" t="s">
        <v>347</v>
      </c>
      <c s="14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1" s="103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6">
        <f t="shared" si="21"/>
        <v>-0.71000000000000041</v>
      </c>
      <c s="255"/>
    </row>
    <row ht="11.1" customHeight="1">
      <c s="169">
        <f t="shared" si="54"/>
        <v>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2"/>
      <c s="76"/>
      <c s="2"/>
      <c s="198">
        <f t="shared" si="110"/>
        <v>18</v>
      </c>
      <c s="316" t="s">
        <v>60</v>
      </c>
      <c s="146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6">
        <f t="shared" si="21"/>
        <v>-0.72000000000000042</v>
      </c>
      <c s="255"/>
    </row>
    <row ht="11.1" customHeight="1">
      <c s="169">
        <f t="shared" si="54"/>
        <v>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2"/>
      <c s="76"/>
      <c s="2"/>
      <c s="198">
        <f t="shared" si="110"/>
        <v>19</v>
      </c>
      <c s="316" t="s">
        <v>155</v>
      </c>
      <c s="14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2"/>
      <c s="76"/>
      <c s="2"/>
      <c s="198">
        <f t="shared" si="110"/>
        <v>20</v>
      </c>
      <c s="316" t="s">
        <v>253</v>
      </c>
      <c s="14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2"/>
      <c s="76"/>
      <c s="2"/>
      <c s="198">
        <f t="shared" si="110"/>
        <v>21</v>
      </c>
      <c s="316" t="s">
        <v>348</v>
      </c>
      <c s="146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2"/>
      <c s="76"/>
      <c s="2"/>
      <c s="198">
        <f t="shared" si="110"/>
        <v>22</v>
      </c>
      <c s="316" t="s">
        <v>61</v>
      </c>
      <c s="146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2"/>
      <c s="76"/>
      <c s="2"/>
      <c s="198">
        <f t="shared" si="110"/>
        <v>23</v>
      </c>
      <c s="316" t="s">
        <v>181</v>
      </c>
      <c s="14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2"/>
      <c s="76"/>
      <c s="2"/>
      <c s="198">
        <f t="shared" si="110"/>
        <v>24</v>
      </c>
      <c s="316" t="s">
        <v>279</v>
      </c>
      <c s="14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2"/>
      <c s="76"/>
      <c s="2"/>
      <c s="198">
        <f t="shared" si="110"/>
        <v>25</v>
      </c>
      <c s="316" t="s">
        <v>365</v>
      </c>
      <c s="14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2"/>
      <c s="76"/>
      <c s="2"/>
      <c s="198">
        <f t="shared" si="110"/>
        <v>26</v>
      </c>
      <c s="316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2"/>
      <c s="76"/>
      <c s="2"/>
      <c s="198">
        <f t="shared" si="110"/>
        <v>27</v>
      </c>
      <c s="316" t="s">
        <v>117</v>
      </c>
      <c s="14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2"/>
      <c s="76"/>
      <c s="2"/>
      <c s="198">
        <f t="shared" si="110"/>
        <v>28</v>
      </c>
      <c s="316" t="s">
        <v>207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2"/>
      <c s="76"/>
      <c s="2"/>
      <c s="198">
        <f t="shared" si="110"/>
        <v>29</v>
      </c>
      <c s="316" t="s">
        <v>307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2"/>
      <c s="76"/>
      <c s="2"/>
      <c s="198">
        <f t="shared" si="110"/>
        <v>30</v>
      </c>
      <c s="316" t="s">
        <v>44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2"/>
      <c s="76"/>
      <c s="2"/>
      <c s="198">
        <f t="shared" si="110"/>
        <v>31</v>
      </c>
      <c s="316" t="s">
        <v>137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2"/>
      <c s="76"/>
      <c s="2"/>
      <c s="198">
        <f t="shared" si="110"/>
        <v>32</v>
      </c>
      <c s="316" t="s">
        <v>331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2"/>
      <c s="76"/>
      <c s="2"/>
      <c s="198">
        <f t="shared" si="110"/>
        <v>33</v>
      </c>
      <c s="316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2"/>
      <c s="76"/>
      <c s="2"/>
      <c s="19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2"/>
      <c s="76"/>
      <c s="2"/>
      <c s="198">
        <f t="shared" si="110"/>
        <v>35</v>
      </c>
      <c s="316" t="s">
        <v>225</v>
      </c>
      <c r="DX89" s="127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2"/>
      <c s="76"/>
      <c s="2"/>
      <c s="198">
        <f t="shared" si="110"/>
        <v>36</v>
      </c>
      <c s="316" t="s">
        <v>322</v>
      </c>
      <c r="DX90" s="127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2"/>
      <c s="76"/>
      <c s="2"/>
      <c s="198">
        <f t="shared" si="110"/>
        <v>37</v>
      </c>
      <c s="316" t="s">
        <v>39</v>
      </c>
      <c r="DX91" s="127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2"/>
      <c s="76"/>
      <c s="2"/>
      <c s="19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2"/>
      <c s="76"/>
      <c s="2"/>
      <c s="19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2"/>
      <c s="76"/>
      <c s="2"/>
      <c s="198">
        <f t="shared" si="110"/>
        <v>40</v>
      </c>
      <c s="316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2"/>
      <c s="76"/>
      <c s="2"/>
      <c s="198">
        <f t="shared" si="110"/>
        <v>41</v>
      </c>
      <c s="316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2"/>
      <c s="76"/>
      <c s="2"/>
      <c s="198">
        <f t="shared" si="110"/>
        <v>42</v>
      </c>
      <c s="316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2"/>
      <c s="76"/>
      <c s="76"/>
      <c s="198">
        <f t="shared" si="110"/>
        <v>43</v>
      </c>
      <c s="316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2"/>
      <c s="76"/>
      <c s="76"/>
      <c s="198">
        <f t="shared" si="110"/>
        <v>44</v>
      </c>
      <c s="316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2"/>
      <c s="76"/>
      <c s="76"/>
      <c s="198">
        <f t="shared" si="110"/>
        <v>45</v>
      </c>
      <c s="316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2"/>
      <c s="76"/>
      <c s="76"/>
      <c s="198">
        <f t="shared" si="110"/>
        <v>46</v>
      </c>
      <c s="316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2"/>
      <c s="76"/>
      <c s="76"/>
      <c s="198">
        <f t="shared" si="110"/>
        <v>47</v>
      </c>
      <c s="316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2"/>
      <c s="76"/>
      <c s="76"/>
      <c s="198">
        <f t="shared" si="110"/>
        <v>48</v>
      </c>
      <c s="316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2"/>
      <c s="76"/>
      <c s="76"/>
      <c s="198">
        <f t="shared" si="110"/>
        <v>49</v>
      </c>
      <c s="316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2"/>
      <c s="76"/>
      <c s="76"/>
      <c s="198">
        <f t="shared" si="110"/>
        <v>50</v>
      </c>
      <c s="316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2"/>
      <c s="76"/>
      <c s="76"/>
      <c s="198">
        <f t="shared" si="110"/>
        <v>51</v>
      </c>
      <c s="316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2"/>
      <c s="76"/>
      <c s="76"/>
      <c s="198">
        <f t="shared" si="110"/>
        <v>52</v>
      </c>
      <c s="316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2"/>
      <c s="76"/>
      <c s="76"/>
      <c s="198">
        <f t="shared" si="110"/>
        <v>53</v>
      </c>
      <c s="316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2"/>
      <c s="76"/>
      <c s="76"/>
      <c s="198">
        <f t="shared" si="110"/>
        <v>54</v>
      </c>
      <c s="316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2"/>
      <c s="76"/>
      <c s="76"/>
      <c s="198">
        <f t="shared" si="110"/>
        <v>55</v>
      </c>
      <c s="316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2"/>
      <c s="76"/>
      <c s="76"/>
      <c s="198">
        <f t="shared" si="110"/>
        <v>56</v>
      </c>
      <c s="316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2"/>
      <c s="76"/>
      <c s="76"/>
      <c s="198">
        <f t="shared" si="110"/>
        <v>57</v>
      </c>
      <c s="316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2"/>
      <c s="76"/>
      <c s="76"/>
      <c s="198">
        <f t="shared" si="110"/>
        <v>58</v>
      </c>
      <c s="316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2"/>
      <c s="76"/>
      <c s="76"/>
      <c s="198">
        <f t="shared" si="110"/>
        <v>59</v>
      </c>
      <c s="316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2"/>
      <c s="76"/>
      <c s="76"/>
      <c s="198">
        <f t="shared" si="110"/>
        <v>60</v>
      </c>
      <c s="316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2"/>
      <c s="76"/>
      <c s="76"/>
      <c s="198">
        <f t="shared" si="110"/>
        <v>61</v>
      </c>
      <c s="316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2"/>
      <c s="76"/>
      <c s="76"/>
      <c s="198">
        <f t="shared" si="110"/>
        <v>62</v>
      </c>
      <c s="316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2"/>
      <c s="76"/>
      <c s="76"/>
      <c s="198">
        <f t="shared" si="110"/>
        <v>63</v>
      </c>
      <c s="316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2"/>
      <c s="76"/>
      <c s="76"/>
      <c s="198">
        <f t="shared" si="110"/>
        <v>64</v>
      </c>
      <c s="316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2"/>
      <c s="76"/>
      <c s="76"/>
      <c s="198">
        <f t="shared" si="110"/>
        <v>65</v>
      </c>
      <c s="316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2"/>
      <c s="76"/>
      <c s="76"/>
      <c s="198">
        <f t="shared" si="110"/>
        <v>66</v>
      </c>
      <c s="316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2"/>
      <c s="76"/>
      <c s="76"/>
      <c s="198">
        <f t="shared" si="110"/>
        <v>67</v>
      </c>
      <c s="316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2"/>
      <c s="76"/>
      <c s="76"/>
      <c s="198">
        <f t="shared" si="110"/>
        <v>68</v>
      </c>
      <c s="316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2"/>
      <c s="76"/>
      <c s="76"/>
      <c s="198">
        <f t="shared" si="110"/>
        <v>69</v>
      </c>
      <c s="316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2"/>
      <c s="76"/>
      <c s="76"/>
      <c s="198">
        <f t="shared" si="110"/>
        <v>70</v>
      </c>
      <c s="316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2"/>
      <c s="76"/>
      <c s="76"/>
      <c s="198">
        <f t="shared" si="110"/>
        <v>71</v>
      </c>
      <c s="316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2"/>
      <c s="76"/>
      <c s="76"/>
      <c s="198">
        <f t="shared" si="110"/>
        <v>72</v>
      </c>
      <c s="316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2"/>
      <c s="76"/>
      <c s="76"/>
      <c s="198">
        <f t="shared" si="110"/>
        <v>73</v>
      </c>
      <c s="316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2"/>
      <c s="76"/>
      <c s="76"/>
      <c s="198">
        <f t="shared" si="110"/>
        <v>74</v>
      </c>
      <c s="316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2"/>
      <c s="76"/>
      <c s="76"/>
      <c s="198">
        <f t="shared" si="110"/>
        <v>75</v>
      </c>
      <c s="316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2"/>
      <c s="76"/>
      <c s="76"/>
      <c s="198">
        <f t="shared" si="110"/>
        <v>76</v>
      </c>
      <c s="316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2"/>
      <c s="76"/>
      <c s="76"/>
      <c s="198">
        <f t="shared" si="110"/>
        <v>77</v>
      </c>
      <c s="316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2"/>
      <c s="76"/>
      <c s="76"/>
      <c s="198">
        <f t="shared" si="110"/>
        <v>78</v>
      </c>
      <c s="316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2"/>
      <c s="76"/>
      <c s="76"/>
      <c s="198">
        <f t="shared" si="110"/>
        <v>79</v>
      </c>
      <c s="316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2"/>
      <c s="76"/>
      <c s="76"/>
      <c s="198">
        <f t="shared" si="110"/>
        <v>80</v>
      </c>
      <c s="316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2"/>
      <c s="76"/>
      <c s="76"/>
      <c s="198">
        <f t="shared" si="110"/>
        <v>81</v>
      </c>
      <c s="316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2"/>
      <c s="76"/>
      <c s="76"/>
      <c s="198">
        <f t="shared" si="110"/>
        <v>82</v>
      </c>
      <c s="316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2"/>
      <c s="76"/>
      <c s="76"/>
      <c s="198">
        <f t="shared" si="110"/>
        <v>83</v>
      </c>
      <c s="316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2"/>
      <c s="76"/>
      <c s="76"/>
      <c s="198">
        <f t="shared" si="110"/>
        <v>84</v>
      </c>
      <c s="316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2"/>
      <c s="76"/>
      <c s="76"/>
      <c s="198">
        <f t="shared" si="110"/>
        <v>85</v>
      </c>
      <c s="316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2"/>
      <c s="76"/>
      <c s="76"/>
      <c s="198">
        <f t="shared" si="110"/>
        <v>86</v>
      </c>
      <c s="316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2"/>
      <c s="76"/>
      <c s="76"/>
      <c s="198">
        <f t="shared" si="110"/>
        <v>87</v>
      </c>
      <c s="316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2"/>
      <c s="76"/>
      <c s="76"/>
      <c s="198">
        <f t="shared" si="110"/>
        <v>88</v>
      </c>
      <c s="316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2"/>
      <c s="76"/>
      <c s="76"/>
      <c s="198">
        <f t="shared" si="110"/>
        <v>89</v>
      </c>
      <c s="316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2"/>
      <c s="76"/>
      <c s="76"/>
      <c s="198">
        <f t="shared" si="110"/>
        <v>90</v>
      </c>
      <c s="316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2"/>
      <c s="76"/>
      <c s="76"/>
      <c s="198">
        <f t="shared" si="110"/>
        <v>91</v>
      </c>
      <c s="316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2"/>
      <c s="76"/>
      <c s="76"/>
      <c s="198">
        <f t="shared" si="110"/>
        <v>92</v>
      </c>
      <c s="316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2"/>
      <c s="76"/>
      <c s="76"/>
      <c s="198">
        <f t="shared" si="110"/>
        <v>93</v>
      </c>
      <c s="316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2"/>
      <c s="76"/>
      <c s="76"/>
      <c s="198">
        <f t="shared" si="110"/>
        <v>94</v>
      </c>
      <c s="316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2"/>
      <c s="76"/>
      <c s="76"/>
      <c s="198">
        <f t="shared" si="110"/>
        <v>95</v>
      </c>
      <c s="316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2"/>
      <c s="76"/>
      <c s="76"/>
      <c s="198">
        <f t="shared" si="110"/>
        <v>96</v>
      </c>
      <c s="316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2"/>
      <c s="76"/>
      <c s="76"/>
      <c s="198">
        <f t="shared" si="110"/>
        <v>97</v>
      </c>
      <c s="316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2"/>
      <c s="76"/>
      <c s="76"/>
      <c s="198">
        <f t="shared" si="110"/>
        <v>98</v>
      </c>
      <c s="316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2"/>
      <c s="76"/>
      <c s="76"/>
      <c s="198">
        <f t="shared" si="110"/>
        <v>99</v>
      </c>
      <c s="316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2"/>
      <c s="76"/>
      <c s="76"/>
      <c s="198">
        <f t="shared" si="110"/>
        <v>100</v>
      </c>
      <c s="316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2"/>
      <c s="76"/>
      <c s="76"/>
      <c s="198">
        <f t="shared" si="110"/>
        <v>101</v>
      </c>
      <c s="316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2"/>
      <c s="76"/>
      <c s="76"/>
      <c s="198">
        <f t="shared" si="110"/>
        <v>102</v>
      </c>
      <c s="316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2"/>
      <c s="76"/>
      <c s="76"/>
      <c s="198">
        <f t="shared" si="110"/>
        <v>103</v>
      </c>
      <c s="316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2"/>
      <c s="76"/>
      <c s="76"/>
      <c r="FL452" s="1"/>
      <c s="132">
        <f t="shared" si="120"/>
        <v>44280</v>
      </c>
      <c s="221"/>
      <c s="292"/>
    </row>
    <row ht="11.1" customHeight="1">
      <c s="169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1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