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<sst xmlns="http://schemas.openxmlformats.org/spreadsheetml/2006/main" uniqueCount="382">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</sst>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sz val="9"/>
      <color rgb="FF500000"/>
      <name val="Arial Narrow"/>
      <family val="2"/>
    </font>
    <font>
      <b/>
      <u/>
      <sz val="8"/>
      <color theme="1"/>
      <name val="Arial Narrow"/>
      <family val="2"/>
    </font>
    <font>
      <b/>
      <sz val="9"/>
      <color rgb="FF500000"/>
      <name val="Arial Narrow"/>
      <family val="2"/>
    </font>
    <font>
      <b/>
      <u/>
      <sz val="10"/>
      <name val="Arial Narrow"/>
      <family val="2"/>
    </font>
    <font>
      <b/>
      <u/>
      <sz val="9"/>
      <color theme="1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u/>
      <sz val="8"/>
      <color rgb="FF500000"/>
      <name val="Arial Narrow"/>
      <family val="2"/>
    </font>
    <font>
      <sz val="8"/>
      <color rgb="FF640000"/>
      <name val="Arial Narrow"/>
      <family val="2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b/>
      <sz val="10"/>
      <color theme="1"/>
      <name val="Arial Nova Cond"/>
      <family val="2"/>
    </font>
    <font>
      <b/>
      <sz val="10"/>
      <name val="Arial Narrow"/>
      <family val="2"/>
    </font>
    <font>
      <sz val="9"/>
      <color theme="1" tint="0.14999847407452621"/>
      <name val="Comic Sans MS"/>
      <family val="4"/>
    </font>
    <font>
      <sz val="8"/>
      <color theme="1" tint="0.14999847407452621"/>
      <name val="Comic Sans MS"/>
      <family val="4"/>
    </font>
    <font>
      <b/>
      <sz val="9"/>
      <color theme="1"/>
      <name val="Arial"/>
      <family val="2"/>
    </font>
    <font>
      <sz val="9"/>
      <color theme="1"/>
      <name val="Arial Nova Cond"/>
      <family val="2"/>
    </font>
    <font>
      <sz val="8"/>
      <color theme="1"/>
      <name val="Cambria"/>
      <family val="2"/>
      <scheme val="minor"/>
    </font>
    <font>
      <i/>
      <sz val="8"/>
      <color rgb="FF500000"/>
      <name val="Arial Narrow"/>
      <family val="2"/>
    </font>
    <font>
      <b/>
      <sz val="8"/>
      <color theme="2" tint="-0.249969482421875"/>
      <name val="Arial Narrow"/>
      <family val="2"/>
    </font>
    <font>
      <b/>
      <sz val="9"/>
      <color rgb="FF500000"/>
      <name val="Arial"/>
      <family val="2"/>
    </font>
    <font>
      <sz val="14"/>
      <name val="Arial"/>
      <family val="2"/>
    </font>
    <font>
      <b/>
      <u/>
      <sz val="9"/>
      <color theme="1"/>
      <name val="Arial Nova Cond"/>
      <family val="2"/>
    </font>
    <font>
      <b/>
      <u/>
      <sz val="10"/>
      <color theme="1"/>
      <name val="Arial Narrow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FF6B27"/>
        <bgColor indexed="64"/>
      </pattern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A3670A"/>
        <bgColor indexed="64"/>
      </patternFill>
    </fill>
    <fill>
      <patternFill patternType="solid">
        <fgColor rgb="FF82DB1F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FFC725"/>
        <bgColor indexed="64"/>
      </patternFill>
    </fill>
    <fill>
      <patternFill patternType="solid">
        <fgColor rgb="FFC73CE8"/>
        <bgColor indexed="64"/>
      </patternFill>
    </fill>
    <fill>
      <patternFill patternType="solid">
        <fgColor rgb="FF00FF00"/>
        <bgColor indexed="64"/>
      </patternFill>
    </fill>
    <fill>
      <patternFill patternType="solid">
        <fgColor rgb="FFF29B00"/>
        <bgColor indexed="64"/>
      </patternFill>
    </fill>
    <fill>
      <patternFill patternType="solid">
        <fgColor rgb="FF2584D5"/>
        <bgColor indexed="64"/>
      </pattern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theme="2" tint="-0.0999450683593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0" fontId="64" fillId="0" borderId="0" xfId="0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0" fontId="67" fillId="0" borderId="0" xfId="0" applyFont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/>
    </xf>
    <xf numFmtId="166" fontId="68" fillId="0" borderId="0" xfId="0" applyNumberFormat="1" applyFont="1" applyAlignment="1">
      <alignment horizontal="center" vertical="top"/>
    </xf>
    <xf numFmtId="166" fontId="62" fillId="7" borderId="11" xfId="0" applyNumberFormat="1" applyFont="1" applyFill="1" applyBorder="1" applyAlignment="1">
      <alignment horizontal="center" vertical="center"/>
    </xf>
    <xf numFmtId="164" fontId="60" fillId="32" borderId="12" xfId="0" applyNumberFormat="1" applyFont="1" applyFill="1" applyBorder="1" applyAlignment="1">
      <alignment horizontal="center" vertical="center"/>
    </xf>
    <xf numFmtId="164" fontId="60" fillId="32" borderId="13" xfId="0" applyNumberFormat="1" applyFont="1" applyFill="1" applyBorder="1" applyAlignment="1">
      <alignment horizontal="center" vertical="center"/>
    </xf>
    <xf numFmtId="2" fontId="69" fillId="0" borderId="0" xfId="0" applyNumberFormat="1" applyFont="1" applyAlignment="1">
      <alignment horizontal="center" vertical="center"/>
    </xf>
    <xf numFmtId="38" fontId="70" fillId="0" borderId="14" xfId="0" applyNumberFormat="1" applyFont="1" applyBorder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69" fontId="60" fillId="0" borderId="15" xfId="0" applyNumberFormat="1" applyFont="1" applyBorder="1" applyAlignment="1">
      <alignment horizontal="center" wrapText="1"/>
    </xf>
    <xf numFmtId="166" fontId="71" fillId="0" borderId="0" xfId="0" applyNumberFormat="1" applyFont="1" applyAlignment="1">
      <alignment horizontal="center" vertical="center"/>
    </xf>
    <xf numFmtId="169" fontId="60" fillId="36" borderId="15" xfId="0" applyNumberFormat="1" applyFont="1" applyFill="1" applyBorder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77" fontId="71" fillId="0" borderId="16" xfId="0" applyNumberFormat="1" applyFont="1" applyBorder="1" applyAlignment="1">
      <alignment horizontal="center" vertical="center"/>
    </xf>
    <xf numFmtId="0" fontId="68" fillId="0" borderId="17" xfId="0" applyFont="1" applyBorder="1" applyAlignment="1">
      <alignment horizontal="center" vertical="center"/>
    </xf>
    <xf numFmtId="3" fontId="72" fillId="0" borderId="0" xfId="0" applyNumberFormat="1" applyFont="1" applyAlignment="1">
      <alignment horizontal="center" vertical="center"/>
    </xf>
    <xf numFmtId="166" fontId="60" fillId="7" borderId="18" xfId="0" applyNumberFormat="1" applyFont="1" applyFill="1" applyBorder="1" applyAlignment="1">
      <alignment horizontal="center" vertical="center"/>
    </xf>
    <xf numFmtId="1" fontId="60" fillId="36" borderId="19" xfId="0" applyNumberFormat="1" applyFont="1" applyFill="1" applyBorder="1" applyAlignment="1">
      <alignment horizontal="center"/>
    </xf>
    <xf numFmtId="168" fontId="60" fillId="37" borderId="15" xfId="0" applyNumberFormat="1" applyFont="1" applyFill="1" applyBorder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" fontId="60" fillId="38" borderId="19" xfId="0" applyNumberFormat="1" applyFont="1" applyFill="1" applyBorder="1" applyAlignment="1">
      <alignment horizontal="center" vertical="top"/>
    </xf>
    <xf numFmtId="177" fontId="71" fillId="0" borderId="0" xfId="0" applyNumberFormat="1" applyFont="1" applyAlignment="1">
      <alignment horizontal="center"/>
    </xf>
    <xf numFmtId="3" fontId="64" fillId="32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0" fontId="74" fillId="0" borderId="15" xfId="0" applyFont="1" applyBorder="1" applyAlignment="1">
      <alignment horizontal="center" vertical="center"/>
    </xf>
    <xf numFmtId="1" fontId="75" fillId="39" borderId="11" xfId="0" applyNumberFormat="1" applyFont="1" applyFill="1" applyBorder="1" applyAlignment="1">
      <alignment horizontal="center" vertical="center"/>
    </xf>
    <xf numFmtId="0" fontId="76" fillId="0" borderId="15" xfId="0" applyFont="1" applyBorder="1" applyAlignment="1">
      <alignment horizontal="center"/>
    </xf>
    <xf numFmtId="1" fontId="75" fillId="40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3" fontId="64" fillId="0" borderId="14" xfId="0" applyNumberFormat="1" applyFont="1" applyBorder="1" applyAlignment="1">
      <alignment horizontal="center" vertical="center"/>
    </xf>
    <xf numFmtId="0" fontId="61" fillId="0" borderId="0" xfId="0" applyFont="1" applyAlignment="1">
      <alignment vertical="center"/>
    </xf>
    <xf numFmtId="3" fontId="64" fillId="41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9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65" fillId="0" borderId="0" xfId="0" applyFont="1" applyAlignment="1">
      <alignment vertical="center"/>
    </xf>
    <xf numFmtId="169" fontId="68" fillId="0" borderId="22" xfId="0" applyNumberFormat="1" applyFont="1" applyBorder="1" applyAlignment="1">
      <alignment horizontal="center" vertical="center"/>
    </xf>
    <xf numFmtId="0" fontId="72" fillId="0" borderId="0" xfId="0" applyFont="1" applyAlignment="1">
      <alignment vertical="center"/>
    </xf>
    <xf numFmtId="0" fontId="72" fillId="0" borderId="11" xfId="0" applyFont="1" applyBorder="1" applyAlignment="1">
      <alignment vertical="center"/>
    </xf>
    <xf numFmtId="0" fontId="60" fillId="0" borderId="23" xfId="0" applyFont="1" applyBorder="1" applyAlignment="1">
      <alignment horizontal="center" vertical="center" wrapText="1"/>
    </xf>
    <xf numFmtId="3" fontId="61" fillId="37" borderId="24" xfId="0" applyNumberFormat="1" applyFont="1" applyFill="1" applyBorder="1" applyAlignment="1">
      <alignment horizontal="center" vertical="center"/>
    </xf>
    <xf numFmtId="0" fontId="60" fillId="0" borderId="25" xfId="0" applyFont="1" applyBorder="1"/>
    <xf numFmtId="3" fontId="61" fillId="37" borderId="26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3" fontId="78" fillId="37" borderId="24" xfId="0" applyNumberFormat="1" applyFont="1" applyFill="1" applyBorder="1" applyAlignment="1">
      <alignment horizontal="center" vertical="center"/>
    </xf>
    <xf numFmtId="3" fontId="78" fillId="37" borderId="26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0" fontId="62" fillId="0" borderId="0" xfId="0" applyFont="1" applyAlignment="1">
      <alignment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0" fontId="1" fillId="0" borderId="15" xfId="0" applyFont="1" applyBorder="1" applyAlignment="1" applyProtection="1">
      <alignment horizontal="center"/>
      <protection locked="0"/>
    </xf>
    <xf numFmtId="3" fontId="60" fillId="0" borderId="25" xfId="0" applyNumberFormat="1" applyFont="1" applyBorder="1" applyAlignment="1">
      <alignment horizontal="center" wrapText="1"/>
    </xf>
    <xf numFmtId="166" fontId="60" fillId="0" borderId="0" xfId="0" applyNumberFormat="1" applyFont="1" applyAlignment="1">
      <alignment horizontal="center" vertical="center"/>
    </xf>
    <xf numFmtId="3" fontId="77" fillId="32" borderId="19" xfId="0" applyNumberFormat="1" applyFont="1" applyFill="1" applyBorder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horizontal="center"/>
    </xf>
    <xf numFmtId="0" fontId="64" fillId="0" borderId="0" xfId="0" applyFont="1" applyAlignment="1">
      <alignment horizontal="right" vertical="center"/>
    </xf>
    <xf numFmtId="0" fontId="81" fillId="0" borderId="0" xfId="0" applyFont="1" applyAlignment="1">
      <alignment vertical="center"/>
    </xf>
    <xf numFmtId="3" fontId="68" fillId="0" borderId="23" xfId="0" applyNumberFormat="1" applyFont="1" applyBorder="1" applyAlignment="1">
      <alignment horizontal="center" wrapText="1"/>
    </xf>
    <xf numFmtId="172" fontId="60" fillId="0" borderId="0" xfId="0" applyNumberFormat="1" applyFont="1" applyAlignment="1">
      <alignment horizontal="center" vertical="center"/>
    </xf>
    <xf numFmtId="0" fontId="82" fillId="43" borderId="0" xfId="0" applyFont="1" applyFill="1" applyAlignment="1">
      <alignment horizontal="center"/>
    </xf>
    <xf numFmtId="3" fontId="60" fillId="0" borderId="23" xfId="0" applyNumberFormat="1" applyFont="1" applyBorder="1" applyAlignment="1">
      <alignment horizontal="center" wrapText="1"/>
    </xf>
    <xf numFmtId="0" fontId="61" fillId="0" borderId="0" xfId="0" applyFont="1" applyAlignment="1" applyProtection="1">
      <alignment horizontal="center" vertical="center"/>
      <protection locked="0"/>
    </xf>
    <xf numFmtId="0" fontId="60" fillId="44" borderId="28" xfId="0" applyFont="1" applyFill="1" applyBorder="1" applyAlignment="1" applyProtection="1">
      <alignment horizontal="center"/>
      <protection locked="0"/>
    </xf>
    <xf numFmtId="0" fontId="60" fillId="44" borderId="15" xfId="0" applyFont="1" applyFill="1" applyBorder="1" applyAlignment="1" applyProtection="1">
      <alignment horizontal="center"/>
      <protection locked="0"/>
    </xf>
    <xf numFmtId="167" fontId="83" fillId="45" borderId="0" xfId="0" applyNumberFormat="1" applyFont="1" applyFill="1" applyAlignment="1">
      <alignment horizontal="center" vertical="top"/>
    </xf>
    <xf numFmtId="165" fontId="60" fillId="0" borderId="0" xfId="0" applyNumberFormat="1" applyFont="1" applyAlignment="1">
      <alignment horizontal="center" vertical="center"/>
    </xf>
    <xf numFmtId="0" fontId="61" fillId="46" borderId="15" xfId="0" applyFont="1" applyFill="1" applyBorder="1" applyAlignment="1" applyProtection="1">
      <alignment horizontal="center" vertical="top"/>
      <protection locked="0"/>
    </xf>
    <xf numFmtId="177" fontId="60" fillId="0" borderId="0" xfId="0" applyNumberFormat="1" applyFont="1" applyAlignment="1">
      <alignment horizontal="center" vertic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1" fillId="0" borderId="15" xfId="0" applyFont="1" applyBorder="1" applyAlignment="1" applyProtection="1">
      <alignment horizontal="center" vertical="center"/>
      <protection locked="0"/>
    </xf>
    <xf numFmtId="0" fontId="61" fillId="47" borderId="28" xfId="0" applyFont="1" applyFill="1" applyBorder="1" applyAlignment="1" applyProtection="1">
      <alignment horizontal="center"/>
      <protection locked="0"/>
    </xf>
    <xf numFmtId="0" fontId="1" fillId="47" borderId="28" xfId="0" applyFont="1" applyFill="1" applyBorder="1" applyAlignment="1" applyProtection="1">
      <alignment horizontal="center"/>
      <protection locked="0"/>
    </xf>
    <xf numFmtId="0" fontId="68" fillId="0" borderId="0" xfId="0" applyFont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167" fontId="80" fillId="0" borderId="29" xfId="0" applyNumberFormat="1" applyFont="1" applyBorder="1" applyAlignment="1">
      <alignment horizontal="center"/>
    </xf>
    <xf numFmtId="1" fontId="73" fillId="0" borderId="0" xfId="0" applyNumberFormat="1" applyFont="1" applyAlignment="1">
      <alignment horizontal="center"/>
    </xf>
    <xf numFmtId="9" fontId="60" fillId="0" borderId="0" xfId="48318" applyFont="1" applyAlignment="1">
      <alignment horizontal="center" vertical="center"/>
    </xf>
    <xf numFmtId="0" fontId="71" fillId="0" borderId="0" xfId="0" applyFont="1" applyAlignment="1">
      <alignment horizontal="center" vertical="center"/>
    </xf>
    <xf numFmtId="0" fontId="84" fillId="41" borderId="30" xfId="44748" applyFont="1" applyFill="1" applyBorder="1" applyAlignment="1">
      <alignment horizontal="center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3" fontId="60" fillId="0" borderId="25" xfId="0" applyNumberFormat="1" applyFont="1" applyBorder="1" applyAlignment="1">
      <alignment horizontal="center" vertical="center" wrapText="1"/>
    </xf>
    <xf numFmtId="0" fontId="56" fillId="46" borderId="15" xfId="0" applyFont="1" applyFill="1" applyBorder="1" applyAlignment="1" applyProtection="1">
      <alignment horizontal="center"/>
      <protection locked="0"/>
    </xf>
    <xf numFmtId="0" fontId="1" fillId="0" borderId="31" xfId="0" applyFont="1" applyBorder="1" applyAlignment="1" applyProtection="1">
      <alignment horizontal="left" vertical="center"/>
      <protection locked="0"/>
    </xf>
    <xf numFmtId="170" fontId="76" fillId="0" borderId="0" xfId="48318" applyNumberFormat="1" applyFont="1" applyFill="1" applyBorder="1" applyAlignment="1">
      <alignment horizontal="left" vertical="center"/>
    </xf>
    <xf numFmtId="0" fontId="85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center" wrapText="1"/>
    </xf>
    <xf numFmtId="0" fontId="71" fillId="0" borderId="0" xfId="0" applyFont="1" applyAlignment="1">
      <alignment horizontal="center"/>
    </xf>
    <xf numFmtId="0" fontId="60" fillId="41" borderId="0" xfId="0" applyFont="1" applyFill="1" applyAlignment="1">
      <alignment vertical="center"/>
    </xf>
    <xf numFmtId="0" fontId="64" fillId="0" borderId="0" xfId="0" applyFont="1" applyAlignment="1">
      <alignment horizontal="right" vertical="top" wrapText="1"/>
    </xf>
    <xf numFmtId="0" fontId="19" fillId="0" borderId="0" xfId="0" applyFont="1" applyAlignment="1">
      <alignment vertical="center"/>
    </xf>
    <xf numFmtId="0" fontId="86" fillId="0" borderId="0" xfId="0" applyFont="1" applyAlignment="1">
      <alignment horizontal="right" vertical="center"/>
    </xf>
    <xf numFmtId="0" fontId="72" fillId="0" borderId="0" xfId="0" applyFont="1" applyAlignment="1">
      <alignment horizontal="right" vertical="center"/>
    </xf>
    <xf numFmtId="0" fontId="60" fillId="44" borderId="32" xfId="0" applyFont="1" applyFill="1" applyBorder="1" applyAlignment="1" applyProtection="1">
      <alignment horizontal="center"/>
      <protection locked="0"/>
    </xf>
    <xf numFmtId="169" fontId="62" fillId="0" borderId="19" xfId="0" applyNumberFormat="1" applyFont="1" applyBorder="1" applyAlignment="1">
      <alignment horizontal="center" vertical="center"/>
    </xf>
    <xf numFmtId="0" fontId="60" fillId="44" borderId="33" xfId="0" applyFont="1" applyFill="1" applyBorder="1" applyAlignment="1" applyProtection="1">
      <alignment horizontal="center"/>
      <protection locked="0"/>
    </xf>
    <xf numFmtId="3" fontId="64" fillId="0" borderId="34" xfId="0" applyNumberFormat="1" applyFont="1" applyBorder="1" applyAlignment="1">
      <alignment horizontal="left" vertical="center"/>
    </xf>
    <xf numFmtId="3" fontId="68" fillId="0" borderId="35" xfId="0" applyNumberFormat="1" applyFont="1" applyBorder="1" applyAlignment="1">
      <alignment horizontal="center" wrapText="1"/>
    </xf>
    <xf numFmtId="169" fontId="72" fillId="0" borderId="0" xfId="0" applyNumberFormat="1" applyFont="1" applyAlignment="1">
      <alignment horizontal="right"/>
    </xf>
    <xf numFmtId="5" fontId="60" fillId="0" borderId="0" xfId="0" applyNumberFormat="1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165" fontId="80" fillId="0" borderId="29" xfId="0" applyNumberFormat="1" applyFont="1" applyBorder="1" applyAlignment="1">
      <alignment horizontal="center"/>
    </xf>
    <xf numFmtId="21" fontId="60" fillId="0" borderId="0" xfId="0" applyNumberFormat="1" applyFont="1" applyAlignment="1">
      <alignment horizontal="center" vertical="center"/>
    </xf>
    <xf numFmtId="0" fontId="61" fillId="32" borderId="15" xfId="48318" applyNumberFormat="1" applyFont="1" applyFill="1" applyBorder="1" applyAlignment="1" applyProtection="1">
      <alignment horizontal="center" vertical="center"/>
      <protection locked="0"/>
    </xf>
    <xf numFmtId="38" fontId="61" fillId="0" borderId="0" xfId="0" applyNumberFormat="1" applyFont="1" applyAlignment="1" applyProtection="1">
      <alignment horizontal="center" vertical="center"/>
      <protection hidden="1"/>
    </xf>
    <xf numFmtId="168" fontId="64" fillId="0" borderId="34" xfId="0" applyNumberFormat="1" applyFont="1" applyBorder="1" applyAlignment="1">
      <alignment horizontal="center" vertical="center"/>
    </xf>
    <xf numFmtId="0" fontId="64" fillId="0" borderId="36" xfId="0" applyFont="1" applyBorder="1" applyAlignment="1">
      <alignment horizontal="right" vertical="center"/>
    </xf>
    <xf numFmtId="1" fontId="75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37" fontId="73" fillId="0" borderId="0" xfId="0" applyNumberFormat="1" applyFont="1" applyAlignment="1">
      <alignment horizontal="center" vertical="center"/>
    </xf>
    <xf numFmtId="0" fontId="68" fillId="0" borderId="0" xfId="0" applyFont="1" applyAlignment="1">
      <alignment horizontal="center" vertical="center"/>
    </xf>
    <xf numFmtId="2" fontId="87" fillId="0" borderId="0" xfId="0" applyNumberFormat="1" applyFont="1" applyAlignment="1">
      <alignment horizontal="center" vertical="center"/>
    </xf>
    <xf numFmtId="3" fontId="60" fillId="0" borderId="37" xfId="0" applyNumberFormat="1" applyFont="1" applyBorder="1" applyAlignment="1">
      <alignment horizontal="center" vertical="center" wrapText="1"/>
    </xf>
    <xf numFmtId="169" fontId="60" fillId="0" borderId="11" xfId="0" applyNumberFormat="1" applyFont="1" applyBorder="1" applyAlignment="1">
      <alignment horizontal="center" vertical="center"/>
    </xf>
    <xf numFmtId="0" fontId="88" fillId="0" borderId="0" xfId="0" applyFont="1"/>
    <xf numFmtId="181" fontId="76" fillId="0" borderId="0" xfId="48318" applyNumberFormat="1" applyFont="1" applyFill="1" applyBorder="1" applyAlignment="1">
      <alignment horizontal="center" vertical="center"/>
    </xf>
    <xf numFmtId="1" fontId="89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0" fontId="19" fillId="0" borderId="0" xfId="0" applyFont="1" applyAlignment="1" applyProtection="1">
      <alignment horizontal="center" vertical="center"/>
      <protection locked="0"/>
    </xf>
    <xf numFmtId="0" fontId="68" fillId="0" borderId="0" xfId="0" applyFont="1" applyAlignment="1">
      <alignment vertical="center"/>
    </xf>
    <xf numFmtId="2" fontId="61" fillId="0" borderId="0" xfId="0" applyNumberFormat="1" applyFont="1" applyAlignment="1">
      <alignment horizontal="center" vertical="center"/>
    </xf>
    <xf numFmtId="0" fontId="60" fillId="44" borderId="38" xfId="0" applyFont="1" applyFill="1" applyBorder="1" applyAlignment="1" applyProtection="1">
      <alignment horizontal="center"/>
      <protection locked="0"/>
    </xf>
    <xf numFmtId="0" fontId="60" fillId="0" borderId="39" xfId="0" applyFont="1" applyBorder="1"/>
    <xf numFmtId="0" fontId="90" fillId="48" borderId="15" xfId="0" applyFont="1" applyFill="1" applyBorder="1" applyAlignment="1" applyProtection="1">
      <alignment horizontal="center" vertical="center"/>
      <protection locked="0"/>
    </xf>
    <xf numFmtId="1" fontId="91" fillId="49" borderId="0" xfId="0" applyNumberFormat="1" applyFont="1" applyFill="1" applyAlignment="1">
      <alignment horizontal="center"/>
    </xf>
    <xf numFmtId="0" fontId="69" fillId="0" borderId="0" xfId="0" applyFont="1" applyAlignment="1">
      <alignment horizontal="right" vertical="center"/>
    </xf>
    <xf numFmtId="3" fontId="56" fillId="32" borderId="15" xfId="0" applyNumberFormat="1" applyFont="1" applyFill="1" applyBorder="1" applyAlignment="1" applyProtection="1">
      <alignment horizontal="center" vertical="center"/>
      <protection locked="0"/>
    </xf>
    <xf numFmtId="166" fontId="1" fillId="32" borderId="40" xfId="0" applyNumberFormat="1" applyFont="1" applyFill="1" applyBorder="1" applyAlignment="1" applyProtection="1">
      <alignment horizontal="center" vertical="center"/>
      <protection locked="0"/>
    </xf>
    <xf numFmtId="0" fontId="90" fillId="0" borderId="15" xfId="0" applyFont="1" applyBorder="1" applyAlignment="1" applyProtection="1">
      <alignment horizontal="center" vertical="center"/>
      <protection locked="0"/>
    </xf>
    <xf numFmtId="169" fontId="50" fillId="41" borderId="41" xfId="0" applyNumberFormat="1" applyFont="1" applyFill="1" applyBorder="1" applyAlignment="1">
      <alignment horizontal="center" vertical="center"/>
    </xf>
    <xf numFmtId="0" fontId="60" fillId="0" borderId="39" xfId="0" applyFont="1" applyBorder="1" applyAlignment="1">
      <alignment horizontal="right"/>
    </xf>
    <xf numFmtId="176" fontId="61" fillId="0" borderId="0" xfId="0" applyNumberFormat="1" applyFont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0" fontId="60" fillId="0" borderId="0" xfId="0" applyFont="1" applyAlignment="1">
      <alignment horizontal="center" vertical="center" wrapText="1"/>
    </xf>
    <xf numFmtId="177" fontId="68" fillId="0" borderId="42" xfId="0" applyNumberFormat="1" applyFont="1" applyBorder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0" fontId="68" fillId="0" borderId="43" xfId="0" applyFont="1" applyBorder="1" applyAlignment="1">
      <alignment horizontal="right" wrapText="1"/>
    </xf>
    <xf numFmtId="0" fontId="92" fillId="0" borderId="0" xfId="44748" applyFont="1" applyAlignment="1">
      <alignment horizontal="center" vertical="center"/>
    </xf>
    <xf numFmtId="0" fontId="93" fillId="41" borderId="30" xfId="44748" applyFont="1" applyFill="1" applyBorder="1" applyAlignment="1">
      <alignment horizontal="center" vertical="center"/>
    </xf>
    <xf numFmtId="177" fontId="94" fillId="41" borderId="19" xfId="0" applyNumberFormat="1" applyFont="1" applyFill="1" applyBorder="1" applyAlignment="1">
      <alignment horizontal="center" vertical="center"/>
    </xf>
    <xf numFmtId="0" fontId="90" fillId="50" borderId="15" xfId="0" applyFont="1" applyFill="1" applyBorder="1" applyAlignment="1" applyProtection="1">
      <alignment horizontal="center" vertical="center"/>
      <protection locked="0"/>
    </xf>
    <xf numFmtId="165" fontId="61" fillId="0" borderId="0" xfId="0" applyNumberFormat="1" applyFont="1" applyAlignment="1">
      <alignment horizontal="center" vertical="center"/>
    </xf>
    <xf numFmtId="0" fontId="60" fillId="0" borderId="42" xfId="0" applyFont="1" applyBorder="1" applyAlignment="1">
      <alignment horizontal="center" vertical="center"/>
    </xf>
    <xf numFmtId="0" fontId="90" fillId="51" borderId="15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vertical="center"/>
      <protection locked="0"/>
    </xf>
    <xf numFmtId="0" fontId="95" fillId="0" borderId="0" xfId="0" applyFont="1" applyAlignment="1">
      <alignment horizontal="center" vertical="center"/>
    </xf>
    <xf numFmtId="0" fontId="60" fillId="0" borderId="43" xfId="0" applyFont="1" applyBorder="1" applyAlignment="1">
      <alignment vertical="center"/>
    </xf>
    <xf numFmtId="0" fontId="60" fillId="44" borderId="44" xfId="0" applyFont="1" applyFill="1" applyBorder="1" applyAlignment="1" applyProtection="1">
      <alignment horizontal="center"/>
      <protection locked="0"/>
    </xf>
    <xf numFmtId="0" fontId="60" fillId="0" borderId="0" xfId="0" applyFont="1" applyAlignment="1" applyProtection="1">
      <alignment horizontal="center" vertical="center"/>
      <protection locked="0"/>
    </xf>
    <xf numFmtId="0" fontId="66" fillId="0" borderId="0" xfId="0" applyFont="1"/>
    <xf numFmtId="0" fontId="60" fillId="44" borderId="45" xfId="0" applyFont="1" applyFill="1" applyBorder="1" applyAlignment="1" applyProtection="1">
      <alignment horizontal="center"/>
      <protection locked="0"/>
    </xf>
    <xf numFmtId="3" fontId="60" fillId="0" borderId="25" xfId="0" quotePrefix="1" applyNumberFormat="1" applyFont="1" applyBorder="1" applyAlignment="1">
      <alignment horizontal="center" wrapText="1"/>
    </xf>
    <xf numFmtId="0" fontId="90" fillId="52" borderId="15" xfId="0" applyFont="1" applyFill="1" applyBorder="1" applyAlignment="1" applyProtection="1">
      <alignment horizontal="center" vertical="center"/>
      <protection locked="0"/>
    </xf>
    <xf numFmtId="1" fontId="85" fillId="0" borderId="0" xfId="0" applyNumberFormat="1" applyFont="1" applyAlignment="1">
      <alignment horizontal="center"/>
    </xf>
    <xf numFmtId="164" fontId="60" fillId="0" borderId="46" xfId="0" applyNumberFormat="1" applyFont="1" applyBorder="1" applyAlignment="1">
      <alignment horizontal="right" vertical="center"/>
    </xf>
    <xf numFmtId="0" fontId="90" fillId="53" borderId="15" xfId="0" applyFont="1" applyFill="1" applyBorder="1" applyAlignment="1" applyProtection="1">
      <alignment horizontal="center" vertical="center"/>
      <protection locked="0"/>
    </xf>
    <xf numFmtId="0" fontId="86" fillId="0" borderId="0" xfId="0" applyFont="1" applyAlignment="1">
      <alignment horizontal="right"/>
    </xf>
    <xf numFmtId="0" fontId="0" fillId="0" borderId="0" xfId="0" applyProtection="1">
      <protection locked="0"/>
    </xf>
    <xf numFmtId="0" fontId="90" fillId="54" borderId="15" xfId="0" applyFont="1" applyFill="1" applyBorder="1" applyAlignment="1" applyProtection="1">
      <alignment horizontal="center" vertical="center"/>
      <protection locked="0"/>
    </xf>
    <xf numFmtId="0" fontId="60" fillId="0" borderId="47" xfId="0" applyFont="1" applyBorder="1" applyAlignment="1">
      <alignment horizontal="center" vertical="center"/>
    </xf>
    <xf numFmtId="0" fontId="90" fillId="55" borderId="15" xfId="0" applyFont="1" applyFill="1" applyBorder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left" vertical="center"/>
    </xf>
    <xf numFmtId="165" fontId="71" fillId="0" borderId="43" xfId="0" applyNumberFormat="1" applyFont="1" applyBorder="1" applyAlignment="1">
      <alignment horizontal="center" vertical="center"/>
    </xf>
    <xf numFmtId="176" fontId="83" fillId="41" borderId="48" xfId="0" applyNumberFormat="1" applyFont="1" applyFill="1" applyBorder="1" applyAlignment="1">
      <alignment horizontal="center" vertical="center"/>
    </xf>
    <xf numFmtId="0" fontId="75" fillId="0" borderId="0" xfId="0" applyFont="1" applyAlignment="1">
      <alignment horizontal="center"/>
    </xf>
    <xf numFmtId="165" fontId="78" fillId="37" borderId="27" xfId="0" applyNumberFormat="1" applyFont="1" applyFill="1" applyBorder="1" applyAlignment="1">
      <alignment horizontal="center" vertical="center"/>
    </xf>
    <xf numFmtId="37" fontId="60" fillId="41" borderId="0" xfId="0" applyNumberFormat="1" applyFont="1" applyFill="1" applyAlignment="1">
      <alignment horizontal="left" vertical="center"/>
    </xf>
    <xf numFmtId="0" fontId="96" fillId="0" borderId="0" xfId="0" applyFont="1" applyAlignment="1">
      <alignment vertical="center"/>
    </xf>
    <xf numFmtId="0" fontId="68" fillId="0" borderId="43" xfId="0" applyFont="1" applyBorder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0" fontId="81" fillId="41" borderId="0" xfId="0" applyFont="1" applyFill="1" applyAlignment="1">
      <alignment vertical="center"/>
    </xf>
    <xf numFmtId="169" fontId="75" fillId="0" borderId="0" xfId="0" applyNumberFormat="1" applyFont="1" applyAlignment="1">
      <alignment horizontal="center" vertical="top" wrapText="1"/>
    </xf>
    <xf numFmtId="0" fontId="90" fillId="56" borderId="15" xfId="0" applyFont="1" applyFill="1" applyBorder="1" applyAlignment="1" applyProtection="1">
      <alignment horizontal="center" vertical="center"/>
      <protection locked="0"/>
    </xf>
    <xf numFmtId="0" fontId="90" fillId="47" borderId="28" xfId="0" applyFont="1" applyFill="1" applyBorder="1" applyAlignment="1" applyProtection="1">
      <alignment horizontal="center"/>
      <protection locked="0"/>
    </xf>
    <xf numFmtId="0" fontId="61" fillId="47" borderId="49" xfId="0" applyFont="1" applyFill="1" applyBorder="1" applyAlignment="1" applyProtection="1">
      <alignment horizontal="center"/>
      <protection locked="0"/>
    </xf>
    <xf numFmtId="166" fontId="89" fillId="0" borderId="0" xfId="0" applyNumberFormat="1" applyFont="1" applyAlignment="1">
      <alignment horizontal="center" vertical="center"/>
    </xf>
    <xf numFmtId="0" fontId="65" fillId="0" borderId="0" xfId="0" applyFont="1" applyAlignment="1">
      <alignment horizontal="center" vertical="center"/>
    </xf>
    <xf numFmtId="0" fontId="61" fillId="32" borderId="15" xfId="0" applyFont="1" applyFill="1" applyBorder="1" applyAlignment="1" applyProtection="1">
      <alignment horizontal="center" vertical="center"/>
      <protection locked="0"/>
    </xf>
    <xf numFmtId="3" fontId="72" fillId="0" borderId="0" xfId="0" applyNumberFormat="1" applyFont="1" applyAlignment="1">
      <alignment horizontal="right" vertical="center"/>
    </xf>
    <xf numFmtId="169" fontId="97" fillId="0" borderId="0" xfId="0" applyNumberFormat="1" applyFont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0" fontId="1" fillId="0" borderId="50" xfId="0" applyFont="1" applyBorder="1" applyAlignment="1" applyProtection="1">
      <alignment horizontal="left" vertical="center"/>
      <protection locked="0"/>
    </xf>
    <xf numFmtId="169" fontId="98" fillId="0" borderId="0" xfId="0" applyNumberFormat="1" applyFont="1" applyAlignment="1">
      <alignment horizontal="center" vertical="center"/>
    </xf>
    <xf numFmtId="0" fontId="90" fillId="57" borderId="15" xfId="0" applyFont="1" applyFill="1" applyBorder="1" applyAlignment="1" applyProtection="1">
      <alignment horizontal="center" vertical="center"/>
      <protection locked="0"/>
    </xf>
    <xf numFmtId="168" fontId="60" fillId="37" borderId="50" xfId="0" applyNumberFormat="1" applyFont="1" applyFill="1" applyBorder="1" applyAlignment="1">
      <alignment horizontal="center" vertical="center"/>
    </xf>
    <xf numFmtId="165" fontId="71" fillId="0" borderId="51" xfId="0" applyNumberFormat="1" applyFont="1" applyBorder="1" applyAlignment="1">
      <alignment horizontal="center"/>
    </xf>
    <xf numFmtId="3" fontId="61" fillId="37" borderId="52" xfId="0" applyNumberFormat="1" applyFont="1" applyFill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169" fontId="68" fillId="0" borderId="0" xfId="0" applyNumberFormat="1" applyFont="1" applyAlignment="1">
      <alignment horizontal="center" vertical="center"/>
    </xf>
    <xf numFmtId="171" fontId="68" fillId="0" borderId="0" xfId="0" applyNumberFormat="1" applyFont="1" applyAlignment="1">
      <alignment horizontal="left" vertical="center"/>
    </xf>
    <xf numFmtId="177" fontId="71" fillId="0" borderId="0" xfId="0" applyNumberFormat="1" applyFont="1" applyAlignment="1">
      <alignment horizontal="center" vertical="center"/>
    </xf>
    <xf numFmtId="0" fontId="90" fillId="58" borderId="15" xfId="0" applyFont="1" applyFill="1" applyBorder="1" applyAlignment="1" applyProtection="1">
      <alignment horizontal="center" vertical="center"/>
      <protection locked="0"/>
    </xf>
    <xf numFmtId="0" fontId="85" fillId="0" borderId="0" xfId="0" applyFont="1" applyAlignment="1">
      <alignment horizontal="center"/>
    </xf>
    <xf numFmtId="1" fontId="60" fillId="41" borderId="19" xfId="0" applyNumberFormat="1" applyFont="1" applyFill="1" applyBorder="1" applyAlignment="1">
      <alignment horizontal="center"/>
    </xf>
    <xf numFmtId="166" fontId="60" fillId="0" borderId="53" xfId="0" applyNumberFormat="1" applyFont="1" applyBorder="1" applyAlignment="1">
      <alignment horizontal="center" vertical="center"/>
    </xf>
    <xf numFmtId="177" fontId="71" fillId="0" borderId="54" xfId="0" applyNumberFormat="1" applyFont="1" applyBorder="1" applyAlignment="1">
      <alignment horizontal="center" vertical="center"/>
    </xf>
    <xf numFmtId="3" fontId="61" fillId="37" borderId="0" xfId="0" applyNumberFormat="1" applyFont="1" applyFill="1" applyAlignment="1">
      <alignment horizontal="center" vertical="center"/>
    </xf>
    <xf numFmtId="166" fontId="68" fillId="0" borderId="0" xfId="0" applyNumberFormat="1" applyFont="1" applyAlignment="1">
      <alignment horizontal="center" vertical="center"/>
    </xf>
    <xf numFmtId="2" fontId="1" fillId="0" borderId="15" xfId="0" applyNumberFormat="1" applyFont="1" applyBorder="1" applyAlignment="1" applyProtection="1">
      <alignment horizontal="center"/>
      <protection locked="0"/>
    </xf>
    <xf numFmtId="0" fontId="60" fillId="0" borderId="55" xfId="0" applyFont="1" applyBorder="1" applyAlignment="1">
      <alignment horizontal="center" vertical="center" wrapText="1"/>
    </xf>
    <xf numFmtId="174" fontId="60" fillId="0" borderId="0" xfId="0" applyNumberFormat="1" applyFont="1" applyAlignment="1">
      <alignment horizontal="center" vertical="center"/>
    </xf>
    <xf numFmtId="0" fontId="75" fillId="0" borderId="0" xfId="0" applyFont="1" applyAlignment="1" applyProtection="1">
      <alignment horizontal="center" vertical="center"/>
      <protection locked="0"/>
    </xf>
    <xf numFmtId="0" fontId="90" fillId="59" borderId="15" xfId="0" applyFont="1" applyFill="1" applyBorder="1" applyAlignment="1" applyProtection="1">
      <alignment horizontal="center" vertical="center"/>
      <protection locked="0"/>
    </xf>
    <xf numFmtId="0" fontId="1" fillId="46" borderId="40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horizontal="center" vertical="top"/>
    </xf>
    <xf numFmtId="1" fontId="66" fillId="0" borderId="0" xfId="0" applyNumberFormat="1" applyFont="1" applyAlignment="1">
      <alignment horizontal="left" vertical="center"/>
    </xf>
    <xf numFmtId="0" fontId="90" fillId="60" borderId="15" xfId="0" applyFont="1" applyFill="1" applyBorder="1" applyAlignment="1" applyProtection="1">
      <alignment horizontal="center" vertical="center"/>
      <protection locked="0"/>
    </xf>
    <xf numFmtId="165" fontId="78" fillId="37" borderId="24" xfId="0" applyNumberFormat="1" applyFont="1" applyFill="1" applyBorder="1" applyAlignment="1">
      <alignment horizontal="center" vertical="center"/>
    </xf>
    <xf numFmtId="165" fontId="64" fillId="0" borderId="36" xfId="0" applyNumberFormat="1" applyFont="1" applyBorder="1" applyAlignment="1">
      <alignment horizontal="right" vertical="center"/>
    </xf>
    <xf numFmtId="0" fontId="60" fillId="0" borderId="56" xfId="0" applyFont="1" applyBorder="1"/>
    <xf numFmtId="0" fontId="84" fillId="61" borderId="30" xfId="44748" applyFont="1" applyFill="1" applyBorder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0" fontId="72" fillId="0" borderId="0" xfId="0" applyFont="1" applyAlignment="1">
      <alignment horizontal="center" vertical="center"/>
    </xf>
    <xf numFmtId="0" fontId="90" fillId="62" borderId="15" xfId="0" applyFont="1" applyFill="1" applyBorder="1" applyAlignment="1" applyProtection="1">
      <alignment horizontal="center" vertical="center"/>
      <protection locked="0"/>
    </xf>
    <xf numFmtId="3" fontId="62" fillId="0" borderId="0" xfId="0" applyNumberFormat="1" applyFont="1" applyAlignment="1">
      <alignment horizontal="left" vertical="center"/>
    </xf>
    <xf numFmtId="5" fontId="61" fillId="0" borderId="0" xfId="0" applyNumberFormat="1" applyFont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/>
    </xf>
    <xf numFmtId="1" fontId="65" fillId="0" borderId="0" xfId="0" applyNumberFormat="1" applyFont="1" applyAlignment="1">
      <alignment horizontal="right" vertical="center"/>
    </xf>
    <xf numFmtId="0" fontId="68" fillId="0" borderId="43" xfId="0" applyFont="1" applyBorder="1" applyAlignment="1">
      <alignment horizontal="center" wrapText="1"/>
    </xf>
    <xf numFmtId="2" fontId="73" fillId="0" borderId="0" xfId="0" applyNumberFormat="1" applyFont="1" applyAlignment="1">
      <alignment horizontal="center" vertical="center"/>
    </xf>
    <xf numFmtId="0" fontId="60" fillId="41" borderId="0" xfId="0" applyFont="1" applyFill="1"/>
    <xf numFmtId="178" fontId="66" fillId="0" borderId="0" xfId="0" applyNumberFormat="1" applyFont="1" applyAlignment="1">
      <alignment horizontal="center"/>
    </xf>
    <xf numFmtId="0" fontId="90" fillId="63" borderId="15" xfId="0" applyFont="1" applyFill="1" applyBorder="1" applyAlignment="1" applyProtection="1">
      <alignment horizontal="center" vertical="center"/>
      <protection locked="0"/>
    </xf>
    <xf numFmtId="0" fontId="60" fillId="0" borderId="57" xfId="0" applyFont="1" applyBorder="1" applyAlignment="1">
      <alignment horizontal="center" vertical="center"/>
    </xf>
    <xf numFmtId="169" fontId="86" fillId="0" borderId="0" xfId="0" applyNumberFormat="1" applyFont="1" applyAlignment="1">
      <alignment horizontal="right" vertical="center"/>
    </xf>
    <xf numFmtId="164" fontId="60" fillId="0" borderId="11" xfId="0" applyNumberFormat="1" applyFont="1" applyBorder="1" applyAlignment="1">
      <alignment horizontal="right" vertical="center"/>
    </xf>
    <xf numFmtId="0" fontId="90" fillId="64" borderId="15" xfId="0" applyFont="1" applyFill="1" applyBorder="1" applyAlignment="1" applyProtection="1">
      <alignment horizontal="center" vertical="center"/>
      <protection locked="0"/>
    </xf>
    <xf numFmtId="165" fontId="71" fillId="0" borderId="0" xfId="0" applyNumberFormat="1" applyFont="1" applyAlignment="1">
      <alignment horizontal="center"/>
    </xf>
    <xf numFmtId="0" fontId="1" fillId="47" borderId="58" xfId="0" applyFont="1" applyFill="1" applyBorder="1" applyAlignment="1" applyProtection="1">
      <alignment horizontal="center"/>
      <protection locked="0"/>
    </xf>
    <xf numFmtId="0" fontId="60" fillId="0" borderId="11" xfId="0" applyFont="1" applyBorder="1" applyAlignment="1">
      <alignment horizontal="center" vertical="center"/>
    </xf>
    <xf numFmtId="169" fontId="60" fillId="0" borderId="42" xfId="0" applyNumberFormat="1" applyFont="1" applyBorder="1" applyAlignment="1">
      <alignment horizontal="right" vertical="center"/>
    </xf>
    <xf numFmtId="166" fontId="65" fillId="0" borderId="0" xfId="0" applyNumberFormat="1" applyFont="1" applyAlignment="1">
      <alignment horizontal="left" vertical="center"/>
    </xf>
    <xf numFmtId="171" fontId="71" fillId="0" borderId="0" xfId="0" applyNumberFormat="1" applyFont="1" applyAlignment="1">
      <alignment horizontal="center" vertical="center"/>
    </xf>
    <xf numFmtId="0" fontId="1" fillId="0" borderId="59" xfId="0" applyFont="1" applyBorder="1" applyAlignment="1">
      <alignment horizontal="center"/>
    </xf>
    <xf numFmtId="0" fontId="71" fillId="0" borderId="0" xfId="0" applyFont="1" applyAlignment="1">
      <alignment vertical="center"/>
    </xf>
    <xf numFmtId="170" fontId="60" fillId="0" borderId="0" xfId="0" applyNumberFormat="1" applyFont="1" applyAlignment="1">
      <alignment vertical="center"/>
    </xf>
    <xf numFmtId="0" fontId="72" fillId="41" borderId="19" xfId="0" applyFont="1" applyFill="1" applyBorder="1" applyAlignment="1">
      <alignment horizontal="center" vertical="center"/>
    </xf>
    <xf numFmtId="0" fontId="90" fillId="65" borderId="15" xfId="0" applyFont="1" applyFill="1" applyBorder="1" applyAlignment="1" applyProtection="1">
      <alignment horizontal="center" vertical="center"/>
      <protection locked="0"/>
    </xf>
    <xf numFmtId="0" fontId="60" fillId="44" borderId="60" xfId="0" applyFont="1" applyFill="1" applyBorder="1" applyAlignment="1" applyProtection="1">
      <alignment horizontal="center"/>
      <protection locked="0"/>
    </xf>
    <xf numFmtId="169" fontId="60" fillId="7" borderId="18" xfId="0" applyNumberFormat="1" applyFont="1" applyFill="1" applyBorder="1" applyAlignment="1">
      <alignment horizontal="center" vertical="center"/>
    </xf>
    <xf numFmtId="0" fontId="1" fillId="0" borderId="61" xfId="0" applyFont="1" applyBorder="1" applyAlignment="1" applyProtection="1">
      <alignment horizontal="left" vertical="center"/>
      <protection locked="0"/>
    </xf>
    <xf numFmtId="166" fontId="60" fillId="0" borderId="62" xfId="0" applyNumberFormat="1" applyFont="1" applyBorder="1" applyAlignment="1">
      <alignment horizontal="center" vertical="center"/>
    </xf>
    <xf numFmtId="0" fontId="89" fillId="0" borderId="0" xfId="0" applyFont="1" applyAlignment="1">
      <alignment horizontal="right" vertical="center"/>
    </xf>
    <xf numFmtId="2" fontId="87" fillId="0" borderId="0" xfId="48318" applyNumberFormat="1" applyFont="1" applyFill="1" applyBorder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165" fontId="91" fillId="32" borderId="63" xfId="0" applyNumberFormat="1" applyFont="1" applyFill="1" applyBorder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169" fontId="75" fillId="0" borderId="0" xfId="0" applyNumberFormat="1" applyFont="1" applyAlignment="1">
      <alignment horizontal="center" wrapText="1"/>
    </xf>
    <xf numFmtId="0" fontId="88" fillId="0" borderId="0" xfId="0" applyFont="1" applyAlignment="1">
      <alignment vertical="center"/>
    </xf>
    <xf numFmtId="0" fontId="90" fillId="66" borderId="15" xfId="0" applyFont="1" applyFill="1" applyBorder="1" applyAlignment="1" applyProtection="1">
      <alignment horizontal="center" vertical="center"/>
      <protection locked="0"/>
    </xf>
    <xf numFmtId="180" fontId="60" fillId="0" borderId="0" xfId="0" applyNumberFormat="1" applyFont="1" applyAlignment="1">
      <alignment horizontal="right" vertical="center"/>
    </xf>
    <xf numFmtId="168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wrapText="1"/>
    </xf>
    <xf numFmtId="0" fontId="89" fillId="0" borderId="39" xfId="0" applyFont="1" applyBorder="1" applyAlignment="1">
      <alignment horizontal="center" vertical="center"/>
    </xf>
    <xf numFmtId="0" fontId="1" fillId="0" borderId="15" xfId="48318" applyNumberFormat="1" applyFont="1" applyBorder="1" applyAlignment="1" applyProtection="1">
      <alignment horizontal="center"/>
      <protection locked="0"/>
    </xf>
    <xf numFmtId="165" fontId="78" fillId="37" borderId="26" xfId="0" applyNumberFormat="1" applyFont="1" applyFill="1" applyBorder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0" fontId="90" fillId="67" borderId="15" xfId="0" applyFont="1" applyFill="1" applyBorder="1" applyAlignment="1" applyProtection="1">
      <alignment horizontal="center" vertical="center"/>
      <protection locked="0"/>
    </xf>
    <xf numFmtId="9" fontId="61" fillId="0" borderId="0" xfId="48318" applyFont="1" applyBorder="1" applyAlignment="1" applyProtection="1">
      <alignment horizontal="center" vertical="center"/>
      <protection locked="0"/>
    </xf>
    <xf numFmtId="177" fontId="60" fillId="0" borderId="0" xfId="0" applyNumberFormat="1" applyFont="1" applyAlignment="1">
      <alignment horizontal="right" vertical="center"/>
    </xf>
    <xf numFmtId="166" fontId="60" fillId="0" borderId="16" xfId="0" applyNumberFormat="1" applyFont="1" applyBorder="1" applyAlignment="1">
      <alignment horizontal="center" vertical="center"/>
    </xf>
    <xf numFmtId="0" fontId="72" fillId="41" borderId="0" xfId="0" applyFont="1" applyFill="1" applyAlignment="1">
      <alignment vertical="center"/>
    </xf>
    <xf numFmtId="37" fontId="75" fillId="0" borderId="0" xfId="0" applyNumberFormat="1" applyFont="1" applyAlignment="1">
      <alignment horizontal="center" vertical="center"/>
    </xf>
    <xf numFmtId="1" fontId="73" fillId="0" borderId="0" xfId="0" applyNumberFormat="1" applyFont="1" applyAlignment="1">
      <alignment horizontal="center" vertical="center"/>
    </xf>
    <xf numFmtId="0" fontId="90" fillId="68" borderId="15" xfId="0" applyFont="1" applyFill="1" applyBorder="1" applyAlignment="1" applyProtection="1">
      <alignment horizontal="center" vertical="center"/>
      <protection locked="0"/>
    </xf>
    <xf numFmtId="0" fontId="90" fillId="69" borderId="15" xfId="0" applyFont="1" applyFill="1" applyBorder="1" applyAlignment="1" applyProtection="1">
      <alignment horizontal="center" vertical="center"/>
      <protection locked="0"/>
    </xf>
    <xf numFmtId="0" fontId="75" fillId="0" borderId="0" xfId="0" applyFont="1" applyAlignment="1" applyProtection="1">
      <alignment vertical="center"/>
      <protection locked="0"/>
    </xf>
    <xf numFmtId="3" fontId="64" fillId="0" borderId="0" xfId="0" applyNumberFormat="1" applyFont="1" applyAlignment="1">
      <alignment horizontal="right" vertical="center"/>
    </xf>
    <xf numFmtId="177" fontId="72" fillId="0" borderId="0" xfId="0" applyNumberFormat="1" applyFont="1" applyAlignment="1">
      <alignment horizontal="right" vertical="top"/>
    </xf>
    <xf numFmtId="1" fontId="60" fillId="0" borderId="31" xfId="0" applyNumberFormat="1" applyFont="1" applyBorder="1" applyAlignment="1">
      <alignment horizontal="center" vertical="center"/>
    </xf>
    <xf numFmtId="169" fontId="72" fillId="0" borderId="0" xfId="0" applyNumberFormat="1" applyFont="1" applyAlignment="1">
      <alignment horizontal="right" vertical="center"/>
    </xf>
    <xf numFmtId="37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99" fillId="41" borderId="19" xfId="0" applyFont="1" applyFill="1" applyBorder="1" applyAlignment="1">
      <alignment horizontal="center" vertical="center"/>
    </xf>
    <xf numFmtId="1" fontId="60" fillId="0" borderId="33" xfId="0" applyNumberFormat="1" applyFont="1" applyBorder="1" applyAlignment="1">
      <alignment horizontal="center" vertical="center"/>
    </xf>
    <xf numFmtId="0" fontId="90" fillId="70" borderId="15" xfId="0" applyFont="1" applyFill="1" applyBorder="1" applyAlignment="1" applyProtection="1">
      <alignment horizontal="center" vertical="center"/>
      <protection locked="0"/>
    </xf>
    <xf numFmtId="2" fontId="60" fillId="0" borderId="0" xfId="0" applyNumberFormat="1" applyFont="1" applyAlignment="1">
      <alignment horizontal="center" vertical="center"/>
    </xf>
    <xf numFmtId="0" fontId="65" fillId="0" borderId="0" xfId="0" applyFont="1" applyAlignment="1">
      <alignment horizontal="right" vertical="center"/>
    </xf>
    <xf numFmtId="0" fontId="61" fillId="46" borderId="64" xfId="0" applyFont="1" applyFill="1" applyBorder="1" applyAlignment="1" applyProtection="1">
      <alignment horizontal="center" vertical="top"/>
      <protection locked="0"/>
    </xf>
    <xf numFmtId="0" fontId="100" fillId="0" borderId="0" xfId="0" applyFont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0" fontId="101" fillId="0" borderId="0" xfId="0" applyFont="1" applyAlignment="1">
      <alignment horizontal="center" vertical="center"/>
    </xf>
    <xf numFmtId="0" fontId="85" fillId="0" borderId="0" xfId="0" applyFont="1" applyAlignment="1">
      <alignment horizontal="right"/>
    </xf>
    <xf numFmtId="166" fontId="81" fillId="0" borderId="0" xfId="0" applyNumberFormat="1" applyFont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177" fontId="102" fillId="0" borderId="0" xfId="0" applyNumberFormat="1" applyFont="1" applyAlignment="1">
      <alignment horizontal="center"/>
    </xf>
    <xf numFmtId="165" fontId="64" fillId="0" borderId="0" xfId="0" applyNumberFormat="1" applyFont="1" applyAlignment="1">
      <alignment horizontal="right" vertical="center"/>
    </xf>
    <xf numFmtId="171" fontId="68" fillId="0" borderId="0" xfId="0" applyNumberFormat="1" applyFont="1" applyAlignment="1">
      <alignment horizontal="left"/>
    </xf>
    <xf numFmtId="5" fontId="102" fillId="0" borderId="0" xfId="0" applyNumberFormat="1" applyFont="1" applyAlignment="1">
      <alignment horizontal="center" vertical="top"/>
    </xf>
    <xf numFmtId="0" fontId="90" fillId="71" borderId="15" xfId="0" applyFont="1" applyFill="1" applyBorder="1" applyAlignment="1" applyProtection="1">
      <alignment horizontal="center" vertical="center"/>
      <protection locked="0"/>
    </xf>
    <xf numFmtId="0" fontId="90" fillId="72" borderId="15" xfId="0" applyFont="1" applyFill="1" applyBorder="1" applyAlignment="1" applyProtection="1">
      <alignment horizontal="center" vertical="center"/>
      <protection locked="0"/>
    </xf>
    <xf numFmtId="165" fontId="91" fillId="32" borderId="65" xfId="0" applyNumberFormat="1" applyFont="1" applyFill="1" applyBorder="1" applyAlignment="1">
      <alignment horizontal="center" vertical="center"/>
    </xf>
    <xf numFmtId="0" fontId="60" fillId="46" borderId="15" xfId="0" applyFont="1" applyFill="1" applyBorder="1" applyAlignment="1" applyProtection="1">
      <alignment horizontal="center"/>
      <protection locked="0"/>
    </xf>
    <xf numFmtId="179" fontId="91" fillId="32" borderId="63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1" fontId="60" fillId="32" borderId="19" xfId="0" applyNumberFormat="1" applyFont="1" applyFill="1" applyBorder="1" applyAlignment="1">
      <alignment horizontal="center" vertical="top"/>
    </xf>
    <xf numFmtId="37" fontId="71" fillId="0" borderId="0" xfId="0" applyNumberFormat="1" applyFont="1" applyAlignment="1">
      <alignment horizontal="center" vertical="center"/>
    </xf>
    <xf numFmtId="0" fontId="90" fillId="73" borderId="15" xfId="0" applyFont="1" applyFill="1" applyBorder="1" applyAlignment="1" applyProtection="1">
      <alignment horizontal="center" vertical="center"/>
      <protection locked="0"/>
    </xf>
    <xf numFmtId="168" fontId="60" fillId="37" borderId="0" xfId="0" applyNumberFormat="1" applyFont="1" applyFill="1" applyAlignment="1">
      <alignment horizontal="center" vertical="center"/>
    </xf>
    <xf numFmtId="3" fontId="61" fillId="37" borderId="66" xfId="0" applyNumberFormat="1" applyFont="1" applyFill="1" applyBorder="1" applyAlignment="1">
      <alignment horizontal="center" vertical="center"/>
    </xf>
    <xf numFmtId="0" fontId="81" fillId="0" borderId="0" xfId="0" applyFont="1" applyAlignment="1">
      <alignment horizontal="right" vertical="center"/>
    </xf>
    <xf numFmtId="0" fontId="81" fillId="0" borderId="0" xfId="0" applyFont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3" customWidth="1"/>
    <col min="67" max="67" width="6.625" style="74" customWidth="1"/>
    <col min="68" max="69" width="6.625" style="77" customWidth="1"/>
    <col min="70" max="70" width="6.625" style="74" customWidth="1"/>
    <col min="71" max="78" width="6.625" style="77" customWidth="1"/>
    <col min="79" max="79" width="5.625" style="77" customWidth="1"/>
    <col min="80" max="94" width="5.625" style="77" hidden="1" customWidth="1"/>
    <col min="95" max="95" width="5.625" style="77" customWidth="1"/>
    <col min="96" max="96" width="6.625" style="77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195" customWidth="1"/>
    <col min="169" max="169" width="7.375" style="195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302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1" t="s">
        <v>295</v>
      </c>
      <c s="111"/>
      <c s="33">
        <f ca="1" t="shared" si="0" ref="AI1:BK1">IF(BO17&gt;0,OFFSET($C$20,BO17-20,0),0)</f>
        <v>45055.370833333334</v>
      </c>
      <c s="33">
        <f ca="1" t="shared" si="0"/>
        <v>45055.341666666667</v>
      </c>
      <c s="33">
        <f ca="1" t="shared" si="0"/>
        <v>45055.370833333334</v>
      </c>
      <c s="33">
        <f ca="1" t="shared" si="0"/>
        <v>45055.342361111114</v>
      </c>
      <c s="33">
        <f ca="1" t="shared" si="0"/>
        <v>0</v>
      </c>
      <c s="33">
        <f ca="1" t="shared" si="0"/>
        <v>45055.342361111114</v>
      </c>
      <c s="33">
        <f ca="1" t="shared" si="0"/>
        <v>45055.342361111114</v>
      </c>
      <c s="33">
        <f ca="1" t="shared" si="0"/>
        <v>45055.34375</v>
      </c>
      <c s="33">
        <f ca="1" t="shared" si="0"/>
        <v>45055.352777777778</v>
      </c>
      <c s="33">
        <f ca="1" t="shared" si="0"/>
        <v>45055.353472222225</v>
      </c>
      <c s="33">
        <f ca="1" t="shared" si="0"/>
        <v>45055.351388888892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4">
        <v>0</v>
      </c>
      <c s="44">
        <f t="shared" si="1" ref="CY1:DU1">+CX1+1</f>
        <v>1</v>
      </c>
      <c s="44">
        <f t="shared" si="1"/>
        <v>2</v>
      </c>
      <c s="44">
        <f t="shared" si="1"/>
        <v>3</v>
      </c>
      <c s="44">
        <f t="shared" si="1"/>
        <v>4</v>
      </c>
      <c s="44">
        <f t="shared" si="1"/>
        <v>5</v>
      </c>
      <c s="44">
        <f t="shared" si="1"/>
        <v>6</v>
      </c>
      <c s="44">
        <f t="shared" si="1"/>
        <v>7</v>
      </c>
      <c s="44">
        <f t="shared" si="1"/>
        <v>8</v>
      </c>
      <c s="44">
        <f t="shared" si="1"/>
        <v>9</v>
      </c>
      <c s="44">
        <f t="shared" si="1"/>
        <v>10</v>
      </c>
      <c s="44">
        <f t="shared" si="1"/>
        <v>11</v>
      </c>
      <c s="44">
        <f t="shared" si="1"/>
        <v>12</v>
      </c>
      <c s="44">
        <f t="shared" si="1"/>
        <v>13</v>
      </c>
      <c s="44">
        <f t="shared" si="1"/>
        <v>14</v>
      </c>
      <c s="44">
        <f t="shared" si="1"/>
        <v>15</v>
      </c>
      <c s="44">
        <f t="shared" si="1"/>
        <v>16</v>
      </c>
      <c s="44">
        <f t="shared" si="1"/>
        <v>17</v>
      </c>
      <c s="44">
        <f t="shared" si="1"/>
        <v>18</v>
      </c>
      <c s="44">
        <f t="shared" si="1"/>
        <v>19</v>
      </c>
      <c s="44">
        <f t="shared" si="1"/>
        <v>20</v>
      </c>
      <c s="44">
        <f t="shared" si="1"/>
        <v>21</v>
      </c>
      <c s="44">
        <f t="shared" si="1"/>
        <v>22</v>
      </c>
      <c s="44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50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45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165" t="s">
        <v>214</v>
      </c>
      <c s="2"/>
      <c s="2"/>
      <c s="99">
        <v>100</v>
      </c>
      <c s="135">
        <v>-50</v>
      </c>
      <c s="87">
        <v>-10</v>
      </c>
      <c s="105">
        <v>-0.01</v>
      </c>
      <c s="87" t="s">
        <v>341</v>
      </c>
    </row>
    <row ht="14.15" thickBot="1">
      <c r="B2" s="1"/>
      <c s="112" t="s">
        <v>23</v>
      </c>
      <c s="112" t="s">
        <v>268</v>
      </c>
      <c s="112" t="s">
        <v>294</v>
      </c>
      <c s="101" t="s">
        <v>293</v>
      </c>
      <c s="110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0" t="s">
        <v>360</v>
      </c>
      <c s="80"/>
      <c s="80"/>
      <c s="80"/>
      <c s="80"/>
      <c s="80"/>
      <c s="100">
        <f>C20</f>
        <v>45055.041666666664</v>
      </c>
      <c s="100"/>
      <c s="100"/>
      <c s="100"/>
      <c s="127">
        <f>OFFSET($C$1,$C$17-0.01,0)</f>
        <v>45055.370833333334</v>
      </c>
      <c s="127"/>
      <c s="233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46" t="s">
        <v>185</v>
      </c>
      <c s="222">
        <v>60</v>
      </c>
      <c s="37">
        <f t="shared" si="2" ref="BP2:CQ3">BO2</f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1"/>
      <c r="CX2" s="46" t="s">
        <v>335</v>
      </c>
      <c s="46" t="str">
        <f t="shared" si="3" ref="CY2:DI2">CY1&amp; "a"</f>
        <v>1a</v>
      </c>
      <c s="46" t="str">
        <f t="shared" si="3"/>
        <v>2a</v>
      </c>
      <c s="46" t="str">
        <f t="shared" si="3"/>
        <v>3a</v>
      </c>
      <c s="46" t="str">
        <f t="shared" si="3"/>
        <v>4a</v>
      </c>
      <c s="46" t="str">
        <f t="shared" si="3"/>
        <v>5a</v>
      </c>
      <c s="46" t="str">
        <f t="shared" si="3"/>
        <v>6a</v>
      </c>
      <c s="46" t="str">
        <f t="shared" si="3"/>
        <v>7a</v>
      </c>
      <c s="46" t="str">
        <f t="shared" si="3"/>
        <v>8a</v>
      </c>
      <c s="46" t="str">
        <f t="shared" si="3"/>
        <v>9a</v>
      </c>
      <c s="46" t="str">
        <f t="shared" si="3"/>
        <v>10a</v>
      </c>
      <c s="46" t="str">
        <f t="shared" si="3"/>
        <v>11a</v>
      </c>
      <c s="46" t="str">
        <f>DJ1&amp; "p"</f>
        <v>12p</v>
      </c>
      <c s="46" t="str">
        <f t="shared" si="4" ref="DK2:DU2">CY1&amp; "p"</f>
        <v>1p</v>
      </c>
      <c s="46" t="str">
        <f t="shared" si="4"/>
        <v>2p</v>
      </c>
      <c s="46" t="str">
        <f t="shared" si="4"/>
        <v>3p</v>
      </c>
      <c s="46" t="str">
        <f t="shared" si="4"/>
        <v>4p</v>
      </c>
      <c s="46" t="str">
        <f t="shared" si="4"/>
        <v>5p</v>
      </c>
      <c s="46" t="str">
        <f t="shared" si="4"/>
        <v>6p</v>
      </c>
      <c s="46" t="str">
        <f t="shared" si="4"/>
        <v>7p</v>
      </c>
      <c s="46" t="str">
        <f t="shared" si="4"/>
        <v>8p</v>
      </c>
      <c s="46" t="str">
        <f t="shared" si="4"/>
        <v>9p</v>
      </c>
      <c s="46" t="str">
        <f t="shared" si="4"/>
        <v>10p</v>
      </c>
      <c s="46" t="str">
        <f t="shared" si="4"/>
        <v>11p</v>
      </c>
      <c r="EC2" s="91"/>
      <c s="210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29">
        <v>10</v>
      </c>
      <c r="FC2" s="172"/>
      <c s="102"/>
      <c r="FH2" s="2"/>
      <c s="3"/>
      <c s="50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4">
        <v>2010</v>
      </c>
      <c s="84"/>
      <c s="84" t="b">
        <v>0</v>
      </c>
      <c s="2">
        <v>3</v>
      </c>
      <c s="2" t="s">
        <v>296</v>
      </c>
      <c s="1" t="s">
        <v>215</v>
      </c>
      <c r="GK2" s="2">
        <v>1</v>
      </c>
      <c r="GN2" s="104" t="s">
        <v>296</v>
      </c>
      <c r="GQ2" s="99">
        <f>+GQ1+100</f>
        <v>200</v>
      </c>
      <c s="135">
        <f>+GR1-50</f>
        <v>-100</v>
      </c>
      <c s="87">
        <f>+GS1-10</f>
        <v>-20</v>
      </c>
      <c s="105">
        <f>GT1-0.01</f>
        <v>-0.02</v>
      </c>
      <c s="87" t="s">
        <v>148</v>
      </c>
      <c r="HJ2" s="1"/>
      <c s="1"/>
      <c s="1"/>
      <c s="1"/>
      <c r="HO2" s="1"/>
      <c r="HR2" s="1"/>
    </row>
    <row ht="12.95" customHeight="1" thickBot="1">
      <c r="B3" s="1"/>
      <c s="321" t="s">
        <v>22</v>
      </c>
      <c s="275" t="s">
        <v>205</v>
      </c>
      <c s="323" t="str">
        <f>OFFSET(BN1,C17-1,0)</f>
        <v>08:54</v>
      </c>
      <c s="156">
        <f ca="1">(E4-C4)/60</f>
        <v>7.8833333333333337</v>
      </c>
      <c s="191">
        <v>2500</v>
      </c>
      <c r="J3" s="216"/>
      <c s="74"/>
      <c s="204"/>
      <c s="91"/>
      <c s="74"/>
      <c s="79"/>
      <c r="S3" s="91"/>
      <c s="91"/>
      <c r="AF3" s="7"/>
      <c s="81" t="s">
        <v>308</v>
      </c>
      <c s="132"/>
      <c s="78">
        <v>739</v>
      </c>
      <c s="78"/>
      <c s="78">
        <v>41</v>
      </c>
      <c s="78">
        <v>350</v>
      </c>
      <c s="78">
        <v>150</v>
      </c>
      <c s="78">
        <v>120</v>
      </c>
      <c s="78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43">
        <f>SUM(AJ3:AO3)</f>
        <v>850</v>
      </c>
      <c r="BN3" s="160" t="s">
        <v>145</v>
      </c>
      <c s="325"/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1"/>
      <c r="DW3" s="10"/>
      <c r="FL3" s="1"/>
      <c s="125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7" t="s">
        <v>107</v>
      </c>
      <c s="137"/>
      <c s="3"/>
      <c s="3"/>
      <c s="129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76">
        <v>900</v>
      </c>
      <c s="102">
        <v>0.94999999999999996</v>
      </c>
      <c s="3" t="s">
        <v>22</v>
      </c>
      <c s="159">
        <v>0.10000000000000001</v>
      </c>
      <c s="3" t="s">
        <v>22</v>
      </c>
      <c s="2"/>
      <c s="147">
        <v>1</v>
      </c>
      <c s="163">
        <v>1.0000000000000001E-05</v>
      </c>
      <c r="GS3" s="94">
        <v>1</v>
      </c>
      <c s="94">
        <v>1</v>
      </c>
      <c s="128">
        <f>TIME(FO2,0,0)</f>
        <v>0</v>
      </c>
      <c r="GW3" s="124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4">
        <v>2011</v>
      </c>
      <c s="84"/>
      <c s="84"/>
      <c s="2">
        <v>6</v>
      </c>
      <c s="2" t="s">
        <v>194</v>
      </c>
      <c s="1" t="s">
        <v>216</v>
      </c>
      <c r="HR3" s="2">
        <v>2</v>
      </c>
      <c r="HU3" s="104" t="s">
        <v>194</v>
      </c>
      <c r="HX3" s="99">
        <f>+GQ2+100</f>
        <v>300</v>
      </c>
      <c s="135">
        <f>+GR2-50</f>
        <v>-150</v>
      </c>
      <c s="87">
        <f>+GS2-10</f>
        <v>-30</v>
      </c>
      <c s="105">
        <f>GT2-0.01</f>
        <v>-0.029999999999999999</v>
      </c>
      <c s="87" t="s">
        <v>315</v>
      </c>
    </row>
    <row ht="15" customHeight="1">
      <c r="B4" s="272" t="s">
        <v>8</v>
      </c>
      <c s="203">
        <f ca="1">BO16</f>
        <v>21</v>
      </c>
      <c s="143">
        <f ca="1">BO17</f>
        <v>493</v>
      </c>
      <c s="143">
        <f>IF(ISNA(MATCH(M3,$B$20:$B$1460,0)),B17,MATCH(M3,$B$20:$B$1460,0)+19)</f>
        <v>494</v>
      </c>
      <c s="70"/>
      <c s="70"/>
      <c r="L4" s="91"/>
      <c s="79"/>
      <c s="306"/>
      <c r="AF4" s="7"/>
      <c s="316">
        <f>AS2</f>
        <v>45055.370833333334</v>
      </c>
      <c s="237"/>
      <c s="13" t="str">
        <f t="shared" si="7" ref="AI4:BK4">AI19</f>
        <v>LFC9</v>
      </c>
      <c s="13" t="str">
        <f t="shared" si="7"/>
        <v>LFC8</v>
      </c>
      <c s="13" t="str">
        <f t="shared" si="7"/>
        <v>LC2</v>
      </c>
      <c s="13" t="str">
        <f t="shared" si="7"/>
        <v>LC7</v>
      </c>
      <c s="13" t="str">
        <f t="shared" si="7"/>
        <v>LC17</v>
      </c>
      <c s="13" t="str">
        <f t="shared" si="7"/>
        <v>LC20</v>
      </c>
      <c s="13" t="str">
        <f t="shared" si="7"/>
        <v>LC27</v>
      </c>
      <c s="13" t="str">
        <f t="shared" si="7"/>
        <v>LC14</v>
      </c>
      <c s="13" t="str">
        <f t="shared" si="7"/>
        <v>LC6</v>
      </c>
      <c s="13" t="str">
        <f t="shared" si="7"/>
        <v>LC11</v>
      </c>
      <c s="13" t="str">
        <f t="shared" si="7"/>
        <v>LC1B</v>
      </c>
      <c s="13" t="str">
        <f t="shared" si="7"/>
        <v>LC31</v>
      </c>
      <c s="13" t="str">
        <f t="shared" si="7"/>
        <v>LC1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89"/>
      <c s="310"/>
      <c r="BO4" s="12" t="str">
        <f t="shared" si="8" ref="BO4:CQ4">BO19</f>
        <v>LFC9</v>
      </c>
      <c s="12" t="str">
        <f t="shared" si="8"/>
        <v>LFC8</v>
      </c>
      <c s="12" t="str">
        <f t="shared" si="8"/>
        <v>LC2</v>
      </c>
      <c s="12" t="str">
        <f t="shared" si="8"/>
        <v>LC7</v>
      </c>
      <c s="12" t="str">
        <f t="shared" si="8"/>
        <v>LC17</v>
      </c>
      <c s="12" t="str">
        <f t="shared" si="8"/>
        <v>LC20</v>
      </c>
      <c s="12" t="str">
        <f t="shared" si="8"/>
        <v>LC27</v>
      </c>
      <c s="12" t="str">
        <f t="shared" si="8"/>
        <v>LC14</v>
      </c>
      <c s="12" t="str">
        <f t="shared" si="8"/>
        <v>LC6</v>
      </c>
      <c s="12" t="str">
        <f t="shared" si="8"/>
        <v>LC11</v>
      </c>
      <c s="12" t="str">
        <f t="shared" si="8"/>
        <v>LC1B</v>
      </c>
      <c s="12" t="str">
        <f t="shared" si="8"/>
        <v>LC31</v>
      </c>
      <c s="12" t="str">
        <f t="shared" si="8"/>
        <v>LC1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r="FL4" s="1"/>
      <c s="125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05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7">
        <f t="shared" si="11" ref="GJ4:GJ76">+GJ3-10</f>
        <v>890</v>
      </c>
      <c s="102">
        <f t="shared" si="12" ref="GK4:GK58">GK3-0.01</f>
        <v>0.93999999999999995</v>
      </c>
      <c s="3" t="s">
        <v>275</v>
      </c>
      <c s="159">
        <v>0.5</v>
      </c>
      <c s="169" t="s">
        <v>275</v>
      </c>
      <c s="2"/>
      <c s="147">
        <v>1.25</v>
      </c>
      <c s="273">
        <f t="shared" si="13" ref="GQ4:GQ12">+GQ3+0.1</f>
        <v>0.10001</v>
      </c>
      <c r="GS4" s="94">
        <f t="shared" si="14" ref="GS4:GS32">1+GS3</f>
        <v>2</v>
      </c>
      <c s="94">
        <v>2</v>
      </c>
      <c s="128">
        <f t="shared" si="15" ref="GU4:GU19">TIME(GS3,0,0)</f>
        <v>0.041666666666666664</v>
      </c>
      <c r="GW4" s="124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8">
        <f t="shared" si="17" ref="HJ4:HJ27">+HJ3+50</f>
        <v>350</v>
      </c>
      <c s="84">
        <v>2012</v>
      </c>
      <c s="84"/>
      <c s="84"/>
      <c s="2">
        <v>7</v>
      </c>
      <c s="2" t="s">
        <v>311</v>
      </c>
      <c s="1" t="s">
        <v>197</v>
      </c>
      <c r="HR4" s="2">
        <v>3</v>
      </c>
      <c r="HU4" s="104" t="s">
        <v>311</v>
      </c>
      <c r="HX4" s="99">
        <f t="shared" si="18" ref="HX4:HX27">+HX3+100</f>
        <v>400</v>
      </c>
      <c s="135">
        <f t="shared" si="19" ref="HY4:HY11">+HY3-50</f>
        <v>-200</v>
      </c>
      <c s="87">
        <f t="shared" si="20" ref="HZ4:HZ72">+HZ3-10</f>
        <v>-40</v>
      </c>
      <c s="105">
        <f t="shared" si="21" ref="IA4:IA72">IA3-0.01</f>
        <v>-0.040000000000000001</v>
      </c>
      <c s="87" t="s">
        <v>122</v>
      </c>
    </row>
    <row ht="11.1" customHeight="1">
      <c r="B5" s="1"/>
      <c s="70"/>
      <c s="70"/>
      <c s="70"/>
      <c s="70"/>
      <c s="70"/>
      <c r="AF5" s="280"/>
      <c s="81" t="s">
        <v>293</v>
      </c>
      <c s="132"/>
      <c s="25">
        <f ca="1" t="shared" si="22" ref="AI5:BK5">IF(AI6&gt;0,($D$4-$C$4)/60,0)</f>
        <v>7.8666666666666663</v>
      </c>
      <c s="25">
        <f ca="1" t="shared" si="22"/>
        <v>7.8666666666666663</v>
      </c>
      <c s="25">
        <f ca="1" t="shared" si="22"/>
        <v>7.8666666666666663</v>
      </c>
      <c s="25">
        <f ca="1" t="shared" si="22"/>
        <v>7.8666666666666663</v>
      </c>
      <c s="25">
        <f ca="1" t="shared" si="22"/>
        <v>0</v>
      </c>
      <c s="25">
        <f ca="1" t="shared" si="22"/>
        <v>7.8666666666666663</v>
      </c>
      <c s="25">
        <f ca="1" t="shared" si="22"/>
        <v>7.8666666666666663</v>
      </c>
      <c s="25">
        <f ca="1" t="shared" si="22"/>
        <v>7.8666666666666663</v>
      </c>
      <c s="25">
        <f ca="1" t="shared" si="22"/>
        <v>7.8666666666666663</v>
      </c>
      <c s="25">
        <f ca="1" t="shared" si="22"/>
        <v>7.8666666666666663</v>
      </c>
      <c s="25">
        <f ca="1" t="shared" si="22"/>
        <v>7.8666666666666663</v>
      </c>
      <c s="25">
        <f ca="1" t="shared" si="22"/>
        <v>0</v>
      </c>
      <c s="25">
        <f ca="1" t="shared" si="22"/>
        <v>7.8666666666666663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79"/>
      <c s="144"/>
      <c s="289" t="s">
        <v>380</v>
      </c>
      <c s="14">
        <f ca="1">_lastrow</f>
        <v>493</v>
      </c>
      <c s="14">
        <f ca="1" t="shared" si="23" ref="BP5:CQ5">IF(BP17=0,BP16,E17)</f>
        <v>493</v>
      </c>
      <c s="14">
        <f ca="1" t="shared" si="23"/>
        <v>493</v>
      </c>
      <c s="14">
        <f ca="1" t="shared" si="23"/>
        <v>493</v>
      </c>
      <c s="14">
        <f ca="1" t="shared" si="23"/>
        <v>20</v>
      </c>
      <c s="14">
        <f ca="1" t="shared" si="23"/>
        <v>493</v>
      </c>
      <c s="14">
        <f ca="1" t="shared" si="23"/>
        <v>493</v>
      </c>
      <c s="14">
        <f ca="1" t="shared" si="23"/>
        <v>493</v>
      </c>
      <c s="14">
        <f ca="1" t="shared" si="23"/>
        <v>493</v>
      </c>
      <c s="14">
        <f ca="1" t="shared" si="23"/>
        <v>493</v>
      </c>
      <c s="14">
        <f ca="1" t="shared" si="23"/>
        <v>493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r="FL5" s="1"/>
      <c s="125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05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7">
        <f t="shared" si="11"/>
        <v>880</v>
      </c>
      <c s="102">
        <f t="shared" si="12"/>
        <v>0.92999999999999994</v>
      </c>
      <c s="3" t="s">
        <v>341</v>
      </c>
      <c s="159">
        <v>1</v>
      </c>
      <c s="3" t="s">
        <v>341</v>
      </c>
      <c s="2"/>
      <c s="138">
        <v>1.5</v>
      </c>
      <c s="273">
        <f t="shared" si="13"/>
        <v>0.20001000000000002</v>
      </c>
      <c r="GS5" s="94">
        <f t="shared" si="14"/>
        <v>3</v>
      </c>
      <c s="94">
        <v>3</v>
      </c>
      <c s="128">
        <f t="shared" si="15"/>
        <v>0.083333333333333329</v>
      </c>
      <c r="GW5" s="124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4">
        <v>2013</v>
      </c>
      <c s="84"/>
      <c s="84"/>
      <c s="2">
        <v>13</v>
      </c>
      <c s="2" t="s">
        <v>239</v>
      </c>
      <c s="1" t="s">
        <v>82</v>
      </c>
      <c r="HU5" s="104" t="s">
        <v>239</v>
      </c>
      <c r="HX5" s="99">
        <f t="shared" si="18"/>
        <v>500</v>
      </c>
      <c s="135">
        <f t="shared" si="19"/>
        <v>-250</v>
      </c>
      <c s="87">
        <f t="shared" si="20"/>
        <v>-50</v>
      </c>
      <c s="105">
        <f t="shared" si="21"/>
        <v>-0.050000000000000003</v>
      </c>
      <c s="87" t="s">
        <v>276</v>
      </c>
    </row>
    <row ht="11.1" customHeight="1">
      <c r="B6" s="1"/>
      <c s="101" t="str">
        <f>C2</f>
        <v>SchStartHr</v>
      </c>
      <c s="101" t="s">
        <v>381</v>
      </c>
      <c s="101" t="s">
        <v>49</v>
      </c>
      <c r="G6" s="181"/>
      <c r="L6" s="74"/>
      <c r="N6" s="234"/>
      <c s="293"/>
      <c r="AF6" s="7"/>
      <c s="81" t="s">
        <v>20</v>
      </c>
      <c s="132"/>
      <c s="31">
        <f t="shared" si="26" ref="AI6:BK6">IF(COUNTIF(AI20:AI1460,"&gt;0")&gt;0,COUNTIF(AI20:AI1460,"&gt;0"),0)/60</f>
        <v>7.1833333333333336</v>
      </c>
      <c s="31">
        <f t="shared" si="26"/>
        <v>6.3666666666666663</v>
      </c>
      <c s="31">
        <f t="shared" si="26"/>
        <v>2.5499999999999998</v>
      </c>
      <c s="31">
        <f t="shared" si="26"/>
        <v>6.3666666666666663</v>
      </c>
      <c s="31">
        <f t="shared" si="26"/>
        <v>0</v>
      </c>
      <c s="31">
        <f t="shared" si="26"/>
        <v>1.0333333333333334</v>
      </c>
      <c s="31">
        <f t="shared" si="26"/>
        <v>0.8833333333333333</v>
      </c>
      <c s="31">
        <f t="shared" si="26"/>
        <v>6.4000000000000004</v>
      </c>
      <c s="31">
        <f t="shared" si="26"/>
        <v>6.7166666666666668</v>
      </c>
      <c s="31">
        <f t="shared" si="26"/>
        <v>6.7666666666666666</v>
      </c>
      <c s="31">
        <f t="shared" si="26"/>
        <v>6.583333333333333</v>
      </c>
      <c s="31">
        <f t="shared" si="26"/>
        <v>0</v>
      </c>
      <c s="31">
        <f t="shared" si="26"/>
        <v>6.5166666666666666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79"/>
      <c s="79"/>
      <c s="289" t="s">
        <v>140</v>
      </c>
      <c s="14">
        <f ca="1">_firstrow</f>
        <v>20</v>
      </c>
      <c s="14">
        <f ca="1" t="shared" si="27" ref="BP6:CQ6">BP16</f>
        <v>21</v>
      </c>
      <c s="14">
        <f ca="1" t="shared" si="27"/>
        <v>340</v>
      </c>
      <c s="14">
        <f ca="1" t="shared" si="27"/>
        <v>21</v>
      </c>
      <c s="14">
        <f ca="1" t="shared" si="27"/>
        <v>20</v>
      </c>
      <c s="14">
        <f ca="1" t="shared" si="27"/>
        <v>341</v>
      </c>
      <c s="14">
        <f ca="1" t="shared" si="27"/>
        <v>341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r="FL6" s="1"/>
      <c s="125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05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7">
        <f t="shared" si="11"/>
        <v>870</v>
      </c>
      <c s="102">
        <f t="shared" si="12"/>
        <v>0.91999999999999993</v>
      </c>
      <c s="3" t="s">
        <v>148</v>
      </c>
      <c s="159">
        <v>1.5</v>
      </c>
      <c s="3" t="s">
        <v>148</v>
      </c>
      <c s="2"/>
      <c s="138">
        <v>1.75</v>
      </c>
      <c s="273">
        <f t="shared" si="13"/>
        <v>0.30001</v>
      </c>
      <c r="GS6" s="94">
        <f t="shared" si="14"/>
        <v>4</v>
      </c>
      <c s="94">
        <v>4</v>
      </c>
      <c s="128">
        <f t="shared" si="15"/>
        <v>0.125</v>
      </c>
      <c r="GW6" s="124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4">
        <v>2014</v>
      </c>
      <c s="84"/>
      <c s="84"/>
      <c s="2">
        <v>18</v>
      </c>
      <c s="2" t="s">
        <v>339</v>
      </c>
      <c s="1" t="s">
        <v>179</v>
      </c>
      <c r="HU6" s="104" t="s">
        <v>339</v>
      </c>
      <c r="HX6" s="99">
        <f t="shared" si="18"/>
        <v>600</v>
      </c>
      <c s="135">
        <f t="shared" si="19"/>
        <v>-300</v>
      </c>
      <c s="87">
        <f t="shared" si="20"/>
        <v>-60</v>
      </c>
      <c s="105">
        <f t="shared" si="21"/>
        <v>-0.060000000000000005</v>
      </c>
      <c s="87" t="s">
        <v>83</v>
      </c>
    </row>
    <row ht="11.1" customHeight="1">
      <c r="B7" s="254"/>
      <c s="119">
        <f>VLOOKUP(C3,Sheet1!$GL$2:$GM$50,2,FALSE)</f>
        <v>0.10000000000000001</v>
      </c>
      <c s="119">
        <f>VLOOKUP(D3,Sheet1!$GL$2:$GM$51,2,FALSE)</f>
        <v>23.899999999999999</v>
      </c>
      <c s="119">
        <f>D7-C7</f>
        <v>23.799999999999997</v>
      </c>
      <c r="G7" s="70"/>
      <c r="L7" s="184"/>
      <c s="317"/>
      <c s="116"/>
      <c s="326"/>
      <c r="AF7" s="7"/>
      <c s="81" t="s">
        <v>192</v>
      </c>
      <c s="132"/>
      <c s="30">
        <f ca="1" t="shared" si="28" ref="AI7:BK7">IF(AI5&gt;0,AI6/AI5,0)</f>
        <v>0.9131355932203391</v>
      </c>
      <c s="30">
        <f ca="1" t="shared" si="28"/>
        <v>0.80932203389830504</v>
      </c>
      <c s="30">
        <f ca="1" t="shared" si="28"/>
        <v>0.32415254237288132</v>
      </c>
      <c s="30">
        <f ca="1" t="shared" si="28"/>
        <v>0.80932203389830504</v>
      </c>
      <c s="30">
        <f ca="1" t="shared" si="28"/>
        <v>0</v>
      </c>
      <c s="30">
        <f ca="1" t="shared" si="28"/>
        <v>0.13135593220338984</v>
      </c>
      <c s="30">
        <f ca="1" t="shared" si="28"/>
        <v>0.11228813559322035</v>
      </c>
      <c s="30">
        <f ca="1" t="shared" si="28"/>
        <v>0.81355932203389836</v>
      </c>
      <c s="30">
        <f ca="1" t="shared" si="28"/>
        <v>0.85381355932203395</v>
      </c>
      <c s="30">
        <f ca="1" t="shared" si="28"/>
        <v>0.86016949152542377</v>
      </c>
      <c s="30">
        <f ca="1" t="shared" si="28"/>
        <v>0.83686440677966101</v>
      </c>
      <c s="30">
        <f ca="1" t="shared" si="28"/>
        <v>0</v>
      </c>
      <c s="30">
        <f ca="1" t="shared" si="28"/>
        <v>0.82838983050847459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208"/>
      <c s="276">
        <f>IF(BM5&gt;0,BM6/BM5,0)</f>
        <v>0</v>
      </c>
      <c s="289" t="s">
        <v>24</v>
      </c>
      <c s="14">
        <f ca="1" t="shared" si="29" ref="BO7:CQ7">_lastrow-_firstrow</f>
        <v>473</v>
      </c>
      <c s="14">
        <f ca="1" t="shared" si="29"/>
        <v>473</v>
      </c>
      <c s="14">
        <f ca="1" t="shared" si="29"/>
        <v>473</v>
      </c>
      <c s="14">
        <f ca="1" t="shared" si="29"/>
        <v>473</v>
      </c>
      <c s="14">
        <f ca="1" t="shared" si="29"/>
        <v>473</v>
      </c>
      <c s="14">
        <f ca="1" t="shared" si="29"/>
        <v>473</v>
      </c>
      <c s="14">
        <f ca="1" t="shared" si="29"/>
        <v>473</v>
      </c>
      <c s="14">
        <f ca="1" t="shared" si="29"/>
        <v>473</v>
      </c>
      <c s="14">
        <f ca="1" t="shared" si="29"/>
        <v>473</v>
      </c>
      <c s="14">
        <f ca="1" t="shared" si="29"/>
        <v>473</v>
      </c>
      <c s="14">
        <f ca="1" t="shared" si="29"/>
        <v>473</v>
      </c>
      <c s="14">
        <f ca="1" t="shared" si="29"/>
        <v>473</v>
      </c>
      <c s="14">
        <f ca="1" t="shared" si="29"/>
        <v>473</v>
      </c>
      <c s="14">
        <f ca="1" t="shared" si="29"/>
        <v>473</v>
      </c>
      <c s="14">
        <f ca="1" t="shared" si="29"/>
        <v>473</v>
      </c>
      <c s="14">
        <f ca="1" t="shared" si="29"/>
        <v>473</v>
      </c>
      <c s="14">
        <f ca="1" t="shared" si="29"/>
        <v>473</v>
      </c>
      <c s="14">
        <f ca="1" t="shared" si="29"/>
        <v>473</v>
      </c>
      <c s="14">
        <f ca="1" t="shared" si="29"/>
        <v>473</v>
      </c>
      <c s="14">
        <f ca="1" t="shared" si="29"/>
        <v>473</v>
      </c>
      <c s="14">
        <f ca="1" t="shared" si="29"/>
        <v>473</v>
      </c>
      <c s="14">
        <f ca="1" t="shared" si="29"/>
        <v>473</v>
      </c>
      <c s="14">
        <f ca="1" t="shared" si="29"/>
        <v>473</v>
      </c>
      <c s="14">
        <f ca="1" t="shared" si="29"/>
        <v>473</v>
      </c>
      <c s="14">
        <f ca="1" t="shared" si="29"/>
        <v>473</v>
      </c>
      <c s="14">
        <f ca="1" t="shared" si="29"/>
        <v>473</v>
      </c>
      <c s="14">
        <f ca="1" t="shared" si="29"/>
        <v>473</v>
      </c>
      <c s="14">
        <f ca="1" t="shared" si="29"/>
        <v>473</v>
      </c>
      <c s="14">
        <f ca="1" t="shared" si="29"/>
        <v>473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5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7">
        <f t="shared" si="11"/>
        <v>860</v>
      </c>
      <c s="102">
        <f t="shared" si="12"/>
        <v>0.90999999999999992</v>
      </c>
      <c s="3" t="s">
        <v>315</v>
      </c>
      <c s="159">
        <v>2</v>
      </c>
      <c s="3" t="s">
        <v>315</v>
      </c>
      <c s="2"/>
      <c s="138">
        <v>2</v>
      </c>
      <c s="273">
        <f t="shared" si="13"/>
        <v>0.40000999999999998</v>
      </c>
      <c r="GS7" s="94">
        <f t="shared" si="14"/>
        <v>5</v>
      </c>
      <c s="94">
        <v>5</v>
      </c>
      <c s="128">
        <f t="shared" si="15"/>
        <v>0.16666666666666666</v>
      </c>
      <c r="GW7" s="124">
        <f t="shared" si="16"/>
        <v>2000</v>
      </c>
      <c r="HJ7" s="8">
        <f t="shared" si="17"/>
        <v>500</v>
      </c>
      <c s="84">
        <v>2015</v>
      </c>
      <c s="84"/>
      <c s="84"/>
      <c s="2">
        <v>24</v>
      </c>
      <c s="2" t="s">
        <v>142</v>
      </c>
      <c s="1" t="s">
        <v>4</v>
      </c>
      <c r="HU7" s="104" t="s">
        <v>240</v>
      </c>
      <c r="HX7" s="99">
        <f t="shared" si="18"/>
        <v>700</v>
      </c>
      <c s="135">
        <f t="shared" si="19"/>
        <v>-350</v>
      </c>
      <c s="87">
        <f t="shared" si="20"/>
        <v>-70</v>
      </c>
      <c s="105">
        <f t="shared" si="21"/>
        <v>-0.070000000000000007</v>
      </c>
      <c s="87" t="s">
        <v>249</v>
      </c>
    </row>
    <row ht="11.1" customHeight="1">
      <c r="B8" s="1"/>
      <c s="70"/>
      <c s="70"/>
      <c s="70"/>
      <c s="70"/>
      <c s="70"/>
      <c r="L8" s="116"/>
      <c s="218"/>
      <c s="116"/>
      <c s="136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1" t="s">
        <v>292</v>
      </c>
      <c s="132"/>
      <c s="4">
        <f ca="1" t="shared" si="30" ref="AI8:BK8">SUMIF($A$20:$A$1460,"&gt;="&amp;$C$4,AI$20:AI$1460)</f>
        <v>9958</v>
      </c>
      <c s="4">
        <f ca="1" t="shared" si="30"/>
        <v>5769</v>
      </c>
      <c s="4">
        <f ca="1" t="shared" si="30"/>
        <v>770</v>
      </c>
      <c s="4">
        <f ca="1" t="shared" si="30"/>
        <v>1300</v>
      </c>
      <c s="4">
        <f ca="1" t="shared" si="30"/>
        <v>0</v>
      </c>
      <c s="4">
        <f ca="1" t="shared" si="30"/>
        <v>292</v>
      </c>
      <c s="4">
        <f ca="1" t="shared" si="30"/>
        <v>60</v>
      </c>
      <c s="4">
        <f ca="1" t="shared" si="30"/>
        <v>2651</v>
      </c>
      <c s="4">
        <f ca="1" t="shared" si="30"/>
        <v>1794</v>
      </c>
      <c s="4">
        <f ca="1" t="shared" si="30"/>
        <v>2961</v>
      </c>
      <c s="4">
        <f ca="1" t="shared" si="30"/>
        <v>1015</v>
      </c>
      <c s="4">
        <f ca="1" t="shared" si="30"/>
        <v>0</v>
      </c>
      <c s="4">
        <f ca="1" t="shared" si="30"/>
        <v>2129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77"/>
      <c s="144"/>
      <c s="289" t="s">
        <v>119</v>
      </c>
      <c s="14">
        <f ca="1" t="shared" si="31" ref="BO8:CQ8">$C$4-1</f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5">
        <f t="shared" si="9"/>
        <v>43836</v>
      </c>
      <c s="2"/>
      <c s="3"/>
      <c s="3"/>
      <c s="126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7">
        <f t="shared" si="11"/>
        <v>850</v>
      </c>
      <c s="102">
        <f t="shared" si="12"/>
        <v>0.89999999999999991</v>
      </c>
      <c s="3" t="s">
        <v>122</v>
      </c>
      <c s="159">
        <v>2.5</v>
      </c>
      <c s="3" t="s">
        <v>122</v>
      </c>
      <c s="2"/>
      <c s="138">
        <v>2.25</v>
      </c>
      <c s="273">
        <f t="shared" si="13"/>
        <v>0.50000999999999995</v>
      </c>
      <c r="GS8" s="94">
        <f t="shared" si="14"/>
        <v>6</v>
      </c>
      <c s="94">
        <v>6</v>
      </c>
      <c s="128">
        <f t="shared" si="15"/>
        <v>0.20833333333333334</v>
      </c>
      <c r="GW8" s="124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4" t="s">
        <v>142</v>
      </c>
      <c r="HX8" s="99">
        <f t="shared" si="18"/>
        <v>800</v>
      </c>
      <c s="135">
        <f t="shared" si="19"/>
        <v>-400</v>
      </c>
      <c s="87">
        <f t="shared" si="20"/>
        <v>-80</v>
      </c>
      <c s="105">
        <f t="shared" si="21"/>
        <v>-0.080000000000000002</v>
      </c>
      <c s="87" t="s">
        <v>56</v>
      </c>
    </row>
    <row ht="11.1" customHeight="1">
      <c r="K9" s="57"/>
      <c s="116"/>
      <c s="218"/>
      <c s="116"/>
      <c s="249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1" t="s">
        <v>50</v>
      </c>
      <c s="132"/>
      <c s="20">
        <f ca="1" t="shared" si="34" ref="AI9:BK9">IF(AI5&gt;0,AI8/AI5,0)</f>
        <v>1265.8474576271187</v>
      </c>
      <c s="20">
        <f ca="1" t="shared" si="34"/>
        <v>733.34745762711873</v>
      </c>
      <c s="20">
        <f ca="1" t="shared" si="34"/>
        <v>97.881355932203391</v>
      </c>
      <c s="20">
        <f ca="1" t="shared" si="34"/>
        <v>165.25423728813561</v>
      </c>
      <c s="20">
        <f ca="1" t="shared" si="34"/>
        <v>0</v>
      </c>
      <c s="20">
        <f ca="1" t="shared" si="34"/>
        <v>37.118644067796609</v>
      </c>
      <c s="20">
        <f ca="1" t="shared" si="34"/>
        <v>7.6271186440677967</v>
      </c>
      <c s="20">
        <f ca="1" t="shared" si="34"/>
        <v>336.99152542372883</v>
      </c>
      <c s="20">
        <f ca="1" t="shared" si="34"/>
        <v>228.05084745762713</v>
      </c>
      <c s="20">
        <f ca="1" t="shared" si="34"/>
        <v>376.3983050847458</v>
      </c>
      <c s="20">
        <f ca="1" t="shared" si="34"/>
        <v>129.02542372881356</v>
      </c>
      <c s="20">
        <f ca="1" t="shared" si="34"/>
        <v>0</v>
      </c>
      <c s="20">
        <f ca="1" t="shared" si="34"/>
        <v>270.63559322033899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77"/>
      <c s="144"/>
      <c s="289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25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7">
        <f t="shared" si="11"/>
        <v>840</v>
      </c>
      <c s="102">
        <f t="shared" si="12"/>
        <v>0.8899999999999999</v>
      </c>
      <c s="3" t="s">
        <v>276</v>
      </c>
      <c s="159">
        <v>3</v>
      </c>
      <c s="3" t="s">
        <v>276</v>
      </c>
      <c s="2"/>
      <c s="138">
        <v>2.5</v>
      </c>
      <c s="273">
        <f t="shared" si="13"/>
        <v>0.60000999999999993</v>
      </c>
      <c r="GS9" s="94">
        <f t="shared" si="14"/>
        <v>7</v>
      </c>
      <c s="94">
        <v>12</v>
      </c>
      <c s="128">
        <f t="shared" si="15"/>
        <v>0.25</v>
      </c>
      <c r="GW9" s="124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4" t="s">
        <v>338</v>
      </c>
      <c r="HX9" s="99">
        <f t="shared" si="18"/>
        <v>900</v>
      </c>
      <c s="135">
        <f t="shared" si="19"/>
        <v>-450</v>
      </c>
      <c s="87">
        <f t="shared" si="20"/>
        <v>-90</v>
      </c>
      <c s="105">
        <f t="shared" si="21"/>
        <v>-0.089999999999999997</v>
      </c>
      <c s="87" t="s">
        <v>217</v>
      </c>
    </row>
    <row ht="11.1" customHeight="1" s="59" customFormat="1">
      <c s="117"/>
      <c r="C10" s="85" t="str">
        <f>AI2</f>
        <v>Olen Limestone Scale Data</v>
      </c>
      <c s="85"/>
      <c s="85"/>
      <c s="85"/>
      <c s="85"/>
      <c r="K10" s="57"/>
      <c s="116"/>
      <c s="218"/>
      <c s="116"/>
      <c s="262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307"/>
      <c s="81" t="s">
        <v>210</v>
      </c>
      <c s="132"/>
      <c s="4">
        <f ca="1" t="shared" si="35" ref="AI10:BK10">IF(AI6&gt;0,AI8/AI6,0)</f>
        <v>1386.2645011600928</v>
      </c>
      <c s="4">
        <f ca="1" t="shared" si="35"/>
        <v>906.12565445026189</v>
      </c>
      <c s="4">
        <f ca="1" t="shared" si="35"/>
        <v>301.96078431372553</v>
      </c>
      <c s="4">
        <f ca="1" t="shared" si="35"/>
        <v>204.18848167539269</v>
      </c>
      <c s="4">
        <f ca="1" t="shared" si="35"/>
        <v>0</v>
      </c>
      <c s="4">
        <f ca="1" t="shared" si="35"/>
        <v>282.58064516129031</v>
      </c>
      <c s="4">
        <f ca="1" t="shared" si="35"/>
        <v>67.924528301886795</v>
      </c>
      <c s="4">
        <f ca="1" t="shared" si="35"/>
        <v>414.21875</v>
      </c>
      <c s="4">
        <f ca="1" t="shared" si="35"/>
        <v>267.09677419354836</v>
      </c>
      <c s="4">
        <f ca="1" t="shared" si="35"/>
        <v>437.58620689655174</v>
      </c>
      <c s="4">
        <f ca="1" t="shared" si="35"/>
        <v>154.17721518987344</v>
      </c>
      <c s="4">
        <f ca="1" t="shared" si="35"/>
        <v>0</v>
      </c>
      <c s="4">
        <f ca="1" t="shared" si="35"/>
        <v>326.70076726342711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77"/>
      <c s="144"/>
      <c s="93"/>
      <c s="140"/>
      <c s="72"/>
      <c s="72"/>
      <c s="140"/>
      <c s="72"/>
      <c s="72"/>
      <c s="72"/>
      <c s="72"/>
      <c s="72"/>
      <c s="72"/>
      <c s="72"/>
      <c s="72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215"/>
      <c r="FL10" s="1"/>
      <c s="125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7">
        <f t="shared" si="11"/>
        <v>830</v>
      </c>
      <c s="102">
        <f t="shared" si="12"/>
        <v>0.87999999999999989</v>
      </c>
      <c s="3" t="s">
        <v>83</v>
      </c>
      <c s="159">
        <v>3.5</v>
      </c>
      <c s="3" t="s">
        <v>83</v>
      </c>
      <c s="2"/>
      <c s="138">
        <v>2.75</v>
      </c>
      <c s="273">
        <f t="shared" si="13"/>
        <v>0.70000999999999991</v>
      </c>
      <c s="1"/>
      <c s="94">
        <f t="shared" si="14"/>
        <v>8</v>
      </c>
      <c s="94">
        <v>18</v>
      </c>
      <c s="128">
        <f t="shared" si="15"/>
        <v>0.29166666666666669</v>
      </c>
      <c s="1"/>
      <c s="124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4" t="s">
        <v>340</v>
      </c>
      <c s="1"/>
      <c s="1"/>
      <c s="99">
        <f t="shared" si="18"/>
        <v>1000</v>
      </c>
      <c s="135">
        <f t="shared" si="19"/>
        <v>-500</v>
      </c>
      <c s="87">
        <f t="shared" si="20"/>
        <v>-100</v>
      </c>
      <c s="105">
        <f t="shared" si="21"/>
        <v>-0.099999999999999992</v>
      </c>
      <c s="87" t="s">
        <v>32</v>
      </c>
    </row>
    <row ht="11.1" customHeight="1" s="59" customFormat="1">
      <c s="117"/>
      <c r="C11" s="85"/>
      <c s="85"/>
      <c s="85"/>
      <c s="85"/>
      <c s="85"/>
      <c r="K11" s="57"/>
      <c s="116"/>
      <c s="218"/>
      <c s="116"/>
      <c s="262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307"/>
      <c s="81" t="s">
        <v>264</v>
      </c>
      <c s="132"/>
      <c s="17">
        <f>IF((E7-D7)&lt;1,0, E7-D7)</f>
        <v>0</v>
      </c>
      <c s="17">
        <f ca="1" t="shared" si="37" ref="AJ11:BK11">IF(AJ5&gt;0,$AI$11,0)</f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9"/>
      <c s="261"/>
      <c s="240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215"/>
      <c r="FL11" s="7"/>
      <c s="125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7">
        <f t="shared" si="11"/>
        <v>820</v>
      </c>
      <c s="102">
        <f t="shared" si="12"/>
        <v>0.86999999999999988</v>
      </c>
      <c s="3" t="s">
        <v>249</v>
      </c>
      <c s="159">
        <v>4</v>
      </c>
      <c s="3" t="s">
        <v>249</v>
      </c>
      <c s="2"/>
      <c s="138">
        <v>3</v>
      </c>
      <c s="273">
        <f t="shared" si="13"/>
        <v>0.80000999999999989</v>
      </c>
      <c s="7"/>
      <c s="94">
        <f t="shared" si="14"/>
        <v>9</v>
      </c>
      <c s="94">
        <v>24</v>
      </c>
      <c s="128">
        <f t="shared" si="15"/>
        <v>0.33333333333333331</v>
      </c>
      <c s="7"/>
      <c s="124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4" t="s">
        <v>5</v>
      </c>
      <c s="7"/>
      <c s="2"/>
      <c s="7"/>
      <c s="7"/>
      <c s="104" t="s">
        <v>100</v>
      </c>
      <c s="7"/>
      <c s="7"/>
      <c s="99">
        <f t="shared" si="18"/>
        <v>1100</v>
      </c>
      <c s="135">
        <f t="shared" si="19"/>
        <v>-550</v>
      </c>
      <c s="87">
        <f t="shared" si="20"/>
        <v>-110</v>
      </c>
      <c s="105">
        <f t="shared" si="21"/>
        <v>-0.10999999999999999</v>
      </c>
      <c s="87" t="s">
        <v>180</v>
      </c>
    </row>
    <row ht="11.1" customHeight="1" s="59" customFormat="1">
      <c s="117"/>
      <c r="C12" s="90">
        <f>C20</f>
        <v>45055.041666666664</v>
      </c>
      <c s="90"/>
      <c s="90"/>
      <c s="90"/>
      <c s="90"/>
      <c r="N12" s="247"/>
      <c s="79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307"/>
      <c s="81" t="s">
        <v>265</v>
      </c>
      <c s="132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261"/>
      <c s="240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215"/>
      <c r="FL12" s="1"/>
      <c s="125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7">
        <f t="shared" si="11"/>
        <v>810</v>
      </c>
      <c s="102">
        <f t="shared" si="12"/>
        <v>0.85999999999999988</v>
      </c>
      <c s="3" t="s">
        <v>56</v>
      </c>
      <c s="159">
        <v>4.5</v>
      </c>
      <c s="3" t="s">
        <v>56</v>
      </c>
      <c s="2"/>
      <c s="138">
        <v>3.25</v>
      </c>
      <c s="273">
        <f t="shared" si="13"/>
        <v>0.90000999999999987</v>
      </c>
      <c s="1"/>
      <c s="94">
        <f t="shared" si="14"/>
        <v>10</v>
      </c>
      <c s="94">
        <v>30</v>
      </c>
      <c s="128">
        <f t="shared" si="15"/>
        <v>0.375</v>
      </c>
      <c s="1"/>
      <c s="124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4">
        <v>0</v>
      </c>
      <c s="1"/>
      <c s="1"/>
      <c s="99">
        <f t="shared" si="18"/>
        <v>1200</v>
      </c>
      <c s="135">
        <f t="shared" si="39" ref="HY12:HY72">+HY11-10</f>
        <v>-560</v>
      </c>
      <c s="87">
        <f t="shared" si="20"/>
        <v>-120</v>
      </c>
      <c s="105">
        <f t="shared" si="21"/>
        <v>-0.11999999999999998</v>
      </c>
      <c s="87" t="s">
        <v>6</v>
      </c>
    </row>
    <row ht="11.1" customHeight="1" s="59" customFormat="1">
      <c s="117"/>
      <c r="C13" s="90"/>
      <c s="90"/>
      <c s="90"/>
      <c s="90"/>
      <c s="90"/>
      <c r="AF13" s="206"/>
      <c s="81" t="s">
        <v>209</v>
      </c>
      <c s="132"/>
      <c s="26">
        <f ca="1" t="shared" si="40" ref="AI13:BK13">AI12+AI8</f>
        <v>9958</v>
      </c>
      <c s="26">
        <f ca="1" t="shared" si="40"/>
        <v>5769</v>
      </c>
      <c s="26">
        <f ca="1" t="shared" si="40"/>
        <v>770</v>
      </c>
      <c s="26">
        <f ca="1" t="shared" si="40"/>
        <v>1300</v>
      </c>
      <c s="26">
        <f ca="1" t="shared" si="40"/>
        <v>0</v>
      </c>
      <c s="26">
        <f ca="1" t="shared" si="40"/>
        <v>292</v>
      </c>
      <c s="26">
        <f ca="1" t="shared" si="40"/>
        <v>60</v>
      </c>
      <c s="26">
        <f ca="1" t="shared" si="40"/>
        <v>2651</v>
      </c>
      <c s="26">
        <f ca="1" t="shared" si="40"/>
        <v>1794</v>
      </c>
      <c s="26">
        <f ca="1" t="shared" si="40"/>
        <v>2961</v>
      </c>
      <c s="26">
        <f ca="1" t="shared" si="40"/>
        <v>1015</v>
      </c>
      <c s="26">
        <f ca="1" t="shared" si="40"/>
        <v>0</v>
      </c>
      <c s="26">
        <f ca="1" t="shared" si="40"/>
        <v>2129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9"/>
      <c s="261"/>
      <c s="240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215"/>
      <c r="FL13" s="1"/>
      <c s="125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7">
        <f t="shared" si="11"/>
        <v>800</v>
      </c>
      <c s="102">
        <f t="shared" si="12"/>
        <v>0.84999999999999987</v>
      </c>
      <c s="3" t="s">
        <v>217</v>
      </c>
      <c s="159">
        <v>5</v>
      </c>
      <c s="3" t="s">
        <v>217</v>
      </c>
      <c s="2"/>
      <c s="138">
        <v>3.5</v>
      </c>
      <c s="138"/>
      <c s="1"/>
      <c s="94">
        <f t="shared" si="14"/>
        <v>11</v>
      </c>
      <c s="94">
        <f t="shared" si="41" ref="GT13:GT17">+GT12+5</f>
        <v>35</v>
      </c>
      <c s="128">
        <f t="shared" si="15"/>
        <v>0.41666666666666669</v>
      </c>
      <c s="1"/>
      <c s="124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4">
        <v>0</v>
      </c>
      <c s="1"/>
      <c s="1"/>
      <c s="99">
        <f t="shared" si="18"/>
        <v>1300</v>
      </c>
      <c s="135">
        <f t="shared" si="39"/>
        <v>-570</v>
      </c>
      <c s="87">
        <f t="shared" si="20"/>
        <v>-130</v>
      </c>
      <c s="105">
        <f t="shared" si="21"/>
        <v>-0.12999999999999998</v>
      </c>
      <c s="87" t="s">
        <v>143</v>
      </c>
    </row>
    <row ht="11.1" customHeight="1" s="59" customFormat="1">
      <c s="117"/>
      <c r="D14" s="35" t="str">
        <f>$D$19</f>
        <v>LFC9</v>
      </c>
      <c s="35" t="str">
        <f>$E$19</f>
        <v>LFC8</v>
      </c>
      <c s="35" t="str">
        <f>$F$19</f>
        <v>LC2</v>
      </c>
      <c s="35" t="str">
        <f>$G$19</f>
        <v>LC7</v>
      </c>
      <c s="35" t="str">
        <f>$H$19</f>
        <v>LC17</v>
      </c>
      <c s="35" t="str">
        <f>$I$19</f>
        <v>LC20</v>
      </c>
      <c s="35" t="str">
        <f>$J$19</f>
        <v>LC27</v>
      </c>
      <c s="35" t="str">
        <f>$K$19</f>
        <v>LC14</v>
      </c>
      <c s="35" t="str">
        <f>$L$19</f>
        <v>LC6</v>
      </c>
      <c s="35" t="str">
        <f>$M$19</f>
        <v>LC11</v>
      </c>
      <c s="35" t="str">
        <f>$N$19</f>
        <v>LC1B</v>
      </c>
      <c s="35" t="str">
        <f>$O$19</f>
        <v>LC31</v>
      </c>
      <c s="35" t="str">
        <f>$P$19</f>
        <v>LC1</v>
      </c>
      <c s="35">
        <f>$Q$19</f>
        <v>0</v>
      </c>
      <c s="35">
        <f>$R$19</f>
        <v>0</v>
      </c>
      <c s="35">
        <f>$S$19</f>
        <v>0</v>
      </c>
      <c s="35">
        <f>$T$19</f>
        <v>0</v>
      </c>
      <c s="35">
        <f>$U$19</f>
        <v>0</v>
      </c>
      <c s="35">
        <f>$V$19</f>
        <v>0</v>
      </c>
      <c s="35">
        <f>$W$19</f>
        <v>0</v>
      </c>
      <c s="35">
        <f>$X$19</f>
        <v>0</v>
      </c>
      <c s="35">
        <f>$Y$19</f>
        <v>0</v>
      </c>
      <c s="35">
        <f>$Z$19</f>
        <v>0</v>
      </c>
      <c s="35">
        <f>$AA$19</f>
        <v>0</v>
      </c>
      <c s="35">
        <f>$AB$19</f>
        <v>0</v>
      </c>
      <c s="35">
        <f>$AC$19</f>
        <v>0</v>
      </c>
      <c s="35">
        <f>$AD$19</f>
        <v>0</v>
      </c>
      <c s="35">
        <f>$AE$19</f>
        <v>0</v>
      </c>
      <c s="117"/>
      <c s="81" t="s">
        <v>71</v>
      </c>
      <c s="132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315" t="s">
        <v>222</v>
      </c>
      <c s="221" t="s">
        <v>114</v>
      </c>
      <c s="16"/>
      <c s="16"/>
      <c s="16"/>
      <c s="16"/>
      <c s="16"/>
      <c s="16"/>
      <c s="16"/>
      <c s="16"/>
      <c s="16"/>
      <c s="16"/>
      <c s="16"/>
      <c s="16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15"/>
      <c r="CT14" s="117" t="s">
        <v>366</v>
      </c>
      <c s="266" t="s">
        <v>353</v>
      </c>
      <c s="241"/>
      <c r="FL14" s="1"/>
      <c s="125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7">
        <f t="shared" si="11"/>
        <v>790</v>
      </c>
      <c s="102">
        <f t="shared" si="12"/>
        <v>0.83999999999999986</v>
      </c>
      <c s="3" t="s">
        <v>32</v>
      </c>
      <c s="159">
        <f t="shared" si="43" ref="GM14:GM49">+GM13+0.5</f>
        <v>5.5</v>
      </c>
      <c s="3" t="s">
        <v>32</v>
      </c>
      <c s="2"/>
      <c s="138">
        <v>3.75</v>
      </c>
      <c s="138"/>
      <c s="1"/>
      <c s="94">
        <f t="shared" si="14"/>
        <v>12</v>
      </c>
      <c s="94">
        <f t="shared" si="41"/>
        <v>40</v>
      </c>
      <c s="128">
        <f t="shared" si="15"/>
        <v>0.45833333333333331</v>
      </c>
      <c s="1"/>
      <c s="124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4">
        <v>0</v>
      </c>
      <c s="1"/>
      <c s="1"/>
      <c s="99">
        <f t="shared" si="18"/>
        <v>1400</v>
      </c>
      <c s="135">
        <f t="shared" si="39"/>
        <v>-580</v>
      </c>
      <c s="87">
        <f t="shared" si="20"/>
        <v>-140</v>
      </c>
      <c s="105">
        <f t="shared" si="21"/>
        <v>-0.13999999999999999</v>
      </c>
      <c s="87" t="s">
        <v>345</v>
      </c>
    </row>
    <row ht="13" s="82" customFormat="1">
      <c s="330"/>
      <c s="331"/>
      <c s="207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16"/>
      <c s="81" t="s">
        <v>266</v>
      </c>
      <c s="132"/>
      <c s="24">
        <f ca="1" t="shared" si="45" ref="AI15:BK15">AI14-AI13</f>
        <v>7630.1999999999971</v>
      </c>
      <c s="24">
        <f ca="1" t="shared" si="45"/>
        <v>-5769</v>
      </c>
      <c s="24">
        <f ca="1" t="shared" si="45"/>
        <v>205.79999999999984</v>
      </c>
      <c s="24">
        <f ca="1" t="shared" si="45"/>
        <v>7029.9999999999982</v>
      </c>
      <c s="24">
        <f ca="1" t="shared" si="45"/>
        <v>3569.9999999999995</v>
      </c>
      <c s="24">
        <f ca="1" t="shared" si="45"/>
        <v>2563.9999999999995</v>
      </c>
      <c s="24">
        <f ca="1" t="shared" si="45"/>
        <v>4438.1999999999998</v>
      </c>
      <c s="24">
        <f ca="1" t="shared" si="45"/>
        <v>1394.9999999999995</v>
      </c>
      <c s="24">
        <f ca="1" t="shared" si="45"/>
        <v>2608.9999999999991</v>
      </c>
      <c s="24">
        <f ca="1" t="shared" si="45"/>
        <v>-2961</v>
      </c>
      <c s="24">
        <f ca="1" t="shared" si="45"/>
        <v>-1015</v>
      </c>
      <c s="24">
        <f ca="1" t="shared" si="45"/>
        <v>17373.999999999996</v>
      </c>
      <c s="24">
        <f ca="1" t="shared" si="45"/>
        <v>-2129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r="BM15" s="167" t="str">
        <f ca="1">IF(BO$17&gt;0,HLOOKUP(OFFSET($BM$1,MAX($BO$17:$BZ$17)-1,0),CX1:DU2,2,FALSE),0)</f>
        <v>8a</v>
      </c>
      <c s="303">
        <f ca="1">IF(ISNA(MATCH(BM15,CX1:DU2,0)),2,MATCH(BM15,CX1:DU2,0))</f>
        <v>2</v>
      </c>
      <c s="15" t="s">
        <v>130</v>
      </c>
      <c s="15" t="s">
        <v>225</v>
      </c>
      <c s="15" t="s">
        <v>322</v>
      </c>
      <c s="15" t="s">
        <v>39</v>
      </c>
      <c s="15" t="s">
        <v>158</v>
      </c>
      <c s="15" t="s">
        <v>255</v>
      </c>
      <c s="15" t="s">
        <v>351</v>
      </c>
      <c s="15" t="s">
        <v>64</v>
      </c>
      <c s="15" t="s">
        <v>159</v>
      </c>
      <c s="15" t="s">
        <v>256</v>
      </c>
      <c s="15" t="s">
        <v>352</v>
      </c>
      <c s="15" t="s">
        <v>65</v>
      </c>
      <c s="15" t="s">
        <v>160</v>
      </c>
      <c s="15" t="s">
        <v>281</v>
      </c>
      <c s="15" t="s">
        <v>369</v>
      </c>
      <c s="15" t="s">
        <v>88</v>
      </c>
      <c s="15" t="s">
        <v>183</v>
      </c>
      <c s="15" t="s">
        <v>282</v>
      </c>
      <c s="15" t="s">
        <v>9</v>
      </c>
      <c s="15" t="s">
        <v>109</v>
      </c>
      <c s="15" t="s">
        <v>226</v>
      </c>
      <c s="15" t="s">
        <v>323</v>
      </c>
      <c s="15" t="s">
        <v>40</v>
      </c>
      <c s="15" t="s">
        <v>131</v>
      </c>
      <c s="15" t="s">
        <v>227</v>
      </c>
      <c s="15" t="s">
        <v>324</v>
      </c>
      <c s="15" t="s">
        <v>41</v>
      </c>
      <c s="15" t="s">
        <v>132</v>
      </c>
      <c s="15" t="s">
        <v>132</v>
      </c>
      <c s="313"/>
      <c r="FL15" s="50"/>
      <c s="126">
        <f t="shared" si="9"/>
        <v>43843</v>
      </c>
      <c s="3"/>
      <c s="50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7">
        <f t="shared" si="11"/>
        <v>780</v>
      </c>
      <c s="274">
        <f t="shared" si="12"/>
        <v>0.82999999999999985</v>
      </c>
      <c s="3" t="s">
        <v>180</v>
      </c>
      <c s="159">
        <f t="shared" si="43"/>
        <v>6</v>
      </c>
      <c s="3" t="s">
        <v>180</v>
      </c>
      <c s="3"/>
      <c s="138">
        <v>4</v>
      </c>
      <c s="3"/>
      <c s="50"/>
      <c s="130">
        <f t="shared" si="14"/>
        <v>13</v>
      </c>
      <c s="130">
        <f t="shared" si="41"/>
        <v>45</v>
      </c>
      <c s="286">
        <f t="shared" si="15"/>
        <v>0.5</v>
      </c>
      <c s="50"/>
      <c s="244">
        <f t="shared" si="16"/>
        <v>4000</v>
      </c>
      <c s="50"/>
      <c s="50"/>
      <c s="50"/>
      <c s="50"/>
      <c s="50"/>
      <c s="50"/>
      <c s="50"/>
      <c s="50"/>
      <c s="50"/>
      <c s="50"/>
      <c s="50"/>
      <c s="50"/>
      <c s="301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50"/>
      <c s="50"/>
      <c s="3"/>
      <c s="50"/>
      <c s="50"/>
      <c s="166">
        <v>0</v>
      </c>
      <c s="50"/>
      <c s="50"/>
      <c s="158">
        <f t="shared" si="18"/>
        <v>1500</v>
      </c>
      <c s="135">
        <f t="shared" si="39"/>
        <v>-590</v>
      </c>
      <c s="87">
        <f t="shared" si="20"/>
        <v>-150</v>
      </c>
      <c s="288">
        <f t="shared" si="21"/>
        <v>-0.14999999999999999</v>
      </c>
      <c s="87" t="s">
        <v>124</v>
      </c>
    </row>
    <row ht="20.1" customHeight="1">
      <c r="B16" s="123" t="s">
        <v>115</v>
      </c>
      <c s="28">
        <f t="array" ref="C16">IF(ISNA(ROW(INDEX(C20:C1460,MATCH(TRUE,INDEX((C20:C1460&gt;0),0),0)))),0,ROW(INDEX(C20:C1460,MATCH(TRUE,INDEX((C20:C1460&gt;0),0),0))))</f>
        <v>20</v>
      </c>
      <c s="28">
        <f t="array" ref="D16">IF(ISNA(ROW(INDEX(D20:D1460,MATCH(TRUE,INDEX((D20:D1460&gt;0),0),0)))),0,ROW(INDEX(D20:D1460,MATCH(TRUE,INDEX((D20:D1460&gt;0),0),0))))</f>
        <v>20</v>
      </c>
      <c s="28">
        <f t="array" ref="E16">IF(ISNA(ROW(INDEX(E20:E1460,MATCH(TRUE,INDEX((E20:E1460&gt;0),0),0)))),0,ROW(INDEX(E20:E1460,MATCH(TRUE,INDEX((E20:E1460&gt;0),0),0))))</f>
        <v>20</v>
      </c>
      <c s="28">
        <f t="array" ref="F16">IF(ISNA(ROW(INDEX(F20:F1460,MATCH(TRUE,INDEX((F20:F1460&gt;0),0),0)))),0,ROW(INDEX(F20:F1460,MATCH(TRUE,INDEX((F20:F1460&gt;0),0),0))))</f>
        <v>20</v>
      </c>
      <c s="28">
        <f t="array" ref="G16">IF(ISNA(ROW(INDEX(G20:G1460,MATCH(TRUE,INDEX((G20:G1460&gt;0),0),0)))),0,ROW(INDEX(G20:G1460,MATCH(TRUE,INDEX((G20:G1460&gt;0),0),0))))</f>
        <v>20</v>
      </c>
      <c s="28">
        <f t="array" ref="H16">IF(ISNA(ROW(INDEX(H20:H1460,MATCH(TRUE,INDEX((H20:H1460&gt;0),0),0)))),0,ROW(INDEX(H20:H1460,MATCH(TRUE,INDEX((H20:H1460&gt;0),0),0))))</f>
        <v>0</v>
      </c>
      <c s="28">
        <f t="array" ref="I16">IF(ISNA(ROW(INDEX(I20:I1460,MATCH(TRUE,INDEX((I20:I1460&gt;0),0),0)))),0,ROW(INDEX(I20:I1460,MATCH(TRUE,INDEX((I20:I1460&gt;0),0),0))))</f>
        <v>20</v>
      </c>
      <c s="28">
        <f t="array" ref="J16">IF(ISNA(ROW(INDEX(J20:J1460,MATCH(TRUE,INDEX((J20:J1460&gt;0),0),0)))),0,ROW(INDEX(J20:J1460,MATCH(TRUE,INDEX((J20:J1460&gt;0),0),0))))</f>
        <v>20</v>
      </c>
      <c s="28">
        <f t="array" ref="K16">IF(ISNA(ROW(INDEX(K20:K1460,MATCH(TRUE,INDEX((K20:K1460&gt;0),0),0)))),0,ROW(INDEX(K20:K1460,MATCH(TRUE,INDEX((K20:K1460&gt;0),0),0))))</f>
        <v>20</v>
      </c>
      <c s="28">
        <f t="array" ref="L16">IF(ISNA(ROW(INDEX(L20:L1460,MATCH(TRUE,INDEX((L20:L1460&gt;0),0),0)))),0,ROW(INDEX(L20:L1460,MATCH(TRUE,INDEX((L20:L1460&gt;0),0),0))))</f>
        <v>20</v>
      </c>
      <c s="28">
        <f t="array" ref="M16">IF(ISNA(ROW(INDEX(M20:M1460,MATCH(TRUE,INDEX((M20:M1460&gt;0),0),0)))),0,ROW(INDEX(M20:M1460,MATCH(TRUE,INDEX((M20:M1460&gt;0),0),0))))</f>
        <v>20</v>
      </c>
      <c s="28">
        <f t="array" ref="N16">IF(ISNA(ROW(INDEX(N20:N1460,MATCH(TRUE,INDEX((N20:N1460&gt;0),0),0)))),0,ROW(INDEX(N20:N1460,MATCH(TRUE,INDEX((N20:N1460&gt;0),0),0))))</f>
        <v>20</v>
      </c>
      <c s="28">
        <f t="array" ref="O16">IF(ISNA(ROW(INDEX(O20:O1460,MATCH(TRUE,INDEX((O20:O1460&gt;0),0),0)))),0,ROW(INDEX(O20:O1460,MATCH(TRUE,INDEX((O20:O1460&gt;0),0),0))))</f>
        <v>0</v>
      </c>
      <c s="28">
        <f t="array" ref="P16">IF(ISNA(ROW(INDEX(P20:P1460,MATCH(TRUE,INDEX((P20:P1460&gt;0),0),0)))),0,ROW(INDEX(P20:P1460,MATCH(TRUE,INDEX((P20:P1460&gt;0),0),0))))</f>
        <v>20</v>
      </c>
      <c s="28">
        <f t="array" ref="Q16">IF(ISNA(ROW(INDEX(Q20:Q1460,MATCH(TRUE,INDEX((Q20:Q1460&gt;0),0),0)))),0,ROW(INDEX(Q20:Q1460,MATCH(TRUE,INDEX((Q20:Q1460&gt;0),0),0))))</f>
        <v>0</v>
      </c>
      <c s="28">
        <f t="array" ref="R16">IF(ISNA(ROW(INDEX(R20:R1460,MATCH(TRUE,INDEX((R20:R1460&gt;0),0),0)))),0,ROW(INDEX(R20:R1460,MATCH(TRUE,INDEX((R20:R1460&gt;0),0),0))))</f>
        <v>0</v>
      </c>
      <c s="28">
        <f t="array" ref="S16">IF(ISNA(ROW(INDEX(S20:S1460,MATCH(TRUE,INDEX((S20:S1460&gt;0),0),0)))),0,ROW(INDEX(S20:S1460,MATCH(TRUE,INDEX((S20:S1460&gt;0),0),0))))</f>
        <v>0</v>
      </c>
      <c s="28">
        <f t="array" ref="T16">IF(ISNA(ROW(INDEX(T20:T1460,MATCH(TRUE,INDEX((T20:T1460&gt;0),0),0)))),0,ROW(INDEX(T20:T1460,MATCH(TRUE,INDEX((T20:T1460&gt;0),0),0))))</f>
        <v>0</v>
      </c>
      <c s="28">
        <f t="array" ref="U16">IF(ISNA(ROW(INDEX(U20:U1460,MATCH(TRUE,INDEX((U20:U1460&gt;0),0),0)))),0,ROW(INDEX(U20:U1460,MATCH(TRUE,INDEX((U20:U1460&gt;0),0),0))))</f>
        <v>0</v>
      </c>
      <c s="28">
        <f t="array" ref="V16">IF(ISNA(ROW(INDEX(V20:V1460,MATCH(TRUE,INDEX((V20:V1460&gt;0),0),0)))),0,ROW(INDEX(V20:V1460,MATCH(TRUE,INDEX((V20:V1460&gt;0),0),0))))</f>
        <v>0</v>
      </c>
      <c s="28">
        <f t="array" ref="W16">IF(ISNA(ROW(INDEX(W20:W1460,MATCH(TRUE,INDEX((W20:W1460&gt;0),0),0)))),0,ROW(INDEX(W20:W1460,MATCH(TRUE,INDEX((W20:W1460&gt;0),0),0))))</f>
        <v>0</v>
      </c>
      <c s="28">
        <f t="array" ref="X16">IF(ISNA(ROW(INDEX(X20:X1460,MATCH(TRUE,INDEX((X20:X1460&gt;0),0),0)))),0,ROW(INDEX(X20:X1460,MATCH(TRUE,INDEX((X20:X1460&gt;0),0),0))))</f>
        <v>0</v>
      </c>
      <c s="28">
        <f t="array" ref="Y16">IF(ISNA(ROW(INDEX(Y20:Y1460,MATCH(TRUE,INDEX((Y20:Y1460&gt;0),0),0)))),0,ROW(INDEX(Y20:Y1460,MATCH(TRUE,INDEX((Y20:Y1460&gt;0),0),0))))</f>
        <v>0</v>
      </c>
      <c s="28">
        <f t="array" ref="Z16">IF(ISNA(ROW(INDEX(Z20:Z1460,MATCH(TRUE,INDEX((Z20:Z1460&gt;0),0),0)))),0,ROW(INDEX(Z20:Z1460,MATCH(TRUE,INDEX((Z20:Z1460&gt;0),0),0))))</f>
        <v>0</v>
      </c>
      <c s="28">
        <f t="array" ref="AA16">IF(ISNA(ROW(INDEX(AA20:AA1460,MATCH(TRUE,INDEX((AA20:AA1460&gt;0),0),0)))),0,ROW(INDEX(AA20:AA1460,MATCH(TRUE,INDEX((AA20:AA1460&gt;0),0),0))))</f>
        <v>0</v>
      </c>
      <c s="28">
        <f t="array" ref="AB16">IF(ISNA(ROW(INDEX(AB20:AB1460,MATCH(TRUE,INDEX((AB20:AB1460&gt;0),0),0)))),0,ROW(INDEX(AB20:AB1460,MATCH(TRUE,INDEX((AB20:AB1460&gt;0),0),0))))</f>
        <v>0</v>
      </c>
      <c s="28">
        <f t="array" ref="AC16">IF(ISNA(ROW(INDEX(AC20:AC1460,MATCH(TRUE,INDEX((AC20:AC1460&gt;0),0),0)))),0,ROW(INDEX(AC20:AC1460,MATCH(TRUE,INDEX((AC20:AC1460&gt;0),0),0))))</f>
        <v>0</v>
      </c>
      <c s="28">
        <f t="array" ref="AD16">IF(ISNA(ROW(INDEX(AD20:AD1460,MATCH(TRUE,INDEX((AD20:AD1460&gt;0),0),0)))),0,ROW(INDEX(AD20:AD1460,MATCH(TRUE,INDEX((AD20:AD1460&gt;0),0),0))))</f>
        <v>0</v>
      </c>
      <c s="28">
        <f t="array" ref="AE16">IF(ISNA(ROW(INDEX(AE20:AE1460,MATCH(TRUE,INDEX((AE20:AE1460&gt;0),0),0)))),0,ROW(INDEX(AE20:AE1460,MATCH(TRUE,INDEX((AE20:AE1460&gt;0),0),0))))</f>
        <v>0</v>
      </c>
      <c s="114" t="s">
        <v>336</v>
      </c>
      <c s="114"/>
      <c s="114"/>
      <c s="318">
        <f ca="1">IF(AI9&gt;0,AI15/AI9,0)*$G$3</f>
        <v>15069.35127535649</v>
      </c>
      <c s="41"/>
      <c s="41"/>
      <c s="41"/>
      <c s="41"/>
      <c s="41"/>
      <c s="41"/>
      <c s="41"/>
      <c s="41"/>
      <c s="103"/>
      <c s="103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23" t="s">
        <v>326</v>
      </c>
      <c s="18">
        <f t="array" aca="1" ref="BO16" ca="1">IF(ISNA(ROW(INDEX(BO20:BO1460,MATCH(TRUE,INDEX((BO20:BO1460&lt;&gt;0),0),0)))),20,ROW(INDEX(BO20:BO1460,MATCH(TRUE,INDEX((BO20:BO1460&lt;&gt;0),0),0))))</f>
        <v>21</v>
      </c>
      <c s="18">
        <f t="array" aca="1" ref="BP16" ca="1">IF(ISNA(ROW(INDEX(BP20:BP1460,MATCH(TRUE,INDEX((BP20:BP1460&lt;&gt;0),0),0)))),20,ROW(INDEX(BP20:BP1460,MATCH(TRUE,INDEX((BP20:BP1460&lt;&gt;0),0),0))))</f>
        <v>21</v>
      </c>
      <c s="18">
        <f t="array" aca="1" ref="BQ16" ca="1">IF(ISNA(ROW(INDEX(BQ20:BQ1460,MATCH(TRUE,INDEX((BQ20:BQ1460&lt;&gt;0),0),0)))),20,ROW(INDEX(BQ20:BQ1460,MATCH(TRUE,INDEX((BQ20:BQ1460&lt;&gt;0),0),0))))</f>
        <v>340</v>
      </c>
      <c s="18">
        <f t="array" aca="1" ref="BR16" ca="1">IF(ISNA(ROW(INDEX(BR20:BR1460,MATCH(TRUE,INDEX((BR20:BR1460&lt;&gt;0),0),0)))),20,ROW(INDEX(BR20:BR1460,MATCH(TRUE,INDEX((BR20:BR1460&lt;&gt;0),0),0))))</f>
        <v>21</v>
      </c>
      <c s="18">
        <f t="array" aca="1" ref="BS16" ca="1">IF(ISNA(ROW(INDEX(BS20:BS1460,MATCH(TRUE,INDEX((BS20:BS1460&lt;&gt;0),0),0)))),20,ROW(INDEX(BS20:BS1460,MATCH(TRUE,INDEX((BS20:BS1460&lt;&gt;0),0),0))))</f>
        <v>20</v>
      </c>
      <c s="18">
        <f t="array" aca="1" ref="BT16" ca="1">IF(ISNA(ROW(INDEX(BT20:BT1460,MATCH(TRUE,INDEX((BT20:BT1460&lt;&gt;0),0),0)))),20,ROW(INDEX(BT20:BT1460,MATCH(TRUE,INDEX((BT20:BT1460&lt;&gt;0),0),0))))</f>
        <v>341</v>
      </c>
      <c s="18">
        <f t="array" aca="1" ref="BU16" ca="1">IF(ISNA(ROW(INDEX(BU20:BU1460,MATCH(TRUE,INDEX((BU20:BU1460&lt;&gt;0),0),0)))),20,ROW(INDEX(BU20:BU1460,MATCH(TRUE,INDEX((BU20:BU1460&lt;&gt;0),0),0))))</f>
        <v>341</v>
      </c>
      <c s="18">
        <f t="array" aca="1" ref="BV16" ca="1">IF(ISNA(ROW(INDEX(BV20:BV1460,MATCH(TRUE,INDEX((BV20:BV1460&lt;&gt;0),0),0)))),20,ROW(INDEX(BV20:BV1460,MATCH(TRUE,INDEX((BV20:BV1460&lt;&gt;0),0),0))))</f>
        <v>21</v>
      </c>
      <c s="18">
        <f t="array" aca="1" ref="BW16" ca="1">IF(ISNA(ROW(INDEX(BW20:BW1460,MATCH(TRUE,INDEX((BW20:BW1460&lt;&gt;0),0),0)))),20,ROW(INDEX(BW20:BW1460,MATCH(TRUE,INDEX((BW20:BW1460&lt;&gt;0),0),0))))</f>
        <v>21</v>
      </c>
      <c s="18">
        <f t="array" aca="1" ref="BX16" ca="1">IF(ISNA(ROW(INDEX(BX20:BX1460,MATCH(TRUE,INDEX((BX20:BX1460&lt;&gt;0),0),0)))),20,ROW(INDEX(BX20:BX1460,MATCH(TRUE,INDEX((BX20:BX1460&lt;&gt;0),0),0))))</f>
        <v>21</v>
      </c>
      <c s="18">
        <f t="array" aca="1" ref="BY16" ca="1">IF(ISNA(ROW(INDEX(BY20:BY1460,MATCH(TRUE,INDEX((BY20:BY1460&lt;&gt;0),0),0)))),20,ROW(INDEX(BY20:BY1460,MATCH(TRUE,INDEX((BY20:BY1460&lt;&gt;0),0),0))))</f>
        <v>21</v>
      </c>
      <c s="18">
        <f t="array" aca="1" ref="BZ16" ca="1">IF(ISNA(ROW(INDEX(BZ20:BZ1460,MATCH(TRUE,INDEX((BZ20:BZ1460&lt;&gt;0),0),0)))),20,ROW(INDEX(BZ20:BZ1460,MATCH(TRUE,INDEX((BZ20:BZ1460&lt;&gt;0),0),0))))</f>
        <v>20</v>
      </c>
      <c s="18">
        <f t="array" aca="1" ref="CA16" ca="1">IF(ISNA(ROW(INDEX(CA20:CA1460,MATCH(TRUE,INDEX((CA20:CA1460&lt;&gt;0),0),0)))),20,ROW(INDEX(CA20:CA1460,MATCH(TRUE,INDEX((CA20:CA1460&lt;&gt;0),0),0))))</f>
        <v>20</v>
      </c>
      <c s="18">
        <f t="array" aca="1" ref="CB16" ca="1">IF(ISNA(ROW(INDEX(CB20:CB1460,MATCH(TRUE,INDEX((CB20:CB1460&lt;&gt;0),0),0)))),20,ROW(INDEX(CB20:CB1460,MATCH(TRUE,INDEX((CB20:CB1460&lt;&gt;0),0),0))))</f>
        <v>20</v>
      </c>
      <c s="18">
        <f t="array" aca="1" ref="CC16" ca="1">IF(ISNA(ROW(INDEX(CC20:CC1460,MATCH(TRUE,INDEX((CC20:CC1460&lt;&gt;0),0),0)))),20,ROW(INDEX(CC20:CC1460,MATCH(TRUE,INDEX((CC20:CC1460&lt;&gt;0),0),0))))</f>
        <v>20</v>
      </c>
      <c s="18">
        <f t="array" aca="1" ref="CD16" ca="1">IF(ISNA(ROW(INDEX(CD20:CD1460,MATCH(TRUE,INDEX((CD20:CD1460&lt;&gt;0),0),0)))),20,ROW(INDEX(CD20:CD1460,MATCH(TRUE,INDEX((CD20:CD1460&lt;&gt;0),0),0))))</f>
        <v>20</v>
      </c>
      <c s="18">
        <f t="array" aca="1" ref="CE16" ca="1">IF(ISNA(ROW(INDEX(CE20:CE1460,MATCH(TRUE,INDEX((CE20:CE1460&lt;&gt;0),0),0)))),20,ROW(INDEX(CE20:CE1460,MATCH(TRUE,INDEX((CE20:CE1460&lt;&gt;0),0),0))))</f>
        <v>20</v>
      </c>
      <c s="18">
        <f t="array" aca="1" ref="CF16" ca="1">IF(ISNA(ROW(INDEX(CF20:CF1460,MATCH(TRUE,INDEX((CF20:CF1460&lt;&gt;0),0),0)))),20,ROW(INDEX(CF20:CF1460,MATCH(TRUE,INDEX((CF20:CF1460&lt;&gt;0),0),0))))</f>
        <v>20</v>
      </c>
      <c s="18">
        <f t="array" aca="1" ref="CG16" ca="1">IF(ISNA(ROW(INDEX(CG20:CG1460,MATCH(TRUE,INDEX((CG20:CG1460&lt;&gt;0),0),0)))),20,ROW(INDEX(CG20:CG1460,MATCH(TRUE,INDEX((CG20:CG1460&lt;&gt;0),0),0))))</f>
        <v>20</v>
      </c>
      <c s="18">
        <f t="array" aca="1" ref="CH16" ca="1">IF(ISNA(ROW(INDEX(CH20:CH1460,MATCH(TRUE,INDEX((CH20:CH1460&lt;&gt;0),0),0)))),20,ROW(INDEX(CH20:CH1460,MATCH(TRUE,INDEX((CH20:CH1460&lt;&gt;0),0),0))))</f>
        <v>20</v>
      </c>
      <c s="18">
        <f t="array" aca="1" ref="CI16" ca="1">IF(ISNA(ROW(INDEX(CI20:CI1460,MATCH(TRUE,INDEX((CI20:CI1460&lt;&gt;0),0),0)))),20,ROW(INDEX(CI20:CI1460,MATCH(TRUE,INDEX((CI20:CI1460&lt;&gt;0),0),0))))</f>
        <v>20</v>
      </c>
      <c s="18">
        <f t="array" aca="1" ref="CJ16" ca="1">IF(ISNA(ROW(INDEX(CJ20:CJ1460,MATCH(TRUE,INDEX((CJ20:CJ1460&lt;&gt;0),0),0)))),20,ROW(INDEX(CJ20:CJ1460,MATCH(TRUE,INDEX((CJ20:CJ1460&lt;&gt;0),0),0))))</f>
        <v>20</v>
      </c>
      <c s="18">
        <f t="array" aca="1" ref="CK16" ca="1">IF(ISNA(ROW(INDEX(CK20:CK1460,MATCH(TRUE,INDEX((CK20:CK1460&lt;&gt;0),0),0)))),20,ROW(INDEX(CK20:CK1460,MATCH(TRUE,INDEX((CK20:CK1460&lt;&gt;0),0),0))))</f>
        <v>20</v>
      </c>
      <c s="18">
        <f t="array" aca="1" ref="CL16" ca="1">IF(ISNA(ROW(INDEX(CL20:CL1460,MATCH(TRUE,INDEX((CL20:CL1460&lt;&gt;0),0),0)))),20,ROW(INDEX(CL20:CL1460,MATCH(TRUE,INDEX((CL20:CL1460&lt;&gt;0),0),0))))</f>
        <v>20</v>
      </c>
      <c s="18">
        <f t="array" aca="1" ref="CM16" ca="1">IF(ISNA(ROW(INDEX(CM20:CM1460,MATCH(TRUE,INDEX((CM20:CM1460&lt;&gt;0),0),0)))),20,ROW(INDEX(CM20:CM1460,MATCH(TRUE,INDEX((CM20:CM1460&lt;&gt;0),0),0))))</f>
        <v>20</v>
      </c>
      <c s="18">
        <f t="array" aca="1" ref="CN16" ca="1">IF(ISNA(ROW(INDEX(CN20:CN1460,MATCH(TRUE,INDEX((CN20:CN1460&lt;&gt;0),0),0)))),20,ROW(INDEX(CN20:CN1460,MATCH(TRUE,INDEX((CN20:CN1460&lt;&gt;0),0),0))))</f>
        <v>20</v>
      </c>
      <c s="18">
        <f t="array" aca="1" ref="CO16" ca="1">IF(ISNA(ROW(INDEX(CO20:CO1460,MATCH(TRUE,INDEX((CO20:CO1460&lt;&gt;0),0),0)))),20,ROW(INDEX(CO20:CO1460,MATCH(TRUE,INDEX((CO20:CO1460&lt;&gt;0),0),0))))</f>
        <v>20</v>
      </c>
      <c s="18">
        <f t="array" aca="1" ref="CP16" ca="1">IF(ISNA(ROW(INDEX(CP20:CP1460,MATCH(TRUE,INDEX((CP20:CP1460&lt;&gt;0),0),0)))),20,ROW(INDEX(CP20:CP1460,MATCH(TRUE,INDEX((CP20:CP1460&lt;&gt;0),0),0))))</f>
        <v>20</v>
      </c>
      <c s="18">
        <f t="array" aca="1" ref="CQ16" ca="1">IF(ISNA(ROW(INDEX(CQ20:CQ1460,MATCH(TRUE,INDEX((CQ20:CQ1460&lt;&gt;0),0),0)))),20,ROW(INDEX(CQ20:CQ1460,MATCH(TRUE,INDEX((CQ20:CQ1460&lt;&gt;0),0),0))))</f>
        <v>20</v>
      </c>
      <c r="FL16" s="1"/>
      <c s="125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7">
        <f t="shared" si="11"/>
        <v>770</v>
      </c>
      <c s="102">
        <f t="shared" si="12"/>
        <v>0.81999999999999984</v>
      </c>
      <c s="3" t="s">
        <v>6</v>
      </c>
      <c s="159">
        <f t="shared" si="43"/>
        <v>6.5</v>
      </c>
      <c s="3" t="s">
        <v>6</v>
      </c>
      <c s="2"/>
      <c s="138">
        <v>4.25</v>
      </c>
      <c s="2"/>
      <c r="GS16" s="94">
        <f t="shared" si="14"/>
        <v>14</v>
      </c>
      <c s="94">
        <f t="shared" si="41"/>
        <v>50</v>
      </c>
      <c s="128">
        <f t="shared" si="15"/>
        <v>0.54166666666666663</v>
      </c>
      <c r="GW16" s="124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04">
        <v>0</v>
      </c>
      <c r="HX16" s="99">
        <f t="shared" si="18"/>
        <v>1600</v>
      </c>
      <c s="135">
        <f t="shared" si="39"/>
        <v>-600</v>
      </c>
      <c s="87">
        <f t="shared" si="20"/>
        <v>-160</v>
      </c>
      <c s="105">
        <f t="shared" si="21"/>
        <v>-0.16</v>
      </c>
      <c s="87" t="s">
        <v>316</v>
      </c>
    </row>
    <row ht="11.1" customHeight="1">
      <c r="B17" s="300" t="s">
        <v>13</v>
      </c>
      <c s="136">
        <f t="array" ref="C17">IF(MAX((C20:C1460&gt;0)*(ROW(C20:C1460)))=0,16,MAX((C20:C1460&gt;0)*(ROW(C20:C1460))))</f>
        <v>493</v>
      </c>
      <c s="39">
        <f t="array" ref="D17">MAX((D20:D1460&gt;0)*(ROW(D20:D1460)))</f>
        <v>493</v>
      </c>
      <c s="39">
        <f t="array" ref="E17">MAX((E20:E1460&gt;0)*(ROW(E20:E1460)))</f>
        <v>493</v>
      </c>
      <c s="39">
        <f t="array" ref="F17">MAX((F20:F1460&gt;0)*(ROW(F20:F1460)))</f>
        <v>493</v>
      </c>
      <c s="39">
        <f t="array" ref="G17">MAX((G20:G1460&gt;0)*(ROW(G20:G1460)))</f>
        <v>493</v>
      </c>
      <c s="39">
        <f t="array" ref="H17">MAX((H20:H1460&gt;0)*(ROW(H20:H1460)))</f>
        <v>0</v>
      </c>
      <c s="39">
        <f t="array" ref="I17">MAX((I20:I1460&gt;0)*(ROW(I20:I1460)))</f>
        <v>493</v>
      </c>
      <c s="39">
        <f t="array" ref="J17">MAX((J20:J1460&gt;0)*(ROW(J20:J1460)))</f>
        <v>493</v>
      </c>
      <c s="39">
        <f t="array" ref="K17">MAX((K20:K1460&gt;0)*(ROW(K20:K1460)))</f>
        <v>493</v>
      </c>
      <c s="39">
        <f t="array" ref="L17">MAX((L20:L1460&gt;0)*(ROW(L20:L1460)))</f>
        <v>493</v>
      </c>
      <c s="39">
        <f t="array" ref="M17">MAX((M20:M1460&gt;0)*(ROW(M20:M1460)))</f>
        <v>493</v>
      </c>
      <c s="39">
        <f t="array" ref="N17">MAX((N20:N1460&gt;0)*(ROW(N20:N1460)))</f>
        <v>493</v>
      </c>
      <c s="39">
        <f t="array" ref="O17">MAX((O20:O1460&gt;0)*(ROW(O20:O1460)))</f>
        <v>0</v>
      </c>
      <c s="39">
        <f t="array" ref="P17">MAX((P20:P1460&gt;0)*(ROW(P20:P1460)))</f>
        <v>493</v>
      </c>
      <c s="39">
        <f t="array" ref="Q17">MAX((Q20:Q1460&gt;0)*(ROW(Q20:Q1460)))</f>
        <v>0</v>
      </c>
      <c s="39">
        <f t="array" ref="R17">MAX((R20:R1460&gt;0)*(ROW(R20:R1460)))</f>
        <v>0</v>
      </c>
      <c s="39">
        <f t="array" ref="S17">MAX((S20:S1460&gt;0)*(ROW(S20:S1460)))</f>
        <v>0</v>
      </c>
      <c s="39">
        <f t="array" ref="T17">MAX((T20:T1460&gt;0)*(ROW(T20:T1460)))</f>
        <v>0</v>
      </c>
      <c s="39">
        <f t="array" ref="U17">MAX((U20:U1460&gt;0)*(ROW(U20:U1460)))</f>
        <v>0</v>
      </c>
      <c s="39">
        <f t="array" ref="V17">MAX((V20:V1460&gt;0)*(ROW(V20:V1460)))</f>
        <v>0</v>
      </c>
      <c s="39">
        <f t="array" ref="W17">MAX((W20:W1460&gt;0)*(ROW(W20:W1460)))</f>
        <v>0</v>
      </c>
      <c s="39">
        <f t="array" ref="X17">MAX((X20:X1460&gt;0)*(ROW(X20:X1460)))</f>
        <v>0</v>
      </c>
      <c s="39">
        <f t="array" ref="Y17">MAX((Y20:Y1460&gt;0)*(ROW(Y20:Y1460)))</f>
        <v>0</v>
      </c>
      <c s="39">
        <f t="array" ref="Z17">MAX((Z20:Z1460&gt;0)*(ROW(Z20:Z1460)))</f>
        <v>0</v>
      </c>
      <c s="39">
        <f t="array" ref="AA17">MAX((AA20:AA1460&gt;0)*(ROW(AA20:AA1460)))</f>
        <v>0</v>
      </c>
      <c s="39">
        <f t="array" ref="AB17">MAX((AB20:AB1460&gt;0)*(ROW(AB20:AB1460)))</f>
        <v>0</v>
      </c>
      <c s="39">
        <f t="array" ref="AC17">MAX((AC20:AC1460&gt;0)*(ROW(AC20:AC1460)))</f>
        <v>0</v>
      </c>
      <c s="39">
        <f t="array" ref="AD17">MAX((AD20:AD1460&gt;0)*(ROW(AD20:AD1460)))</f>
        <v>0</v>
      </c>
      <c s="39">
        <f t="array" ref="AE17">MAX((AE20:AE1460&gt;0)*(ROW(AE20:AE1460)))</f>
        <v>0</v>
      </c>
      <c s="264"/>
      <c s="111"/>
      <c s="152" t="s">
        <v>121</v>
      </c>
      <c s="23">
        <f ca="1" t="shared" si="46" ref="AI17:BK17">AI5-AI6</f>
        <v>0.68333333333333268</v>
      </c>
      <c s="23">
        <f ca="1" t="shared" si="46"/>
        <v>1.5</v>
      </c>
      <c s="23">
        <f ca="1" t="shared" si="46"/>
        <v>5.3166666666666664</v>
      </c>
      <c s="23">
        <f ca="1" t="shared" si="46"/>
        <v>1.5</v>
      </c>
      <c s="23">
        <f ca="1" t="shared" si="46"/>
        <v>0</v>
      </c>
      <c s="23">
        <f ca="1" t="shared" si="46"/>
        <v>6.833333333333333</v>
      </c>
      <c s="23">
        <f ca="1" t="shared" si="46"/>
        <v>6.9833333333333325</v>
      </c>
      <c s="23">
        <f ca="1" t="shared" si="46"/>
        <v>1.4666666666666659</v>
      </c>
      <c s="23">
        <f ca="1" t="shared" si="46"/>
        <v>1.1499999999999995</v>
      </c>
      <c s="23">
        <f ca="1" t="shared" si="46"/>
        <v>1.0999999999999996</v>
      </c>
      <c s="23">
        <f ca="1" t="shared" si="46"/>
        <v>1.2833333333333332</v>
      </c>
      <c s="23">
        <f ca="1" t="shared" si="46"/>
        <v>0</v>
      </c>
      <c s="23">
        <f ca="1" t="shared" si="46"/>
        <v>1.3499999999999996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19"/>
      <c r="BN17" s="298" t="s">
        <v>283</v>
      </c>
      <c s="19">
        <f t="array" aca="1" ref="BO17" ca="1">MAX((BO20:BO1460&gt;0)*(ROW(BO20:BO1460)))</f>
        <v>493</v>
      </c>
      <c s="19">
        <f t="array" aca="1" ref="BP17" ca="1">MAX((BP20:BP1460&gt;0)*(ROW(BP20:BP1460)))</f>
        <v>451</v>
      </c>
      <c s="19">
        <f t="array" aca="1" ref="BQ17" ca="1">MAX((BQ20:BQ1460&gt;0)*(ROW(BQ20:BQ1460)))</f>
        <v>493</v>
      </c>
      <c s="19">
        <f t="array" aca="1" ref="BR17" ca="1">MAX((BR20:BR1460&gt;0)*(ROW(BR20:BR1460)))</f>
        <v>452</v>
      </c>
      <c s="19">
        <f t="array" aca="1" ref="BS17" ca="1">MAX((BS20:BS1460&gt;0)*(ROW(BS20:BS1460)))</f>
        <v>0</v>
      </c>
      <c s="19">
        <f t="array" aca="1" ref="BT17" ca="1">MAX((BT20:BT1460&gt;0)*(ROW(BT20:BT1460)))</f>
        <v>452</v>
      </c>
      <c s="19">
        <f t="array" aca="1" ref="BU17" ca="1">MAX((BU20:BU1460&gt;0)*(ROW(BU20:BU1460)))</f>
        <v>452</v>
      </c>
      <c s="19">
        <f t="array" aca="1" ref="BV17" ca="1">MAX((BV20:BV1460&gt;0)*(ROW(BV20:BV1460)))</f>
        <v>454</v>
      </c>
      <c s="19">
        <f t="array" aca="1" ref="BW17" ca="1">MAX((BW20:BW1460&gt;0)*(ROW(BW20:BW1460)))</f>
        <v>467</v>
      </c>
      <c s="19">
        <f t="array" aca="1" ref="BX17" ca="1">MAX((BX20:BX1460&gt;0)*(ROW(BX20:BX1460)))</f>
        <v>468</v>
      </c>
      <c s="19">
        <f t="array" aca="1" ref="BY17" ca="1">MAX((BY20:BY1460&gt;0)*(ROW(BY20:BY1460)))</f>
        <v>465</v>
      </c>
      <c s="19">
        <f t="array" aca="1" ref="BZ17" ca="1">MAX((BZ20:BZ1460&gt;0)*(ROW(BZ20:BZ1460)))</f>
        <v>0</v>
      </c>
      <c s="19">
        <f t="array" aca="1" ref="CA17" ca="1">MAX((CA20:CA1460&gt;0)*(ROW(CA20:CA1460)))</f>
        <v>0</v>
      </c>
      <c s="19">
        <f t="array" aca="1" ref="CB17" ca="1">MAX((CB20:CB1460&gt;0)*(ROW(CB20:CB1460)))</f>
        <v>0</v>
      </c>
      <c s="19">
        <f t="array" aca="1" ref="CC17" ca="1">MAX((CC20:CC1460&gt;0)*(ROW(CC20:CC1460)))</f>
        <v>0</v>
      </c>
      <c s="19">
        <f t="array" aca="1" ref="CD17" ca="1">MAX((CD20:CD1460&gt;0)*(ROW(CD20:CD1460)))</f>
        <v>0</v>
      </c>
      <c s="19">
        <f t="array" aca="1" ref="CE17" ca="1">MAX((CE20:CE1460&gt;0)*(ROW(CE20:CE1460)))</f>
        <v>0</v>
      </c>
      <c s="19">
        <f t="array" aca="1" ref="CF17" ca="1">MAX((CF20:CF1460&gt;0)*(ROW(CF20:CF1460)))</f>
        <v>0</v>
      </c>
      <c s="19">
        <f t="array" aca="1" ref="CG17" ca="1">MAX((CG20:CG1460&gt;0)*(ROW(CG20:CG1460)))</f>
        <v>0</v>
      </c>
      <c s="19">
        <f t="array" aca="1" ref="CH17" ca="1">MAX((CH20:CH1460&gt;0)*(ROW(CH20:CH1460)))</f>
        <v>0</v>
      </c>
      <c s="19">
        <f t="array" aca="1" ref="CI17" ca="1">MAX((CI20:CI1460&gt;0)*(ROW(CI20:CI1460)))</f>
        <v>0</v>
      </c>
      <c s="19">
        <f t="array" aca="1" ref="CJ17" ca="1">MAX((CJ20:CJ1460&gt;0)*(ROW(CJ20:CJ1460)))</f>
        <v>0</v>
      </c>
      <c s="19">
        <f t="array" aca="1" ref="CK17" ca="1">MAX((CK20:CK1460&gt;0)*(ROW(CK20:CK1460)))</f>
        <v>0</v>
      </c>
      <c s="19">
        <f t="array" aca="1" ref="CL17" ca="1">MAX((CL20:CL1460&gt;0)*(ROW(CL20:CL1460)))</f>
        <v>0</v>
      </c>
      <c s="19">
        <f t="array" aca="1" ref="CM17" ca="1">MAX((CM20:CM1460&gt;0)*(ROW(CM20:CM1460)))</f>
        <v>0</v>
      </c>
      <c s="19">
        <f t="array" aca="1" ref="CN17" ca="1">MAX((CN20:CN1460&gt;0)*(ROW(CN20:CN1460)))</f>
        <v>0</v>
      </c>
      <c s="19">
        <f t="array" aca="1" ref="CO17" ca="1">MAX((CO20:CO1460&gt;0)*(ROW(CO20:CO1460)))</f>
        <v>0</v>
      </c>
      <c s="19">
        <f t="array" aca="1" ref="CP17" ca="1">MAX((CP20:CP1460&gt;0)*(ROW(CP20:CP1460)))</f>
        <v>0</v>
      </c>
      <c s="19">
        <f t="array" aca="1" ref="CQ17" ca="1">MAX((CQ20:CQ1460&gt;0)*(ROW(CQ20:CQ1460)))</f>
        <v>0</v>
      </c>
      <c s="226"/>
      <c r="FL17" s="1"/>
      <c s="125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7">
        <f t="shared" si="11"/>
        <v>760</v>
      </c>
      <c s="102">
        <f t="shared" si="12"/>
        <v>0.80999999999999983</v>
      </c>
      <c s="3" t="s">
        <v>143</v>
      </c>
      <c s="159">
        <f t="shared" si="43"/>
        <v>7</v>
      </c>
      <c s="3" t="s">
        <v>143</v>
      </c>
      <c s="2"/>
      <c s="138">
        <v>4.5</v>
      </c>
      <c s="2"/>
      <c r="GS17" s="94">
        <f t="shared" si="14"/>
        <v>15</v>
      </c>
      <c s="94">
        <f t="shared" si="41"/>
        <v>55</v>
      </c>
      <c s="128">
        <f t="shared" si="15"/>
        <v>0.58333333333333337</v>
      </c>
      <c r="GW17" s="124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04">
        <v>0</v>
      </c>
      <c r="HX17" s="99">
        <f t="shared" si="18"/>
        <v>1700</v>
      </c>
      <c s="135">
        <f t="shared" si="39"/>
        <v>-610</v>
      </c>
      <c s="87">
        <f t="shared" si="20"/>
        <v>-170</v>
      </c>
      <c s="105">
        <f t="shared" si="21"/>
        <v>-0.17000000000000001</v>
      </c>
      <c s="87" t="s">
        <v>102</v>
      </c>
    </row>
    <row ht="24" customHeight="1" s="71" customFormat="1">
      <c s="157" t="s">
        <v>285</v>
      </c>
      <c s="149" t="s">
        <v>327</v>
      </c>
      <c s="283" t="s">
        <v>172</v>
      </c>
      <c s="139" t="s">
        <v>237</v>
      </c>
      <c s="139" t="s">
        <v>238</v>
      </c>
      <c s="179" t="s">
        <v>89</v>
      </c>
      <c s="76" t="s">
        <v>10</v>
      </c>
      <c s="76" t="s">
        <v>90</v>
      </c>
      <c s="76" t="s">
        <v>228</v>
      </c>
      <c s="76" t="s">
        <v>229</v>
      </c>
      <c s="76" t="s">
        <v>161</v>
      </c>
      <c s="76" t="s">
        <v>133</v>
      </c>
      <c s="106" t="s">
        <v>325</v>
      </c>
      <c s="106" t="s">
        <v>12</v>
      </c>
      <c s="76" t="s">
        <v>257</v>
      </c>
      <c s="106" t="s">
        <v>203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82"/>
      <c s="13" t="s">
        <v>208</v>
      </c>
      <c s="7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161"/>
      <c s="257"/>
      <c s="213"/>
      <c s="27" t="str">
        <f t="shared" si="48" ref="BO18:CP19">AI18</f>
        <v>Primary OutPut</v>
      </c>
      <c s="27" t="str">
        <f t="shared" si="48"/>
        <v>Plant Infeed</v>
      </c>
      <c s="27" t="str">
        <f t="shared" si="48"/>
        <v>304/411</v>
      </c>
      <c s="27" t="str">
        <f t="shared" si="48"/>
        <v xml:space="preserve"> #1/#2 Dry</v>
      </c>
      <c s="27" t="str">
        <f t="shared" si="48"/>
        <v>Wash 57's</v>
      </c>
      <c s="27" t="str">
        <f t="shared" si="48"/>
        <v>Wash 8's</v>
      </c>
      <c s="27" t="str">
        <f t="shared" si="48"/>
        <v>Wash 4's</v>
      </c>
      <c s="27" t="str">
        <f t="shared" si="48"/>
        <v>Mfg Sand</v>
      </c>
      <c s="27" t="str">
        <f t="shared" si="48"/>
        <v>Sec Recirc</v>
      </c>
      <c s="27" t="str">
        <f t="shared" si="48"/>
        <v>Tert Recirc</v>
      </c>
      <c s="27" t="str">
        <f t="shared" si="48"/>
        <v>Minus 1" to LS5</v>
      </c>
      <c s="27" t="str">
        <f t="shared" si="48"/>
        <v>Scr fr LS5</v>
      </c>
      <c s="27" t="str">
        <f t="shared" si="48"/>
        <v>Input to wet end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>BK18</f>
        <v>0</v>
      </c>
      <c s="12"/>
      <c s="197"/>
      <c s="98" t="s">
        <v>254</v>
      </c>
      <c s="98" t="s">
        <v>87</v>
      </c>
      <c s="98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177"/>
      <c r="FL18" s="1"/>
      <c s="125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7">
        <f t="shared" si="11"/>
        <v>750</v>
      </c>
      <c s="102">
        <f t="shared" si="12"/>
        <v>0.79999999999999982</v>
      </c>
      <c s="3" t="s">
        <v>345</v>
      </c>
      <c s="159">
        <f t="shared" si="43"/>
        <v>7.5</v>
      </c>
      <c s="3" t="s">
        <v>345</v>
      </c>
      <c s="2"/>
      <c s="138">
        <v>4.75</v>
      </c>
      <c s="2"/>
      <c s="1"/>
      <c s="94">
        <f t="shared" si="14"/>
        <v>16</v>
      </c>
      <c s="94">
        <v>59</v>
      </c>
      <c s="128">
        <f t="shared" si="15"/>
        <v>0.625</v>
      </c>
      <c s="1"/>
      <c s="124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4">
        <v>0</v>
      </c>
      <c s="1"/>
      <c s="1"/>
      <c s="99">
        <f t="shared" si="18"/>
        <v>1800</v>
      </c>
      <c s="135">
        <f t="shared" si="39"/>
        <v>-620</v>
      </c>
      <c s="87">
        <f t="shared" si="20"/>
        <v>-180</v>
      </c>
      <c s="105">
        <f t="shared" si="21"/>
        <v>-0.18000000000000002</v>
      </c>
      <c s="87" t="s">
        <v>299</v>
      </c>
    </row>
    <row ht="13.5" customHeight="1" thickBot="1">
      <c s="260" t="s">
        <v>186</v>
      </c>
      <c s="162" t="s">
        <v>284</v>
      </c>
      <c s="170" t="s">
        <v>92</v>
      </c>
      <c s="122" t="s">
        <v>75</v>
      </c>
      <c s="122" t="s">
        <v>353</v>
      </c>
      <c s="83" t="s">
        <v>110</v>
      </c>
      <c s="83" t="s">
        <v>204</v>
      </c>
      <c s="83" t="s">
        <v>184</v>
      </c>
      <c s="83" t="s">
        <v>162</v>
      </c>
      <c s="83" t="s">
        <v>91</v>
      </c>
      <c s="83" t="s">
        <v>258</v>
      </c>
      <c s="86" t="s">
        <v>111</v>
      </c>
      <c s="86" t="s">
        <v>354</v>
      </c>
      <c s="86" t="s">
        <v>112</v>
      </c>
      <c s="86" t="s">
        <v>163</v>
      </c>
      <c s="86" t="s">
        <v>11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228">
        <v>0</v>
      </c>
      <c s="174"/>
      <c s="164" t="s">
        <v>310</v>
      </c>
      <c s="248" t="s">
        <v>267</v>
      </c>
      <c s="34" t="str">
        <f t="shared" si="47"/>
        <v>LFC9</v>
      </c>
      <c s="34" t="str">
        <f t="shared" si="47"/>
        <v>LFC8</v>
      </c>
      <c s="34" t="str">
        <f t="shared" si="47"/>
        <v>LC2</v>
      </c>
      <c s="34" t="str">
        <f t="shared" si="47"/>
        <v>LC7</v>
      </c>
      <c s="34" t="str">
        <f t="shared" si="47"/>
        <v>LC17</v>
      </c>
      <c s="34" t="str">
        <f t="shared" si="47"/>
        <v>LC20</v>
      </c>
      <c s="34" t="str">
        <f t="shared" si="47"/>
        <v>LC27</v>
      </c>
      <c s="34" t="str">
        <f t="shared" si="47"/>
        <v>LC14</v>
      </c>
      <c s="34" t="str">
        <f t="shared" si="47"/>
        <v>LC6</v>
      </c>
      <c s="34" t="str">
        <f t="shared" si="47"/>
        <v>LC11</v>
      </c>
      <c s="34" t="str">
        <f t="shared" si="47"/>
        <v>LC1B</v>
      </c>
      <c s="34" t="str">
        <f t="shared" si="47"/>
        <v>LC31</v>
      </c>
      <c s="34" t="str">
        <f t="shared" si="47"/>
        <v>LC1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196"/>
      <c s="190" t="s">
        <v>244</v>
      </c>
      <c s="224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58" t="str">
        <f t="shared" si="48"/>
        <v>LC1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/>
      <c s="217"/>
      <c r="CT19" s="98"/>
      <c s="98"/>
      <c s="98"/>
      <c s="312" t="s">
        <v>74</v>
      </c>
      <c s="48" t="str">
        <f t="shared" si="49" ref="CX19:DU19">CX2</f>
        <v>12a</v>
      </c>
      <c s="48" t="str">
        <f t="shared" si="49"/>
        <v>1a</v>
      </c>
      <c s="48" t="str">
        <f t="shared" si="49"/>
        <v>2a</v>
      </c>
      <c s="48" t="str">
        <f t="shared" si="49"/>
        <v>3a</v>
      </c>
      <c s="48" t="str">
        <f t="shared" si="49"/>
        <v>4a</v>
      </c>
      <c s="48" t="str">
        <f t="shared" si="49"/>
        <v>5a</v>
      </c>
      <c s="48" t="str">
        <f t="shared" si="49"/>
        <v>6a</v>
      </c>
      <c s="48" t="str">
        <f t="shared" si="49"/>
        <v>7a</v>
      </c>
      <c s="48" t="str">
        <f t="shared" si="49"/>
        <v>8a</v>
      </c>
      <c s="48" t="str">
        <f t="shared" si="49"/>
        <v>9a</v>
      </c>
      <c s="48" t="str">
        <f t="shared" si="49"/>
        <v>10a</v>
      </c>
      <c s="48" t="str">
        <f t="shared" si="49"/>
        <v>11a</v>
      </c>
      <c s="48" t="str">
        <f t="shared" si="49"/>
        <v>12p</v>
      </c>
      <c s="48" t="str">
        <f t="shared" si="49"/>
        <v>1p</v>
      </c>
      <c s="48" t="str">
        <f t="shared" si="49"/>
        <v>2p</v>
      </c>
      <c s="48" t="str">
        <f t="shared" si="49"/>
        <v>3p</v>
      </c>
      <c s="48" t="str">
        <f t="shared" si="49"/>
        <v>4p</v>
      </c>
      <c s="48" t="str">
        <f t="shared" si="49"/>
        <v>5p</v>
      </c>
      <c s="48" t="str">
        <f t="shared" si="49"/>
        <v>6p</v>
      </c>
      <c s="48" t="str">
        <f t="shared" si="49"/>
        <v>7p</v>
      </c>
      <c s="48" t="str">
        <f t="shared" si="49"/>
        <v>8p</v>
      </c>
      <c s="48" t="str">
        <f t="shared" si="49"/>
        <v>9p</v>
      </c>
      <c s="48" t="str">
        <f t="shared" si="49"/>
        <v>10p</v>
      </c>
      <c s="48" t="str">
        <f t="shared" si="49"/>
        <v>11p</v>
      </c>
      <c s="71" t="s">
        <v>337</v>
      </c>
      <c s="71" t="s">
        <v>192</v>
      </c>
      <c r="FL19" s="1"/>
      <c s="125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7">
        <f t="shared" si="11"/>
        <v>740</v>
      </c>
      <c s="102">
        <f t="shared" si="12"/>
        <v>0.78999999999999981</v>
      </c>
      <c s="3" t="s">
        <v>124</v>
      </c>
      <c s="159">
        <f t="shared" si="43"/>
        <v>8</v>
      </c>
      <c s="3" t="s">
        <v>124</v>
      </c>
      <c s="2"/>
      <c s="138">
        <v>5</v>
      </c>
      <c s="2"/>
      <c r="GS19" s="94">
        <f t="shared" si="14"/>
        <v>17</v>
      </c>
      <c s="94"/>
      <c s="128">
        <f t="shared" si="15"/>
        <v>0.66666666666666663</v>
      </c>
      <c r="GW19" s="124">
        <f t="shared" si="16"/>
        <v>5000</v>
      </c>
      <c r="HJ19" s="8">
        <f t="shared" si="17"/>
        <v>1100</v>
      </c>
      <c r="HN19" s="2" t="s">
        <v>0</v>
      </c>
      <c s="2">
        <v>0</v>
      </c>
      <c r="HU19" s="104">
        <v>0</v>
      </c>
      <c r="HX19" s="99">
        <f t="shared" si="18"/>
        <v>1900</v>
      </c>
      <c s="135">
        <f t="shared" si="39"/>
        <v>-630</v>
      </c>
      <c s="87">
        <f t="shared" si="20"/>
        <v>-190</v>
      </c>
      <c s="105">
        <f t="shared" si="21"/>
        <v>-0.19000000000000003</v>
      </c>
      <c s="87" t="s">
        <v>152</v>
      </c>
    </row>
    <row ht="11.1" customHeight="1">
      <c s="304">
        <v>20</v>
      </c>
      <c s="74">
        <f t="shared" si="50" ref="B20:B274">HOUR(C20)+MINUTE(C20)/60</f>
        <v>1</v>
      </c>
      <c s="285">
        <v>45055.041666666664</v>
      </c>
      <c s="67">
        <v>9325</v>
      </c>
      <c s="67">
        <v>11866</v>
      </c>
      <c s="67">
        <v>3342</v>
      </c>
      <c s="67">
        <v>2210</v>
      </c>
      <c s="67">
        <v>0</v>
      </c>
      <c s="67">
        <v>1932</v>
      </c>
      <c s="67">
        <v>251</v>
      </c>
      <c s="67">
        <v>5238</v>
      </c>
      <c s="67">
        <v>3510</v>
      </c>
      <c s="67">
        <v>5710</v>
      </c>
      <c s="67">
        <v>2058</v>
      </c>
      <c s="67">
        <v>0</v>
      </c>
      <c s="67">
        <v>3688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25"/>
      <c s="182">
        <v>0</v>
      </c>
      <c s="187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32"/>
      <c s="290">
        <f t="shared" si="51" ref="BM20:BM274">INT(B20)</f>
        <v>1</v>
      </c>
      <c s="93" t="str">
        <f t="shared" si="52" ref="BN20:BN274">TEXT(C20,"hh:mm")</f>
        <v>01:00</v>
      </c>
      <c s="269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271"/>
      <c r="CT20" s="332"/>
      <c s="259"/>
      <c s="2"/>
      <c s="81" t="s">
        <v>309</v>
      </c>
      <c s="51">
        <f t="shared" si="53" ref="CX20:DU20">SUMIF($BM$20:$BM$1460,"="&amp;CX$1,$AI$20:$AI$1460)</f>
        <v>0</v>
      </c>
      <c s="51">
        <f t="shared" si="53"/>
        <v>1468</v>
      </c>
      <c s="51">
        <f t="shared" si="53"/>
        <v>1489</v>
      </c>
      <c s="51">
        <f t="shared" si="53"/>
        <v>1429</v>
      </c>
      <c s="51">
        <f t="shared" si="53"/>
        <v>1328</v>
      </c>
      <c s="51">
        <f t="shared" si="53"/>
        <v>30</v>
      </c>
      <c s="51">
        <f t="shared" si="53"/>
        <v>1345</v>
      </c>
      <c s="51">
        <f t="shared" si="53"/>
        <v>1513</v>
      </c>
      <c s="51">
        <f t="shared" si="53"/>
        <v>1356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121">
        <f>SUM(CX20:DU20)</f>
        <v>9958</v>
      </c>
      <c s="109">
        <f ca="1">AI7</f>
        <v>0.9131355932203391</v>
      </c>
      <c r="FL20" s="1"/>
      <c s="125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7">
        <f t="shared" si="11"/>
        <v>730</v>
      </c>
      <c s="102">
        <f t="shared" si="12"/>
        <v>0.7799999999999998</v>
      </c>
      <c s="3" t="s">
        <v>316</v>
      </c>
      <c s="159">
        <f t="shared" si="43"/>
        <v>8.5</v>
      </c>
      <c s="3" t="s">
        <v>316</v>
      </c>
      <c s="2"/>
      <c s="138"/>
      <c s="2"/>
      <c r="GS20" s="94">
        <f t="shared" si="14"/>
        <v>18</v>
      </c>
      <c s="94"/>
      <c r="GW20" s="124">
        <f t="shared" si="16"/>
        <v>5250</v>
      </c>
      <c r="HJ20" s="8">
        <f t="shared" si="17"/>
        <v>1150</v>
      </c>
      <c r="HN20" s="2" t="s">
        <v>0</v>
      </c>
      <c s="2">
        <v>0</v>
      </c>
      <c r="HU20" s="104">
        <v>0</v>
      </c>
      <c r="HX20" s="99">
        <f t="shared" si="18"/>
        <v>2000</v>
      </c>
      <c s="135">
        <f t="shared" si="39"/>
        <v>-640</v>
      </c>
      <c s="87">
        <f t="shared" si="20"/>
        <v>-200</v>
      </c>
      <c s="105">
        <f t="shared" si="21"/>
        <v>-0.20000000000000004</v>
      </c>
      <c s="87" t="s">
        <v>346</v>
      </c>
    </row>
    <row ht="11.1" customHeight="1">
      <c s="299">
        <f t="shared" si="54" ref="A21:A275">+A20+1</f>
        <v>21</v>
      </c>
      <c s="74">
        <f t="shared" si="50"/>
        <v>1.0166666666666666</v>
      </c>
      <c s="236">
        <v>45055.042361111111</v>
      </c>
      <c s="66">
        <v>9353</v>
      </c>
      <c s="66">
        <v>11881</v>
      </c>
      <c s="66">
        <v>3342</v>
      </c>
      <c s="66">
        <v>2213</v>
      </c>
      <c s="66">
        <v>0</v>
      </c>
      <c s="66">
        <v>1932</v>
      </c>
      <c s="66">
        <v>251</v>
      </c>
      <c s="66">
        <v>5245</v>
      </c>
      <c s="66">
        <v>3515</v>
      </c>
      <c s="66">
        <v>5717</v>
      </c>
      <c s="66">
        <v>2061</v>
      </c>
      <c s="66">
        <v>0</v>
      </c>
      <c s="66">
        <v>3693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25"/>
      <c s="255" t="str">
        <f t="shared" si="55" ref="AG21:AG275">IF(D21-D20&lt;0,"Reset","")</f>
        <v/>
      </c>
      <c s="253">
        <f t="shared" si="56" ref="AH21:AH275">IF(BM21&lt;6,2,IF(BM21&gt;18,2,1))</f>
        <v>2</v>
      </c>
      <c s="22">
        <f t="shared" si="57" ref="AI21:AI275">IF($AG21="Reset",0,IF(D21&gt;0,D21-D20,0))</f>
        <v>28</v>
      </c>
      <c s="22">
        <f t="shared" si="58" ref="AJ21:AJ275">IF($AG21="Reset",0,IF(E21&gt;0,E21-E20,0))</f>
        <v>15</v>
      </c>
      <c s="22">
        <f t="shared" si="59" ref="AK21:AK275">IF($AG21="Reset",0,IF(F21&gt;0,F21-F20,0))</f>
        <v>0</v>
      </c>
      <c s="22">
        <f t="shared" si="60" ref="AL21:AL275">IF($AG21="Reset",0,IF(G21&gt;0,G21-G20,0))</f>
        <v>3</v>
      </c>
      <c s="22">
        <f t="shared" si="61" ref="AM21:AM275">IF($AG21="Reset",0,IF(H21&gt;0,H21-H20,0))</f>
        <v>0</v>
      </c>
      <c s="22">
        <f t="shared" si="62" ref="AN21:AN275">IF($AG21="Reset",0,IF(I21&gt;0,I21-I20,0))</f>
        <v>0</v>
      </c>
      <c s="22">
        <f t="shared" si="63" ref="AO21:AO275">IF($AG21="Reset",0,IF(J21&gt;0,J21-J20,0))</f>
        <v>0</v>
      </c>
      <c s="22">
        <f t="shared" si="64" ref="AP21:AP275">IF($AG21="Reset",0,IF(K21&gt;0,K21-K20,0))</f>
        <v>7</v>
      </c>
      <c s="22">
        <f t="shared" si="65" ref="AQ21:AQ275">IF($AG21="Reset",0,IF(L21&gt;0,L21-L20,0))</f>
        <v>5</v>
      </c>
      <c s="22">
        <f t="shared" si="66" ref="AR21:AR275">IF($AG21="Reset",0,IF(M21&gt;0,M21-M20,0))</f>
        <v>7</v>
      </c>
      <c s="22">
        <f t="shared" si="67" ref="AS21:AS275">IF($AG21="Reset",0,IF(N21&gt;0,N21-N20,0))</f>
        <v>3</v>
      </c>
      <c s="22">
        <f t="shared" si="68" ref="AT21:AT275">IF($AG21="Reset",0,IF(O21&gt;0,O21-O20,0))</f>
        <v>0</v>
      </c>
      <c s="22">
        <f t="shared" si="69" ref="AU21:AU275">IF($AG21="Reset",0,IF(P21&gt;0,P21-P20,0))</f>
        <v>5</v>
      </c>
      <c s="22">
        <f t="shared" si="70" ref="AV21:AV275">IF($AG21="Reset",0,IF(Q21&gt;0,Q21-Q20,0))</f>
        <v>0</v>
      </c>
      <c s="22">
        <f t="shared" si="71" ref="AW21:AW275">IF($AG21="Reset",0,IF(R21&gt;0,R21-R20,0))</f>
        <v>0</v>
      </c>
      <c s="22">
        <f t="shared" si="72" ref="AX21:AX275">IF($AG21="Reset",0,IF(S21&gt;0,S21-S20,0))</f>
        <v>0</v>
      </c>
      <c s="22">
        <f t="shared" si="73" ref="AY21:AY275">IF($AG21="Reset",0,IF(T21&gt;0,T21-T20,0))</f>
        <v>0</v>
      </c>
      <c s="22">
        <f t="shared" si="74" ref="AZ21:AZ275">IF($AG21="Reset",0,IF(U21&gt;0,U21-U20,0))</f>
        <v>0</v>
      </c>
      <c s="22">
        <f t="shared" si="75" ref="BA21:BA275">IF($AG21="Reset",0,IF(V21&gt;0,V21-V20,0))</f>
        <v>0</v>
      </c>
      <c s="22">
        <f t="shared" si="76" ref="BB21:BB275">IF($AG21="Reset",0,IF(W21&gt;0,W21-W20,0))</f>
        <v>0</v>
      </c>
      <c s="22">
        <f t="shared" si="77" ref="BC21:BC275">IF($AG21="Reset",0,IF(X21&gt;0,X21-X20,0))</f>
        <v>0</v>
      </c>
      <c s="22">
        <f t="shared" si="78" ref="BD21:BD275">IF($AG21="Reset",0,IF(Y21&gt;0,Y21-Y20,0))</f>
        <v>0</v>
      </c>
      <c s="22">
        <f t="shared" si="79" ref="BE21:BE275">IF($AG21="Reset",0,IF(Z21&gt;0,Z21-Z20,0))</f>
        <v>0</v>
      </c>
      <c s="22">
        <f t="shared" si="80" ref="BF21:BF275">IF($AG21="Reset",0,IF(AA21&gt;0,AA21-AA20,0))</f>
        <v>0</v>
      </c>
      <c s="22">
        <f t="shared" si="81" ref="BG21:BG275">IF($AG21="Reset",0,IF(AB21&gt;0,AB21-AB20,0))</f>
        <v>0</v>
      </c>
      <c s="22">
        <f t="shared" si="82" ref="BH21:BH275">IF($AG21="Reset",0,IF(AC21&gt;0,AC21-AC20,0))</f>
        <v>0</v>
      </c>
      <c s="22">
        <f t="shared" si="83" ref="BI21:BI275">IF($AG21="Reset",0,IF(AD21&gt;0,AD21-AD20,0))</f>
        <v>0</v>
      </c>
      <c s="22">
        <f t="shared" si="84" ref="BJ21:BJ275">IF($AG21="Reset",0,IF(AE21&gt;0,AE21-AE20,0))</f>
        <v>0</v>
      </c>
      <c s="22">
        <f t="shared" si="85" ref="BK21:BK275">IF($AG21="Reset",0,IF(AF21&gt;0,AF21-AF20,0))</f>
        <v>0</v>
      </c>
      <c s="32"/>
      <c s="223">
        <f t="shared" si="51"/>
        <v>1</v>
      </c>
      <c s="93" t="str">
        <f t="shared" si="52"/>
        <v>01:01</v>
      </c>
      <c s="29">
        <f t="array" aca="1" ref="BO21" ca="1">IF(($A21-BO$3)&lt;=20,INDIRECT(BO$15&amp;$A21,TRUE)*BO$2,IF(ISERR(AVERAGE(INDIRECT(BO$15&amp;$A21-BO$3&amp;":"&amp;BO$15&amp;$A21))*BO$2),0,AVERAGE(INDIRECT(BO$15&amp;$A21-BO$3&amp;":"&amp;BO$15&amp;$A21))*BO$2))</f>
        <v>1680</v>
      </c>
      <c s="29">
        <f t="array" aca="1" ref="BP21" ca="1">IF(($A21-BP$3)&lt;=20,INDIRECT(BP$15&amp;$A21,TRUE)*BP$2,IF(ISERR(AVERAGE(INDIRECT(BP$15&amp;$A21-BP$3&amp;":"&amp;BP$15&amp;$A21))*BP$2),0,AVERAGE(INDIRECT(BP$15&amp;$A21-BP$3&amp;":"&amp;BP$15&amp;$A21))*BP$2))</f>
        <v>900</v>
      </c>
      <c s="29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9">
        <f t="array" aca="1" ref="BR21" ca="1">IF(($A21-BR$3)&lt;=20,INDIRECT(BR$15&amp;$A21,TRUE)*BR$2,IF(ISERR(AVERAGE(INDIRECT(BR$15&amp;$A21-BR$3&amp;":"&amp;BR$15&amp;$A21))*BR$2),0,AVERAGE(INDIRECT(BR$15&amp;$A21-BR$3&amp;":"&amp;BR$15&amp;$A21))*BR$2))</f>
        <v>180</v>
      </c>
      <c s="29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9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9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9">
        <f t="array" aca="1" ref="BV21" ca="1">IF(($A21-BV$3)&lt;=20,INDIRECT(BV$15&amp;$A21,TRUE)*BV$2,IF(ISERR(AVERAGE(INDIRECT(BV$15&amp;$A21-BV$3&amp;":"&amp;BV$15&amp;$A21))*BV$2),0,AVERAGE(INDIRECT(BV$15&amp;$A21-BV$3&amp;":"&amp;BV$15&amp;$A21))*BV$2))</f>
        <v>420</v>
      </c>
      <c s="29">
        <f t="array" aca="1" ref="BW21" ca="1">IF(($A21-BW$3)&lt;=20,INDIRECT(BW$15&amp;$A21,TRUE)*BW$2,IF(ISERR(AVERAGE(INDIRECT(BW$15&amp;$A21-BW$3&amp;":"&amp;BW$15&amp;$A21))*BW$2),0,AVERAGE(INDIRECT(BW$15&amp;$A21-BW$3&amp;":"&amp;BW$15&amp;$A21))*BW$2))</f>
        <v>300</v>
      </c>
      <c s="29">
        <f t="array" aca="1" ref="BX21" ca="1">IF(($A21-BX$3)&lt;=20,INDIRECT(BX$15&amp;$A21,TRUE)*BX$2,IF(ISERR(AVERAGE(INDIRECT(BX$15&amp;$A21-BX$3&amp;":"&amp;BX$15&amp;$A21))*BX$2),0,AVERAGE(INDIRECT(BX$15&amp;$A21-BX$3&amp;":"&amp;BX$15&amp;$A21))*BX$2))</f>
        <v>420</v>
      </c>
      <c s="29">
        <f t="array" aca="1" ref="BY21" ca="1">IF(($A21-BY$3)&lt;=20,INDIRECT(BY$15&amp;$A21,TRUE)*BY$2,IF(ISERR(AVERAGE(INDIRECT(BY$15&amp;$A21-BY$3&amp;":"&amp;BY$15&amp;$A21))*BY$2),0,AVERAGE(INDIRECT(BY$15&amp;$A21-BY$3&amp;":"&amp;BY$15&amp;$A21))*BY$2))</f>
        <v>180</v>
      </c>
      <c s="29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9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9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9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9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9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9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9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9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9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9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9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9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9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9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9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9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9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71"/>
      <c r="CT21" s="332"/>
      <c s="259"/>
      <c s="2"/>
      <c s="81" t="s">
        <v>120</v>
      </c>
      <c s="45">
        <f t="shared" si="86" ref="CX21:DU21">_xlfn.COUNTIFS($BM$20:$BM$1460,"="&amp;CX$1,$AI$20:$AI$1460,"&gt;0")</f>
        <v>0</v>
      </c>
      <c s="45">
        <f t="shared" si="86"/>
        <v>59</v>
      </c>
      <c s="45">
        <f t="shared" si="86"/>
        <v>59</v>
      </c>
      <c s="45">
        <f t="shared" si="86"/>
        <v>59</v>
      </c>
      <c s="45">
        <f t="shared" si="86"/>
        <v>57</v>
      </c>
      <c s="45">
        <f t="shared" si="86"/>
        <v>30</v>
      </c>
      <c s="45">
        <f t="shared" si="86"/>
        <v>55</v>
      </c>
      <c s="45">
        <f t="shared" si="86"/>
        <v>59</v>
      </c>
      <c s="45">
        <f t="shared" si="86"/>
        <v>53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131">
        <f>SUM(CX21:DU21)/60</f>
        <v>7.1833333333333336</v>
      </c>
      <c s="142"/>
      <c r="FL21" s="1"/>
      <c s="125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7">
        <f t="shared" si="11"/>
        <v>720</v>
      </c>
      <c s="102">
        <f t="shared" si="12"/>
        <v>0.7699999999999998</v>
      </c>
      <c s="3" t="s">
        <v>102</v>
      </c>
      <c s="159">
        <f t="shared" si="43"/>
        <v>9</v>
      </c>
      <c s="3" t="s">
        <v>102</v>
      </c>
      <c s="2"/>
      <c s="138"/>
      <c s="2"/>
      <c r="GS21" s="94">
        <f t="shared" si="14"/>
        <v>19</v>
      </c>
      <c s="94"/>
      <c r="GW21" s="124">
        <f t="shared" si="16"/>
        <v>5500</v>
      </c>
      <c r="HJ21" s="8">
        <f t="shared" si="17"/>
        <v>1200</v>
      </c>
      <c r="HN21" s="2" t="s">
        <v>0</v>
      </c>
      <c s="2">
        <v>0</v>
      </c>
      <c r="HU21" s="104">
        <v>0</v>
      </c>
      <c r="HX21" s="99">
        <f t="shared" si="18"/>
        <v>2100</v>
      </c>
      <c s="135">
        <f t="shared" si="39"/>
        <v>-650</v>
      </c>
      <c s="87">
        <f t="shared" si="20"/>
        <v>-210</v>
      </c>
      <c s="105">
        <f t="shared" si="21"/>
        <v>-0.21000000000000005</v>
      </c>
      <c s="87" t="s">
        <v>103</v>
      </c>
    </row>
    <row ht="11.1" customHeight="1">
      <c s="299">
        <f t="shared" si="54"/>
        <v>22</v>
      </c>
      <c s="74">
        <f t="shared" si="50"/>
        <v>1.0333333333333334</v>
      </c>
      <c s="236">
        <v>45055.043055555558</v>
      </c>
      <c s="66">
        <v>9383</v>
      </c>
      <c s="66">
        <v>11898</v>
      </c>
      <c s="66">
        <v>3342</v>
      </c>
      <c s="66">
        <v>2215</v>
      </c>
      <c s="66">
        <v>0</v>
      </c>
      <c s="66">
        <v>1932</v>
      </c>
      <c s="66">
        <v>251</v>
      </c>
      <c s="66">
        <v>5253</v>
      </c>
      <c s="66">
        <v>3520</v>
      </c>
      <c s="66">
        <v>5726</v>
      </c>
      <c s="66">
        <v>2064</v>
      </c>
      <c s="66">
        <v>0</v>
      </c>
      <c s="66">
        <v>3698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25"/>
      <c s="255" t="str">
        <f t="shared" si="55"/>
        <v/>
      </c>
      <c s="253">
        <f t="shared" si="56"/>
        <v>2</v>
      </c>
      <c s="22">
        <f t="shared" si="57"/>
        <v>30</v>
      </c>
      <c s="22">
        <f t="shared" si="58"/>
        <v>17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5</v>
      </c>
      <c s="22">
        <f t="shared" si="66"/>
        <v>9</v>
      </c>
      <c s="22">
        <f t="shared" si="67"/>
        <v>3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223">
        <f t="shared" si="51"/>
        <v>1</v>
      </c>
      <c s="93" t="str">
        <f t="shared" si="52"/>
        <v>01:02</v>
      </c>
      <c s="29">
        <f t="array" aca="1" ref="BO22" ca="1">IF(($A22-BO$3)&lt;=20,INDIRECT(BO$15&amp;$A22,TRUE)*BO$2,IF(ISERR(AVERAGE(INDIRECT(BO$15&amp;$A22-BO$3&amp;":"&amp;BO$15&amp;$A22))*BO$2),0,AVERAGE(INDIRECT(BO$15&amp;$A22-BO$3&amp;":"&amp;BO$15&amp;$A22))*BO$2))</f>
        <v>1800</v>
      </c>
      <c s="29">
        <f t="array" aca="1" ref="BP22" ca="1">IF(($A22-BP$3)&lt;=20,INDIRECT(BP$15&amp;$A22,TRUE)*BP$2,IF(ISERR(AVERAGE(INDIRECT(BP$15&amp;$A22-BP$3&amp;":"&amp;BP$15&amp;$A22))*BP$2),0,AVERAGE(INDIRECT(BP$15&amp;$A22-BP$3&amp;":"&amp;BP$15&amp;$A22))*BP$2))</f>
        <v>1020</v>
      </c>
      <c s="29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9">
        <f t="array" aca="1" ref="BR22" ca="1">IF(($A22-BR$3)&lt;=20,INDIRECT(BR$15&amp;$A22,TRUE)*BR$2,IF(ISERR(AVERAGE(INDIRECT(BR$15&amp;$A22-BR$3&amp;":"&amp;BR$15&amp;$A22))*BR$2),0,AVERAGE(INDIRECT(BR$15&amp;$A22-BR$3&amp;":"&amp;BR$15&amp;$A22))*BR$2))</f>
        <v>120</v>
      </c>
      <c s="29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9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9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9">
        <f t="array" aca="1" ref="BV22" ca="1">IF(($A22-BV$3)&lt;=20,INDIRECT(BV$15&amp;$A22,TRUE)*BV$2,IF(ISERR(AVERAGE(INDIRECT(BV$15&amp;$A22-BV$3&amp;":"&amp;BV$15&amp;$A22))*BV$2),0,AVERAGE(INDIRECT(BV$15&amp;$A22-BV$3&amp;":"&amp;BV$15&amp;$A22))*BV$2))</f>
        <v>480</v>
      </c>
      <c s="29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29">
        <f t="array" aca="1" ref="BX22" ca="1">IF(($A22-BX$3)&lt;=20,INDIRECT(BX$15&amp;$A22,TRUE)*BX$2,IF(ISERR(AVERAGE(INDIRECT(BX$15&amp;$A22-BX$3&amp;":"&amp;BX$15&amp;$A22))*BX$2),0,AVERAGE(INDIRECT(BX$15&amp;$A22-BX$3&amp;":"&amp;BX$15&amp;$A22))*BX$2))</f>
        <v>540</v>
      </c>
      <c s="29">
        <f t="array" aca="1" ref="BY22" ca="1">IF(($A22-BY$3)&lt;=20,INDIRECT(BY$15&amp;$A22,TRUE)*BY$2,IF(ISERR(AVERAGE(INDIRECT(BY$15&amp;$A22-BY$3&amp;":"&amp;BY$15&amp;$A22))*BY$2),0,AVERAGE(INDIRECT(BY$15&amp;$A22-BY$3&amp;":"&amp;BY$15&amp;$A22))*BY$2))</f>
        <v>180</v>
      </c>
      <c s="29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9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9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9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9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9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9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9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9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9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9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9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9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9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9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9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9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9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71"/>
      <c r="CT22" s="332"/>
      <c s="259"/>
      <c s="2"/>
      <c s="81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324"/>
      <c s="109"/>
      <c r="FL22" s="1"/>
      <c s="125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7">
        <f t="shared" si="11"/>
        <v>710</v>
      </c>
      <c s="102">
        <f t="shared" si="12"/>
        <v>0.75999999999999979</v>
      </c>
      <c s="3" t="s">
        <v>299</v>
      </c>
      <c s="159">
        <f t="shared" si="43"/>
        <v>9.5</v>
      </c>
      <c s="3" t="s">
        <v>299</v>
      </c>
      <c s="2"/>
      <c s="2"/>
      <c s="2"/>
      <c r="GS22" s="94">
        <f t="shared" si="14"/>
        <v>20</v>
      </c>
      <c s="94"/>
      <c r="GW22" s="124">
        <f t="shared" si="16"/>
        <v>5750</v>
      </c>
      <c r="HJ22" s="8">
        <f t="shared" si="17"/>
        <v>1250</v>
      </c>
      <c r="HN22" s="2" t="s">
        <v>0</v>
      </c>
      <c s="2">
        <v>0</v>
      </c>
      <c r="HU22" s="104">
        <v>0</v>
      </c>
      <c r="HX22" s="99">
        <f t="shared" si="18"/>
        <v>2200</v>
      </c>
      <c s="135">
        <f t="shared" si="39"/>
        <v>-660</v>
      </c>
      <c s="87">
        <f t="shared" si="20"/>
        <v>-220</v>
      </c>
      <c s="105">
        <f t="shared" si="21"/>
        <v>-0.22000000000000006</v>
      </c>
      <c s="87" t="s">
        <v>300</v>
      </c>
    </row>
    <row ht="11.1" customHeight="1">
      <c s="299">
        <f t="shared" si="54"/>
        <v>23</v>
      </c>
      <c s="74">
        <f t="shared" si="50"/>
        <v>1.05</v>
      </c>
      <c s="236">
        <v>45055.043749999997</v>
      </c>
      <c s="66">
        <v>9399</v>
      </c>
      <c s="66">
        <v>11913</v>
      </c>
      <c s="66">
        <v>3342</v>
      </c>
      <c s="66">
        <v>2218</v>
      </c>
      <c s="66">
        <v>0</v>
      </c>
      <c s="66">
        <v>1932</v>
      </c>
      <c s="66">
        <v>251</v>
      </c>
      <c s="66">
        <v>5261</v>
      </c>
      <c s="66">
        <v>3525</v>
      </c>
      <c s="66">
        <v>5734</v>
      </c>
      <c s="66">
        <v>2066</v>
      </c>
      <c s="66">
        <v>0</v>
      </c>
      <c s="66">
        <v>3703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25"/>
      <c s="255" t="str">
        <f t="shared" si="55"/>
        <v/>
      </c>
      <c s="253">
        <f t="shared" si="56"/>
        <v>2</v>
      </c>
      <c s="22">
        <f t="shared" si="57"/>
        <v>16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5</v>
      </c>
      <c s="22">
        <f t="shared" si="66"/>
        <v>8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223">
        <f t="shared" si="51"/>
        <v>1</v>
      </c>
      <c s="93" t="str">
        <f t="shared" si="52"/>
        <v>01:03</v>
      </c>
      <c s="29">
        <f t="array" aca="1" ref="BO23" ca="1">IF(($A23-BO$3)&lt;=20,INDIRECT(BO$15&amp;$A23,TRUE)*BO$2,IF(ISERR(AVERAGE(INDIRECT(BO$15&amp;$A23-BO$3&amp;":"&amp;BO$15&amp;$A23))*BO$2),0,AVERAGE(INDIRECT(BO$15&amp;$A23-BO$3&amp;":"&amp;BO$15&amp;$A23))*BO$2))</f>
        <v>960</v>
      </c>
      <c s="29">
        <f t="array" aca="1" ref="BP23" ca="1">IF(($A23-BP$3)&lt;=20,INDIRECT(BP$15&amp;$A23,TRUE)*BP$2,IF(ISERR(AVERAGE(INDIRECT(BP$15&amp;$A23-BP$3&amp;":"&amp;BP$15&amp;$A23))*BP$2),0,AVERAGE(INDIRECT(BP$15&amp;$A23-BP$3&amp;":"&amp;BP$15&amp;$A23))*BP$2))</f>
        <v>900</v>
      </c>
      <c s="29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9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29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9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9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9">
        <f t="array" aca="1" ref="BV23" ca="1">IF(($A23-BV$3)&lt;=20,INDIRECT(BV$15&amp;$A23,TRUE)*BV$2,IF(ISERR(AVERAGE(INDIRECT(BV$15&amp;$A23-BV$3&amp;":"&amp;BV$15&amp;$A23))*BV$2),0,AVERAGE(INDIRECT(BV$15&amp;$A23-BV$3&amp;":"&amp;BV$15&amp;$A23))*BV$2))</f>
        <v>480</v>
      </c>
      <c s="29">
        <f t="array" aca="1" ref="BW23" ca="1">IF(($A23-BW$3)&lt;=20,INDIRECT(BW$15&amp;$A23,TRUE)*BW$2,IF(ISERR(AVERAGE(INDIRECT(BW$15&amp;$A23-BW$3&amp;":"&amp;BW$15&amp;$A23))*BW$2),0,AVERAGE(INDIRECT(BW$15&amp;$A23-BW$3&amp;":"&amp;BW$15&amp;$A23))*BW$2))</f>
        <v>300</v>
      </c>
      <c s="29">
        <f t="array" aca="1" ref="BX23" ca="1">IF(($A23-BX$3)&lt;=20,INDIRECT(BX$15&amp;$A23,TRUE)*BX$2,IF(ISERR(AVERAGE(INDIRECT(BX$15&amp;$A23-BX$3&amp;":"&amp;BX$15&amp;$A23))*BX$2),0,AVERAGE(INDIRECT(BX$15&amp;$A23-BX$3&amp;":"&amp;BX$15&amp;$A23))*BX$2))</f>
        <v>480</v>
      </c>
      <c s="29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29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9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9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9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9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9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9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9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9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9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9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9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9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9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9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9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9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9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71"/>
      <c r="CT23" s="332"/>
      <c s="259"/>
      <c s="2"/>
      <c s="110" t="s">
        <v>191</v>
      </c>
      <c s="43" t="str">
        <f t="shared" si="87" ref="CX23:DU23">CX19</f>
        <v>12a</v>
      </c>
      <c s="43" t="str">
        <f t="shared" si="87"/>
        <v>1a</v>
      </c>
      <c s="43" t="str">
        <f t="shared" si="87"/>
        <v>2a</v>
      </c>
      <c s="43" t="str">
        <f t="shared" si="87"/>
        <v>3a</v>
      </c>
      <c s="43" t="str">
        <f t="shared" si="87"/>
        <v>4a</v>
      </c>
      <c s="43" t="str">
        <f t="shared" si="87"/>
        <v>5a</v>
      </c>
      <c s="43" t="str">
        <f t="shared" si="87"/>
        <v>6a</v>
      </c>
      <c s="43" t="str">
        <f t="shared" si="87"/>
        <v>7a</v>
      </c>
      <c s="43" t="str">
        <f t="shared" si="87"/>
        <v>8a</v>
      </c>
      <c s="43" t="str">
        <f t="shared" si="87"/>
        <v>9a</v>
      </c>
      <c s="43" t="str">
        <f t="shared" si="87"/>
        <v>10a</v>
      </c>
      <c s="43" t="str">
        <f t="shared" si="87"/>
        <v>11a</v>
      </c>
      <c s="43" t="str">
        <f t="shared" si="87"/>
        <v>12p</v>
      </c>
      <c s="43" t="str">
        <f t="shared" si="87"/>
        <v>1p</v>
      </c>
      <c s="43" t="str">
        <f t="shared" si="87"/>
        <v>2p</v>
      </c>
      <c s="43" t="str">
        <f t="shared" si="87"/>
        <v>3p</v>
      </c>
      <c s="43" t="str">
        <f t="shared" si="87"/>
        <v>4p</v>
      </c>
      <c s="43" t="str">
        <f t="shared" si="87"/>
        <v>5p</v>
      </c>
      <c s="43" t="str">
        <f t="shared" si="87"/>
        <v>6p</v>
      </c>
      <c s="43" t="str">
        <f t="shared" si="87"/>
        <v>7p</v>
      </c>
      <c s="43" t="str">
        <f t="shared" si="87"/>
        <v>8p</v>
      </c>
      <c s="43" t="str">
        <f t="shared" si="87"/>
        <v>9p</v>
      </c>
      <c s="43" t="str">
        <f t="shared" si="87"/>
        <v>10p</v>
      </c>
      <c s="43" t="str">
        <f t="shared" si="87"/>
        <v>11p</v>
      </c>
      <c s="71" t="s">
        <v>337</v>
      </c>
      <c s="71" t="s">
        <v>192</v>
      </c>
      <c r="FL23" s="1"/>
      <c s="125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7">
        <f t="shared" si="11"/>
        <v>700</v>
      </c>
      <c s="102">
        <f t="shared" si="12"/>
        <v>0.74999999999999978</v>
      </c>
      <c s="3" t="s">
        <v>152</v>
      </c>
      <c s="159">
        <f t="shared" si="43"/>
        <v>10</v>
      </c>
      <c s="3" t="s">
        <v>152</v>
      </c>
      <c s="2"/>
      <c s="2"/>
      <c s="2"/>
      <c r="GS23" s="94">
        <f t="shared" si="14"/>
        <v>21</v>
      </c>
      <c s="94"/>
      <c r="GW23" s="124">
        <f t="shared" si="16"/>
        <v>6000</v>
      </c>
      <c r="HJ23" s="8">
        <f t="shared" si="17"/>
        <v>1300</v>
      </c>
      <c r="HN23" s="2" t="s">
        <v>0</v>
      </c>
      <c s="2">
        <v>0</v>
      </c>
      <c r="HU23" s="104">
        <v>0</v>
      </c>
      <c r="HX23" s="99">
        <f t="shared" si="18"/>
        <v>2300</v>
      </c>
      <c s="135">
        <f t="shared" si="39"/>
        <v>-670</v>
      </c>
      <c s="87">
        <f t="shared" si="20"/>
        <v>-230</v>
      </c>
      <c s="105">
        <f t="shared" si="21"/>
        <v>-0.23000000000000007</v>
      </c>
      <c s="87" t="s">
        <v>33</v>
      </c>
    </row>
    <row ht="11.1" customHeight="1">
      <c s="299">
        <f t="shared" si="54"/>
        <v>24</v>
      </c>
      <c s="74">
        <f t="shared" si="50"/>
        <v>1.0666666666666667</v>
      </c>
      <c s="236">
        <v>45055.044444444444</v>
      </c>
      <c s="66">
        <v>9423</v>
      </c>
      <c s="66">
        <v>11930</v>
      </c>
      <c s="66">
        <v>3342</v>
      </c>
      <c s="66">
        <v>2221</v>
      </c>
      <c s="66">
        <v>0</v>
      </c>
      <c s="66">
        <v>1932</v>
      </c>
      <c s="66">
        <v>251</v>
      </c>
      <c s="66">
        <v>5268</v>
      </c>
      <c s="66">
        <v>3531</v>
      </c>
      <c s="66">
        <v>5742</v>
      </c>
      <c s="66">
        <v>2069</v>
      </c>
      <c s="66">
        <v>0</v>
      </c>
      <c s="66">
        <v>3708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25"/>
      <c s="255" t="str">
        <f t="shared" si="55"/>
        <v/>
      </c>
      <c s="253">
        <f t="shared" si="56"/>
        <v>2</v>
      </c>
      <c s="22">
        <f t="shared" si="57"/>
        <v>24</v>
      </c>
      <c s="22">
        <f t="shared" si="58"/>
        <v>17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8</v>
      </c>
      <c s="22">
        <f t="shared" si="67"/>
        <v>3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223">
        <f t="shared" si="51"/>
        <v>1</v>
      </c>
      <c s="93" t="str">
        <f t="shared" si="52"/>
        <v>01:04</v>
      </c>
      <c s="29">
        <f t="array" aca="1" ref="BO24" ca="1">IF(($A24-BO$3)&lt;=20,INDIRECT(BO$15&amp;$A24,TRUE)*BO$2,IF(ISERR(AVERAGE(INDIRECT(BO$15&amp;$A24-BO$3&amp;":"&amp;BO$15&amp;$A24))*BO$2),0,AVERAGE(INDIRECT(BO$15&amp;$A24-BO$3&amp;":"&amp;BO$15&amp;$A24))*BO$2))</f>
        <v>1440</v>
      </c>
      <c s="29">
        <f t="array" aca="1" ref="BP24" ca="1">IF(($A24-BP$3)&lt;=20,INDIRECT(BP$15&amp;$A24,TRUE)*BP$2,IF(ISERR(AVERAGE(INDIRECT(BP$15&amp;$A24-BP$3&amp;":"&amp;BP$15&amp;$A24))*BP$2),0,AVERAGE(INDIRECT(BP$15&amp;$A24-BP$3&amp;":"&amp;BP$15&amp;$A24))*BP$2))</f>
        <v>1020</v>
      </c>
      <c s="29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9">
        <f t="array" aca="1" ref="BR24" ca="1">IF(($A24-BR$3)&lt;=20,INDIRECT(BR$15&amp;$A24,TRUE)*BR$2,IF(ISERR(AVERAGE(INDIRECT(BR$15&amp;$A24-BR$3&amp;":"&amp;BR$15&amp;$A24))*BR$2),0,AVERAGE(INDIRECT(BR$15&amp;$A24-BR$3&amp;":"&amp;BR$15&amp;$A24))*BR$2))</f>
        <v>180</v>
      </c>
      <c s="29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9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9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9">
        <f t="array" aca="1" ref="BV24" ca="1">IF(($A24-BV$3)&lt;=20,INDIRECT(BV$15&amp;$A24,TRUE)*BV$2,IF(ISERR(AVERAGE(INDIRECT(BV$15&amp;$A24-BV$3&amp;":"&amp;BV$15&amp;$A24))*BV$2),0,AVERAGE(INDIRECT(BV$15&amp;$A24-BV$3&amp;":"&amp;BV$15&amp;$A24))*BV$2))</f>
        <v>420</v>
      </c>
      <c s="29">
        <f t="array" aca="1" ref="BW24" ca="1">IF(($A24-BW$3)&lt;=20,INDIRECT(BW$15&amp;$A24,TRUE)*BW$2,IF(ISERR(AVERAGE(INDIRECT(BW$15&amp;$A24-BW$3&amp;":"&amp;BW$15&amp;$A24))*BW$2),0,AVERAGE(INDIRECT(BW$15&amp;$A24-BW$3&amp;":"&amp;BW$15&amp;$A24))*BW$2))</f>
        <v>360</v>
      </c>
      <c s="29">
        <f t="array" aca="1" ref="BX24" ca="1">IF(($A24-BX$3)&lt;=20,INDIRECT(BX$15&amp;$A24,TRUE)*BX$2,IF(ISERR(AVERAGE(INDIRECT(BX$15&amp;$A24-BX$3&amp;":"&amp;BX$15&amp;$A24))*BX$2),0,AVERAGE(INDIRECT(BX$15&amp;$A24-BX$3&amp;":"&amp;BX$15&amp;$A24))*BX$2))</f>
        <v>480</v>
      </c>
      <c s="29">
        <f t="array" aca="1" ref="BY24" ca="1">IF(($A24-BY$3)&lt;=20,INDIRECT(BY$15&amp;$A24,TRUE)*BY$2,IF(ISERR(AVERAGE(INDIRECT(BY$15&amp;$A24-BY$3&amp;":"&amp;BY$15&amp;$A24))*BY$2),0,AVERAGE(INDIRECT(BY$15&amp;$A24-BY$3&amp;":"&amp;BY$15&amp;$A24))*BY$2))</f>
        <v>180</v>
      </c>
      <c s="29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9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9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9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9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9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9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9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9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9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9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9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9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9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9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9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9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9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71"/>
      <c r="CT24" s="332"/>
      <c s="259"/>
      <c s="2"/>
      <c s="81" t="str">
        <f>AJ18</f>
        <v>Plant Infeed</v>
      </c>
      <c s="42">
        <f t="shared" si="88" ref="CX24:DU24">SUMIF($BM$20:$BM$1460,"="&amp;CX$1,$AJ$20:$AJ$1460)</f>
        <v>0</v>
      </c>
      <c s="42">
        <f t="shared" si="88"/>
        <v>955</v>
      </c>
      <c s="42">
        <f t="shared" si="88"/>
        <v>974</v>
      </c>
      <c s="42">
        <f t="shared" si="88"/>
        <v>943</v>
      </c>
      <c s="42">
        <f t="shared" si="88"/>
        <v>935</v>
      </c>
      <c s="42">
        <f t="shared" si="88"/>
        <v>728</v>
      </c>
      <c s="42">
        <f t="shared" si="88"/>
        <v>771</v>
      </c>
      <c s="42">
        <f t="shared" si="88"/>
        <v>250</v>
      </c>
      <c s="42">
        <f t="shared" si="88"/>
        <v>213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121">
        <f t="shared" si="89" ref="DV24:DV30">SUM(CX24:DU24)</f>
        <v>5769</v>
      </c>
      <c s="109">
        <f t="shared" si="90" ref="DW24:DW29">IF(DW33=0,0,IF(DV33/DW33&gt;1,1,DV33/DW33))</f>
        <v>0</v>
      </c>
      <c r="FL24" s="1"/>
      <c s="125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7">
        <f t="shared" si="11"/>
        <v>690</v>
      </c>
      <c s="102">
        <f t="shared" si="12"/>
        <v>0.73999999999999977</v>
      </c>
      <c s="3" t="s">
        <v>346</v>
      </c>
      <c s="159">
        <f t="shared" si="43"/>
        <v>10.5</v>
      </c>
      <c s="3" t="s">
        <v>346</v>
      </c>
      <c s="2"/>
      <c s="2"/>
      <c s="2"/>
      <c r="GS24" s="94">
        <f t="shared" si="14"/>
        <v>22</v>
      </c>
      <c s="94"/>
      <c r="GW24" s="124">
        <f t="shared" si="16"/>
        <v>6250</v>
      </c>
      <c r="HJ24" s="8">
        <f t="shared" si="17"/>
        <v>1350</v>
      </c>
      <c r="HN24" s="2" t="s">
        <v>0</v>
      </c>
      <c s="2">
        <v>0</v>
      </c>
      <c r="HU24" s="104">
        <v>0</v>
      </c>
      <c r="HX24" s="99">
        <f t="shared" si="18"/>
        <v>2400</v>
      </c>
      <c s="135">
        <f t="shared" si="39"/>
        <v>-680</v>
      </c>
      <c s="87">
        <f t="shared" si="20"/>
        <v>-240</v>
      </c>
      <c s="105">
        <f t="shared" si="21"/>
        <v>-0.24000000000000007</v>
      </c>
      <c s="87" t="s">
        <v>219</v>
      </c>
    </row>
    <row ht="11.1" customHeight="1">
      <c s="299">
        <f t="shared" si="54"/>
        <v>25</v>
      </c>
      <c s="74">
        <f t="shared" si="50"/>
        <v>1.0833333333333333</v>
      </c>
      <c s="236">
        <v>45055.045138888891</v>
      </c>
      <c s="66">
        <v>9449</v>
      </c>
      <c s="66">
        <v>11946</v>
      </c>
      <c s="66">
        <v>3342</v>
      </c>
      <c s="66">
        <v>2223</v>
      </c>
      <c s="66">
        <v>0</v>
      </c>
      <c s="66">
        <v>1932</v>
      </c>
      <c s="66">
        <v>251</v>
      </c>
      <c s="66">
        <v>5275</v>
      </c>
      <c s="66">
        <v>3535</v>
      </c>
      <c s="66">
        <v>5749</v>
      </c>
      <c s="66">
        <v>2072</v>
      </c>
      <c s="66">
        <v>0</v>
      </c>
      <c s="66">
        <v>3713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25"/>
      <c s="255" t="str">
        <f t="shared" si="55"/>
        <v/>
      </c>
      <c s="253">
        <f t="shared" si="56"/>
        <v>2</v>
      </c>
      <c s="22">
        <f t="shared" si="57"/>
        <v>26</v>
      </c>
      <c s="22">
        <f t="shared" si="58"/>
        <v>16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4</v>
      </c>
      <c s="22">
        <f t="shared" si="66"/>
        <v>7</v>
      </c>
      <c s="22">
        <f t="shared" si="67"/>
        <v>3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223">
        <f t="shared" si="51"/>
        <v>1</v>
      </c>
      <c s="93" t="str">
        <f t="shared" si="52"/>
        <v>01:05</v>
      </c>
      <c s="29">
        <f t="array" aca="1" ref="BO25" ca="1">IF(($A25-BO$3)&lt;=20,INDIRECT(BO$15&amp;$A25,TRUE)*BO$2,IF(ISERR(AVERAGE(INDIRECT(BO$15&amp;$A25-BO$3&amp;":"&amp;BO$15&amp;$A25))*BO$2),0,AVERAGE(INDIRECT(BO$15&amp;$A25-BO$3&amp;":"&amp;BO$15&amp;$A25))*BO$2))</f>
        <v>1560</v>
      </c>
      <c s="29">
        <f t="array" aca="1" ref="BP25" ca="1">IF(($A25-BP$3)&lt;=20,INDIRECT(BP$15&amp;$A25,TRUE)*BP$2,IF(ISERR(AVERAGE(INDIRECT(BP$15&amp;$A25-BP$3&amp;":"&amp;BP$15&amp;$A25))*BP$2),0,AVERAGE(INDIRECT(BP$15&amp;$A25-BP$3&amp;":"&amp;BP$15&amp;$A25))*BP$2))</f>
        <v>960</v>
      </c>
      <c s="29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9">
        <f t="array" aca="1" ref="BR25" ca="1">IF(($A25-BR$3)&lt;=20,INDIRECT(BR$15&amp;$A25,TRUE)*BR$2,IF(ISERR(AVERAGE(INDIRECT(BR$15&amp;$A25-BR$3&amp;":"&amp;BR$15&amp;$A25))*BR$2),0,AVERAGE(INDIRECT(BR$15&amp;$A25-BR$3&amp;":"&amp;BR$15&amp;$A25))*BR$2))</f>
        <v>120</v>
      </c>
      <c s="29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9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9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9">
        <f t="array" aca="1" ref="BV25" ca="1">IF(($A25-BV$3)&lt;=20,INDIRECT(BV$15&amp;$A25,TRUE)*BV$2,IF(ISERR(AVERAGE(INDIRECT(BV$15&amp;$A25-BV$3&amp;":"&amp;BV$15&amp;$A25))*BV$2),0,AVERAGE(INDIRECT(BV$15&amp;$A25-BV$3&amp;":"&amp;BV$15&amp;$A25))*BV$2))</f>
        <v>420</v>
      </c>
      <c s="29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29">
        <f t="array" aca="1" ref="BX25" ca="1">IF(($A25-BX$3)&lt;=20,INDIRECT(BX$15&amp;$A25,TRUE)*BX$2,IF(ISERR(AVERAGE(INDIRECT(BX$15&amp;$A25-BX$3&amp;":"&amp;BX$15&amp;$A25))*BX$2),0,AVERAGE(INDIRECT(BX$15&amp;$A25-BX$3&amp;":"&amp;BX$15&amp;$A25))*BX$2))</f>
        <v>420</v>
      </c>
      <c s="29">
        <f t="array" aca="1" ref="BY25" ca="1">IF(($A25-BY$3)&lt;=20,INDIRECT(BY$15&amp;$A25,TRUE)*BY$2,IF(ISERR(AVERAGE(INDIRECT(BY$15&amp;$A25-BY$3&amp;":"&amp;BY$15&amp;$A25))*BY$2),0,AVERAGE(INDIRECT(BY$15&amp;$A25-BY$3&amp;":"&amp;BY$15&amp;$A25))*BY$2))</f>
        <v>180</v>
      </c>
      <c s="29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9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9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9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9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9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9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9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9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9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9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9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9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9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9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9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9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9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71"/>
      <c r="CT25" s="332"/>
      <c s="259"/>
      <c s="2"/>
      <c s="81" t="str">
        <f>AK18</f>
        <v>304/411</v>
      </c>
      <c s="42">
        <f t="shared" si="91" ref="CX25:DU25">SUMIF($BM$20:$BM$1460,"="&amp;CX$1,$AK$20:$AK$1460)</f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177</v>
      </c>
      <c s="42">
        <f t="shared" si="91"/>
        <v>292</v>
      </c>
      <c s="42">
        <f t="shared" si="91"/>
        <v>301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121">
        <f t="shared" si="89"/>
        <v>770</v>
      </c>
      <c s="109">
        <f t="shared" si="90"/>
        <v>0</v>
      </c>
      <c r="FL25" s="1"/>
      <c s="125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7">
        <f t="shared" si="11"/>
        <v>680</v>
      </c>
      <c s="102">
        <f t="shared" si="12"/>
        <v>0.72999999999999976</v>
      </c>
      <c s="3" t="s">
        <v>103</v>
      </c>
      <c s="159">
        <f t="shared" si="43"/>
        <v>11</v>
      </c>
      <c s="3" t="s">
        <v>103</v>
      </c>
      <c s="2"/>
      <c s="2"/>
      <c s="2"/>
      <c r="GS25" s="94">
        <f t="shared" si="14"/>
        <v>23</v>
      </c>
      <c s="94"/>
      <c r="GW25" s="124">
        <f t="shared" si="16"/>
        <v>6500</v>
      </c>
      <c r="HJ25" s="8">
        <f t="shared" si="17"/>
        <v>1400</v>
      </c>
      <c r="HN25" s="2" t="s">
        <v>0</v>
      </c>
      <c s="2">
        <v>0</v>
      </c>
      <c r="HU25" s="104">
        <v>0</v>
      </c>
      <c r="HX25" s="99">
        <f t="shared" si="18"/>
        <v>2500</v>
      </c>
      <c s="135">
        <f t="shared" si="39"/>
        <v>-690</v>
      </c>
      <c s="87">
        <f t="shared" si="20"/>
        <v>-250</v>
      </c>
      <c s="105">
        <f t="shared" si="21"/>
        <v>-0.25000000000000006</v>
      </c>
      <c s="87" t="s">
        <v>301</v>
      </c>
    </row>
    <row ht="11.1" customHeight="1">
      <c s="299">
        <f t="shared" si="54"/>
        <v>26</v>
      </c>
      <c s="74">
        <f t="shared" si="50"/>
        <v>1.1000000000000001</v>
      </c>
      <c s="236">
        <v>45055.04583333333</v>
      </c>
      <c s="66">
        <v>9479</v>
      </c>
      <c s="66">
        <v>11963</v>
      </c>
      <c s="66">
        <v>3342</v>
      </c>
      <c s="66">
        <v>2226</v>
      </c>
      <c s="66">
        <v>0</v>
      </c>
      <c s="66">
        <v>1932</v>
      </c>
      <c s="66">
        <v>251</v>
      </c>
      <c s="66">
        <v>5283</v>
      </c>
      <c s="66">
        <v>3541</v>
      </c>
      <c s="66">
        <v>5758</v>
      </c>
      <c s="66">
        <v>2075</v>
      </c>
      <c s="66">
        <v>0</v>
      </c>
      <c s="66">
        <v>3718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25"/>
      <c s="255" t="str">
        <f t="shared" si="55"/>
        <v/>
      </c>
      <c s="253">
        <f t="shared" si="56"/>
        <v>2</v>
      </c>
      <c s="22">
        <f t="shared" si="57"/>
        <v>30</v>
      </c>
      <c s="22">
        <f t="shared" si="58"/>
        <v>17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6</v>
      </c>
      <c s="22">
        <f t="shared" si="66"/>
        <v>9</v>
      </c>
      <c s="22">
        <f t="shared" si="67"/>
        <v>3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223">
        <f t="shared" si="51"/>
        <v>1</v>
      </c>
      <c s="93" t="str">
        <f t="shared" si="52"/>
        <v>01:06</v>
      </c>
      <c s="29">
        <f t="array" aca="1" ref="BO26" ca="1">IF(($A26-BO$3)&lt;=20,INDIRECT(BO$15&amp;$A26,TRUE)*BO$2,IF(ISERR(AVERAGE(INDIRECT(BO$15&amp;$A26-BO$3&amp;":"&amp;BO$15&amp;$A26))*BO$2),0,AVERAGE(INDIRECT(BO$15&amp;$A26-BO$3&amp;":"&amp;BO$15&amp;$A26))*BO$2))</f>
        <v>1800</v>
      </c>
      <c s="29">
        <f t="array" aca="1" ref="BP26" ca="1">IF(($A26-BP$3)&lt;=20,INDIRECT(BP$15&amp;$A26,TRUE)*BP$2,IF(ISERR(AVERAGE(INDIRECT(BP$15&amp;$A26-BP$3&amp;":"&amp;BP$15&amp;$A26))*BP$2),0,AVERAGE(INDIRECT(BP$15&amp;$A26-BP$3&amp;":"&amp;BP$15&amp;$A26))*BP$2))</f>
        <v>1020</v>
      </c>
      <c s="29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9">
        <f t="array" aca="1" ref="BR26" ca="1">IF(($A26-BR$3)&lt;=20,INDIRECT(BR$15&amp;$A26,TRUE)*BR$2,IF(ISERR(AVERAGE(INDIRECT(BR$15&amp;$A26-BR$3&amp;":"&amp;BR$15&amp;$A26))*BR$2),0,AVERAGE(INDIRECT(BR$15&amp;$A26-BR$3&amp;":"&amp;BR$15&amp;$A26))*BR$2))</f>
        <v>180</v>
      </c>
      <c s="29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9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9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9">
        <f t="array" aca="1" ref="BV26" ca="1">IF(($A26-BV$3)&lt;=20,INDIRECT(BV$15&amp;$A26,TRUE)*BV$2,IF(ISERR(AVERAGE(INDIRECT(BV$15&amp;$A26-BV$3&amp;":"&amp;BV$15&amp;$A26))*BV$2),0,AVERAGE(INDIRECT(BV$15&amp;$A26-BV$3&amp;":"&amp;BV$15&amp;$A26))*BV$2))</f>
        <v>480</v>
      </c>
      <c s="29">
        <f t="array" aca="1" ref="BW26" ca="1">IF(($A26-BW$3)&lt;=20,INDIRECT(BW$15&amp;$A26,TRUE)*BW$2,IF(ISERR(AVERAGE(INDIRECT(BW$15&amp;$A26-BW$3&amp;":"&amp;BW$15&amp;$A26))*BW$2),0,AVERAGE(INDIRECT(BW$15&amp;$A26-BW$3&amp;":"&amp;BW$15&amp;$A26))*BW$2))</f>
        <v>360</v>
      </c>
      <c s="29">
        <f t="array" aca="1" ref="BX26" ca="1">IF(($A26-BX$3)&lt;=20,INDIRECT(BX$15&amp;$A26,TRUE)*BX$2,IF(ISERR(AVERAGE(INDIRECT(BX$15&amp;$A26-BX$3&amp;":"&amp;BX$15&amp;$A26))*BX$2),0,AVERAGE(INDIRECT(BX$15&amp;$A26-BX$3&amp;":"&amp;BX$15&amp;$A26))*BX$2))</f>
        <v>540</v>
      </c>
      <c s="29">
        <f t="array" aca="1" ref="BY26" ca="1">IF(($A26-BY$3)&lt;=20,INDIRECT(BY$15&amp;$A26,TRUE)*BY$2,IF(ISERR(AVERAGE(INDIRECT(BY$15&amp;$A26-BY$3&amp;":"&amp;BY$15&amp;$A26))*BY$2),0,AVERAGE(INDIRECT(BY$15&amp;$A26-BY$3&amp;":"&amp;BY$15&amp;$A26))*BY$2))</f>
        <v>180</v>
      </c>
      <c s="29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9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9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9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9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9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9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9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9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9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9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9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9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9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9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9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9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9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71"/>
      <c r="CT26" s="332"/>
      <c s="259"/>
      <c s="2"/>
      <c s="81" t="str">
        <f>AL18</f>
        <v xml:space="preserve"> #1/#2 Dry</v>
      </c>
      <c s="42">
        <f t="shared" si="92" ref="CX26:DU26">SUMIF($BM$20:$BM$1460,"="&amp;CX$1,$AL$20:$AL$1460)</f>
        <v>0</v>
      </c>
      <c s="42">
        <f t="shared" si="92"/>
        <v>170</v>
      </c>
      <c s="42">
        <f t="shared" si="92"/>
        <v>209</v>
      </c>
      <c s="42">
        <f t="shared" si="92"/>
        <v>224</v>
      </c>
      <c s="42">
        <f t="shared" si="92"/>
        <v>171</v>
      </c>
      <c s="42">
        <f t="shared" si="92"/>
        <v>157</v>
      </c>
      <c s="42">
        <f t="shared" si="92"/>
        <v>249</v>
      </c>
      <c s="42">
        <f t="shared" si="92"/>
        <v>67</v>
      </c>
      <c s="42">
        <f t="shared" si="92"/>
        <v>53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121">
        <f t="shared" si="89"/>
        <v>1300</v>
      </c>
      <c s="109">
        <f t="shared" si="90"/>
        <v>0</v>
      </c>
      <c r="FL26" s="1"/>
      <c s="125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7">
        <f t="shared" si="11"/>
        <v>670</v>
      </c>
      <c s="102">
        <f t="shared" si="12"/>
        <v>0.71999999999999975</v>
      </c>
      <c s="3" t="s">
        <v>300</v>
      </c>
      <c s="159">
        <f t="shared" si="43"/>
        <v>11.5</v>
      </c>
      <c s="3" t="s">
        <v>300</v>
      </c>
      <c s="2"/>
      <c s="2"/>
      <c s="2"/>
      <c r="GS26" s="94">
        <f t="shared" si="14"/>
        <v>24</v>
      </c>
      <c s="94"/>
      <c r="GW26" s="124">
        <f t="shared" si="16"/>
        <v>6750</v>
      </c>
      <c r="HJ26" s="8">
        <f t="shared" si="17"/>
        <v>1450</v>
      </c>
      <c r="HN26" s="2" t="s">
        <v>0</v>
      </c>
      <c s="2">
        <v>0</v>
      </c>
      <c r="HU26" s="104">
        <v>0</v>
      </c>
      <c r="HX26" s="99">
        <f t="shared" si="18"/>
        <v>2600</v>
      </c>
      <c s="135">
        <f t="shared" si="39"/>
        <v>-700</v>
      </c>
      <c s="87">
        <f t="shared" si="20"/>
        <v>-260</v>
      </c>
      <c s="105">
        <f t="shared" si="21"/>
        <v>-0.26000000000000006</v>
      </c>
      <c s="87" t="s">
        <v>104</v>
      </c>
    </row>
    <row ht="11.1" customHeight="1">
      <c s="299">
        <f t="shared" si="54"/>
        <v>27</v>
      </c>
      <c s="74">
        <f t="shared" si="50"/>
        <v>1.1166666666666667</v>
      </c>
      <c s="236">
        <v>45055.046527777777</v>
      </c>
      <c s="66">
        <v>9506</v>
      </c>
      <c s="66">
        <v>11980</v>
      </c>
      <c s="66">
        <v>3342</v>
      </c>
      <c s="66">
        <v>2229</v>
      </c>
      <c s="66">
        <v>0</v>
      </c>
      <c s="66">
        <v>1932</v>
      </c>
      <c s="66">
        <v>251</v>
      </c>
      <c s="66">
        <v>5291</v>
      </c>
      <c s="66">
        <v>3546</v>
      </c>
      <c s="66">
        <v>5766</v>
      </c>
      <c s="66">
        <v>2078</v>
      </c>
      <c s="66">
        <v>0</v>
      </c>
      <c s="66">
        <v>3724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25"/>
      <c s="255" t="str">
        <f t="shared" si="55"/>
        <v/>
      </c>
      <c s="253">
        <f t="shared" si="56"/>
        <v>2</v>
      </c>
      <c s="22">
        <f t="shared" si="57"/>
        <v>27</v>
      </c>
      <c s="22">
        <f t="shared" si="58"/>
        <v>17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5</v>
      </c>
      <c s="22">
        <f t="shared" si="66"/>
        <v>8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223">
        <f t="shared" si="51"/>
        <v>1</v>
      </c>
      <c s="93" t="str">
        <f t="shared" si="52"/>
        <v>01:07</v>
      </c>
      <c s="29">
        <f t="array" aca="1" ref="BO27" ca="1">IF(($A27-BO$3)&lt;=20,INDIRECT(BO$15&amp;$A27,TRUE)*BO$2,IF(ISERR(AVERAGE(INDIRECT(BO$15&amp;$A27-BO$3&amp;":"&amp;BO$15&amp;$A27))*BO$2),0,AVERAGE(INDIRECT(BO$15&amp;$A27-BO$3&amp;":"&amp;BO$15&amp;$A27))*BO$2))</f>
        <v>1620</v>
      </c>
      <c s="29">
        <f t="array" aca="1" ref="BP27" ca="1">IF(($A27-BP$3)&lt;=20,INDIRECT(BP$15&amp;$A27,TRUE)*BP$2,IF(ISERR(AVERAGE(INDIRECT(BP$15&amp;$A27-BP$3&amp;":"&amp;BP$15&amp;$A27))*BP$2),0,AVERAGE(INDIRECT(BP$15&amp;$A27-BP$3&amp;":"&amp;BP$15&amp;$A27))*BP$2))</f>
        <v>1020</v>
      </c>
      <c s="29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9">
        <f t="array" aca="1" ref="BR27" ca="1">IF(($A27-BR$3)&lt;=20,INDIRECT(BR$15&amp;$A27,TRUE)*BR$2,IF(ISERR(AVERAGE(INDIRECT(BR$15&amp;$A27-BR$3&amp;":"&amp;BR$15&amp;$A27))*BR$2),0,AVERAGE(INDIRECT(BR$15&amp;$A27-BR$3&amp;":"&amp;BR$15&amp;$A27))*BR$2))</f>
        <v>180</v>
      </c>
      <c s="29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9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9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9">
        <f t="array" aca="1" ref="BV27" ca="1">IF(($A27-BV$3)&lt;=20,INDIRECT(BV$15&amp;$A27,TRUE)*BV$2,IF(ISERR(AVERAGE(INDIRECT(BV$15&amp;$A27-BV$3&amp;":"&amp;BV$15&amp;$A27))*BV$2),0,AVERAGE(INDIRECT(BV$15&amp;$A27-BV$3&amp;":"&amp;BV$15&amp;$A27))*BV$2))</f>
        <v>480</v>
      </c>
      <c s="29">
        <f t="array" aca="1" ref="BW27" ca="1">IF(($A27-BW$3)&lt;=20,INDIRECT(BW$15&amp;$A27,TRUE)*BW$2,IF(ISERR(AVERAGE(INDIRECT(BW$15&amp;$A27-BW$3&amp;":"&amp;BW$15&amp;$A27))*BW$2),0,AVERAGE(INDIRECT(BW$15&amp;$A27-BW$3&amp;":"&amp;BW$15&amp;$A27))*BW$2))</f>
        <v>300</v>
      </c>
      <c s="29">
        <f t="array" aca="1" ref="BX27" ca="1">IF(($A27-BX$3)&lt;=20,INDIRECT(BX$15&amp;$A27,TRUE)*BX$2,IF(ISERR(AVERAGE(INDIRECT(BX$15&amp;$A27-BX$3&amp;":"&amp;BX$15&amp;$A27))*BX$2),0,AVERAGE(INDIRECT(BX$15&amp;$A27-BX$3&amp;":"&amp;BX$15&amp;$A27))*BX$2))</f>
        <v>480</v>
      </c>
      <c s="29">
        <f t="array" aca="1" ref="BY27" ca="1">IF(($A27-BY$3)&lt;=20,INDIRECT(BY$15&amp;$A27,TRUE)*BY$2,IF(ISERR(AVERAGE(INDIRECT(BY$15&amp;$A27-BY$3&amp;":"&amp;BY$15&amp;$A27))*BY$2),0,AVERAGE(INDIRECT(BY$15&amp;$A27-BY$3&amp;":"&amp;BY$15&amp;$A27))*BY$2))</f>
        <v>180</v>
      </c>
      <c s="29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9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9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9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9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9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9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9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9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9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9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9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9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9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9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9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9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9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71"/>
      <c r="CT27" s="332"/>
      <c s="259"/>
      <c s="2"/>
      <c s="81" t="s">
        <v>228</v>
      </c>
      <c s="42">
        <f t="shared" si="93" ref="CX27:DU27">SUMIF($BM$20:$BM$1460,"="&amp;CX$1,$AM$20:$AM$1460)</f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121">
        <f t="shared" si="89"/>
        <v>0</v>
      </c>
      <c s="109">
        <f t="shared" si="90"/>
        <v>0</v>
      </c>
      <c r="FL27" s="1"/>
      <c s="125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7">
        <f t="shared" si="11"/>
        <v>660</v>
      </c>
      <c s="102">
        <f t="shared" si="12"/>
        <v>0.70999999999999974</v>
      </c>
      <c s="3" t="s">
        <v>33</v>
      </c>
      <c s="159">
        <f t="shared" si="43"/>
        <v>12</v>
      </c>
      <c s="3" t="s">
        <v>33</v>
      </c>
      <c s="2"/>
      <c s="2"/>
      <c s="2"/>
      <c r="GS27" s="94">
        <f t="shared" si="14"/>
        <v>25</v>
      </c>
      <c s="94"/>
      <c r="GW27" s="124">
        <f t="shared" si="16"/>
        <v>7000</v>
      </c>
      <c r="HJ27" s="8">
        <f t="shared" si="17"/>
        <v>1500</v>
      </c>
      <c r="HN27" s="2" t="s">
        <v>0</v>
      </c>
      <c s="2">
        <v>0</v>
      </c>
      <c r="HU27" s="104">
        <v>0</v>
      </c>
      <c r="HX27" s="99">
        <f t="shared" si="18"/>
        <v>2700</v>
      </c>
      <c s="135">
        <f t="shared" si="39"/>
        <v>-710</v>
      </c>
      <c s="87">
        <f t="shared" si="20"/>
        <v>-270</v>
      </c>
      <c s="105">
        <f t="shared" si="21"/>
        <v>-0.27000000000000007</v>
      </c>
      <c s="87" t="s">
        <v>250</v>
      </c>
    </row>
    <row ht="11.1" customHeight="1">
      <c s="299">
        <f t="shared" si="54"/>
        <v>28</v>
      </c>
      <c s="74">
        <f t="shared" si="50"/>
        <v>1.1333333333333333</v>
      </c>
      <c s="236">
        <v>45055.047222222223</v>
      </c>
      <c s="66">
        <v>9534</v>
      </c>
      <c s="66">
        <v>11995</v>
      </c>
      <c s="66">
        <v>3342</v>
      </c>
      <c s="66">
        <v>2232</v>
      </c>
      <c s="66">
        <v>0</v>
      </c>
      <c s="66">
        <v>1932</v>
      </c>
      <c s="66">
        <v>251</v>
      </c>
      <c s="66">
        <v>5298</v>
      </c>
      <c s="66">
        <v>3551</v>
      </c>
      <c s="66">
        <v>5773</v>
      </c>
      <c s="66">
        <v>2080</v>
      </c>
      <c s="66">
        <v>0</v>
      </c>
      <c s="66">
        <v>3729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25"/>
      <c s="255" t="str">
        <f t="shared" si="55"/>
        <v/>
      </c>
      <c s="253">
        <f t="shared" si="56"/>
        <v>2</v>
      </c>
      <c s="22">
        <f t="shared" si="57"/>
        <v>28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223">
        <f t="shared" si="51"/>
        <v>1</v>
      </c>
      <c s="93" t="str">
        <f t="shared" si="52"/>
        <v>01:08</v>
      </c>
      <c s="29">
        <f t="array" aca="1" ref="BO28" ca="1">IF(($A28-BO$3)&lt;=20,INDIRECT(BO$15&amp;$A28,TRUE)*BO$2,IF(ISERR(AVERAGE(INDIRECT(BO$15&amp;$A28-BO$3&amp;":"&amp;BO$15&amp;$A28))*BO$2),0,AVERAGE(INDIRECT(BO$15&amp;$A28-BO$3&amp;":"&amp;BO$15&amp;$A28))*BO$2))</f>
        <v>1680</v>
      </c>
      <c s="29">
        <f t="array" aca="1" ref="BP28" ca="1">IF(($A28-BP$3)&lt;=20,INDIRECT(BP$15&amp;$A28,TRUE)*BP$2,IF(ISERR(AVERAGE(INDIRECT(BP$15&amp;$A28-BP$3&amp;":"&amp;BP$15&amp;$A28))*BP$2),0,AVERAGE(INDIRECT(BP$15&amp;$A28-BP$3&amp;":"&amp;BP$15&amp;$A28))*BP$2))</f>
        <v>900</v>
      </c>
      <c s="29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9">
        <f t="array" aca="1" ref="BR28" ca="1">IF(($A28-BR$3)&lt;=20,INDIRECT(BR$15&amp;$A28,TRUE)*BR$2,IF(ISERR(AVERAGE(INDIRECT(BR$15&amp;$A28-BR$3&amp;":"&amp;BR$15&amp;$A28))*BR$2),0,AVERAGE(INDIRECT(BR$15&amp;$A28-BR$3&amp;":"&amp;BR$15&amp;$A28))*BR$2))</f>
        <v>180</v>
      </c>
      <c s="29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9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9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9">
        <f t="array" aca="1" ref="BV28" ca="1">IF(($A28-BV$3)&lt;=20,INDIRECT(BV$15&amp;$A28,TRUE)*BV$2,IF(ISERR(AVERAGE(INDIRECT(BV$15&amp;$A28-BV$3&amp;":"&amp;BV$15&amp;$A28))*BV$2),0,AVERAGE(INDIRECT(BV$15&amp;$A28-BV$3&amp;":"&amp;BV$15&amp;$A28))*BV$2))</f>
        <v>420</v>
      </c>
      <c s="29">
        <f t="array" aca="1" ref="BW28" ca="1">IF(($A28-BW$3)&lt;=20,INDIRECT(BW$15&amp;$A28,TRUE)*BW$2,IF(ISERR(AVERAGE(INDIRECT(BW$15&amp;$A28-BW$3&amp;":"&amp;BW$15&amp;$A28))*BW$2),0,AVERAGE(INDIRECT(BW$15&amp;$A28-BW$3&amp;":"&amp;BW$15&amp;$A28))*BW$2))</f>
        <v>300</v>
      </c>
      <c s="29">
        <f t="array" aca="1" ref="BX28" ca="1">IF(($A28-BX$3)&lt;=20,INDIRECT(BX$15&amp;$A28,TRUE)*BX$2,IF(ISERR(AVERAGE(INDIRECT(BX$15&amp;$A28-BX$3&amp;":"&amp;BX$15&amp;$A28))*BX$2),0,AVERAGE(INDIRECT(BX$15&amp;$A28-BX$3&amp;":"&amp;BX$15&amp;$A28))*BX$2))</f>
        <v>420</v>
      </c>
      <c s="29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29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9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9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9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9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9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9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9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9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9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9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9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9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9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9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9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9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9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71"/>
      <c r="CT28" s="332"/>
      <c s="259"/>
      <c s="2"/>
      <c s="81" t="s">
        <v>229</v>
      </c>
      <c s="42">
        <f t="shared" si="94" ref="CX28:DU28">SUMIF($BM$20:$BM$1460,"="&amp;CX$1,$AN$20:$AN$1460)</f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146</v>
      </c>
      <c s="42">
        <f t="shared" si="94"/>
        <v>72</v>
      </c>
      <c s="42">
        <f t="shared" si="94"/>
        <v>74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121">
        <f t="shared" si="89"/>
        <v>292</v>
      </c>
      <c s="109">
        <f t="shared" si="90"/>
        <v>0</v>
      </c>
      <c r="FL28" s="1"/>
      <c s="125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7">
        <f t="shared" si="11"/>
        <v>650</v>
      </c>
      <c s="102">
        <f t="shared" si="12"/>
        <v>0.69999999999999973</v>
      </c>
      <c s="3" t="s">
        <v>219</v>
      </c>
      <c s="159">
        <f t="shared" si="43"/>
        <v>12.5</v>
      </c>
      <c s="3" t="s">
        <v>219</v>
      </c>
      <c s="2"/>
      <c s="2"/>
      <c s="2"/>
      <c r="GS28" s="94">
        <f t="shared" si="14"/>
        <v>26</v>
      </c>
      <c s="94"/>
      <c r="GW28" s="124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04">
        <v>0</v>
      </c>
      <c r="HX28" s="99">
        <f t="shared" si="96" ref="HX28:HX57">+HX27+200</f>
        <v>2900</v>
      </c>
      <c s="135">
        <f t="shared" si="39"/>
        <v>-720</v>
      </c>
      <c s="87">
        <f t="shared" si="20"/>
        <v>-280</v>
      </c>
      <c s="105">
        <f t="shared" si="21"/>
        <v>-0.28000000000000008</v>
      </c>
      <c s="87" t="s">
        <v>57</v>
      </c>
    </row>
    <row ht="11.1" customHeight="1">
      <c s="299">
        <f t="shared" si="54"/>
        <v>29</v>
      </c>
      <c s="74">
        <f t="shared" si="50"/>
        <v>1.1499999999999999</v>
      </c>
      <c s="236">
        <v>45055.04791666667</v>
      </c>
      <c s="66">
        <v>9565</v>
      </c>
      <c s="66">
        <v>12011</v>
      </c>
      <c s="66">
        <v>3342</v>
      </c>
      <c s="66">
        <v>2235</v>
      </c>
      <c s="66">
        <v>0</v>
      </c>
      <c s="66">
        <v>1932</v>
      </c>
      <c s="66">
        <v>251</v>
      </c>
      <c s="66">
        <v>5305</v>
      </c>
      <c s="66">
        <v>3556</v>
      </c>
      <c s="66">
        <v>5782</v>
      </c>
      <c s="66">
        <v>2083</v>
      </c>
      <c s="66">
        <v>0</v>
      </c>
      <c s="66">
        <v>3734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25"/>
      <c s="255" t="str">
        <f t="shared" si="55"/>
        <v/>
      </c>
      <c s="253">
        <f t="shared" si="56"/>
        <v>2</v>
      </c>
      <c s="22">
        <f t="shared" si="57"/>
        <v>31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9</v>
      </c>
      <c s="22">
        <f t="shared" si="67"/>
        <v>3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223">
        <f t="shared" si="51"/>
        <v>1</v>
      </c>
      <c s="93" t="str">
        <f t="shared" si="52"/>
        <v>01:09</v>
      </c>
      <c s="29">
        <f t="array" aca="1" ref="BO29" ca="1">IF(($A29-BO$3)&lt;=20,INDIRECT(BO$15&amp;$A29,TRUE)*BO$2,IF(ISERR(AVERAGE(INDIRECT(BO$15&amp;$A29-BO$3&amp;":"&amp;BO$15&amp;$A29))*BO$2),0,AVERAGE(INDIRECT(BO$15&amp;$A29-BO$3&amp;":"&amp;BO$15&amp;$A29))*BO$2))</f>
        <v>1860</v>
      </c>
      <c s="29">
        <f t="array" aca="1" ref="BP29" ca="1">IF(($A29-BP$3)&lt;=20,INDIRECT(BP$15&amp;$A29,TRUE)*BP$2,IF(ISERR(AVERAGE(INDIRECT(BP$15&amp;$A29-BP$3&amp;":"&amp;BP$15&amp;$A29))*BP$2),0,AVERAGE(INDIRECT(BP$15&amp;$A29-BP$3&amp;":"&amp;BP$15&amp;$A29))*BP$2))</f>
        <v>960</v>
      </c>
      <c s="29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9">
        <f t="array" aca="1" ref="BR29" ca="1">IF(($A29-BR$3)&lt;=20,INDIRECT(BR$15&amp;$A29,TRUE)*BR$2,IF(ISERR(AVERAGE(INDIRECT(BR$15&amp;$A29-BR$3&amp;":"&amp;BR$15&amp;$A29))*BR$2),0,AVERAGE(INDIRECT(BR$15&amp;$A29-BR$3&amp;":"&amp;BR$15&amp;$A29))*BR$2))</f>
        <v>180</v>
      </c>
      <c s="29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9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9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9">
        <f t="array" aca="1" ref="BV29" ca="1">IF(($A29-BV$3)&lt;=20,INDIRECT(BV$15&amp;$A29,TRUE)*BV$2,IF(ISERR(AVERAGE(INDIRECT(BV$15&amp;$A29-BV$3&amp;":"&amp;BV$15&amp;$A29))*BV$2),0,AVERAGE(INDIRECT(BV$15&amp;$A29-BV$3&amp;":"&amp;BV$15&amp;$A29))*BV$2))</f>
        <v>420</v>
      </c>
      <c s="29">
        <f t="array" aca="1" ref="BW29" ca="1">IF(($A29-BW$3)&lt;=20,INDIRECT(BW$15&amp;$A29,TRUE)*BW$2,IF(ISERR(AVERAGE(INDIRECT(BW$15&amp;$A29-BW$3&amp;":"&amp;BW$15&amp;$A29))*BW$2),0,AVERAGE(INDIRECT(BW$15&amp;$A29-BW$3&amp;":"&amp;BW$15&amp;$A29))*BW$2))</f>
        <v>300</v>
      </c>
      <c s="29">
        <f t="array" aca="1" ref="BX29" ca="1">IF(($A29-BX$3)&lt;=20,INDIRECT(BX$15&amp;$A29,TRUE)*BX$2,IF(ISERR(AVERAGE(INDIRECT(BX$15&amp;$A29-BX$3&amp;":"&amp;BX$15&amp;$A29))*BX$2),0,AVERAGE(INDIRECT(BX$15&amp;$A29-BX$3&amp;":"&amp;BX$15&amp;$A29))*BX$2))</f>
        <v>540</v>
      </c>
      <c s="29">
        <f t="array" aca="1" ref="BY29" ca="1">IF(($A29-BY$3)&lt;=20,INDIRECT(BY$15&amp;$A29,TRUE)*BY$2,IF(ISERR(AVERAGE(INDIRECT(BY$15&amp;$A29-BY$3&amp;":"&amp;BY$15&amp;$A29))*BY$2),0,AVERAGE(INDIRECT(BY$15&amp;$A29-BY$3&amp;":"&amp;BY$15&amp;$A29))*BY$2))</f>
        <v>180</v>
      </c>
      <c s="29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9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9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9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9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9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9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9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9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9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9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9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9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9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9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9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9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9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71"/>
      <c r="CT29" s="332"/>
      <c s="259"/>
      <c s="2"/>
      <c s="297" t="str">
        <f>AO18</f>
        <v>Wash 4's</v>
      </c>
      <c s="42">
        <f t="shared" si="97" ref="CX29:DU29">SUMIF($BM$20:$BM$1460,"="&amp;CX$1,$AO$20:$AO$1460)</f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27</v>
      </c>
      <c s="42">
        <f t="shared" si="97"/>
        <v>16</v>
      </c>
      <c s="42">
        <f t="shared" si="97"/>
        <v>17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121">
        <f t="shared" si="89"/>
        <v>60</v>
      </c>
      <c s="109">
        <f t="shared" si="90"/>
        <v>0</v>
      </c>
      <c r="FL29" s="1"/>
      <c s="125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7">
        <f t="shared" si="11"/>
        <v>640</v>
      </c>
      <c s="102">
        <f t="shared" si="12"/>
        <v>0.68999999999999972</v>
      </c>
      <c s="3" t="s">
        <v>301</v>
      </c>
      <c s="159">
        <f t="shared" si="43"/>
        <v>13</v>
      </c>
      <c s="3" t="s">
        <v>301</v>
      </c>
      <c s="2"/>
      <c s="2"/>
      <c s="2"/>
      <c r="GS29" s="94">
        <f t="shared" si="14"/>
        <v>27</v>
      </c>
      <c s="94"/>
      <c r="GW29" s="124">
        <f t="shared" si="16"/>
        <v>7500</v>
      </c>
      <c r="HJ29" s="8">
        <f t="shared" si="95"/>
        <v>1700</v>
      </c>
      <c r="HN29" s="2" t="s">
        <v>0</v>
      </c>
      <c s="2">
        <v>0</v>
      </c>
      <c r="HU29" s="104">
        <v>0</v>
      </c>
      <c r="HX29" s="99">
        <f t="shared" si="96"/>
        <v>3100</v>
      </c>
      <c s="135">
        <f t="shared" si="39"/>
        <v>-730</v>
      </c>
      <c s="87">
        <f t="shared" si="20"/>
        <v>-290</v>
      </c>
      <c s="105">
        <f t="shared" si="21"/>
        <v>-0.29000000000000009</v>
      </c>
      <c s="87" t="s">
        <v>220</v>
      </c>
    </row>
    <row ht="11.1" customHeight="1">
      <c s="299">
        <f t="shared" si="54"/>
        <v>30</v>
      </c>
      <c s="74">
        <f t="shared" si="50"/>
        <v>1.1666666666666667</v>
      </c>
      <c s="236">
        <v>45055.048611111109</v>
      </c>
      <c s="66">
        <v>9591</v>
      </c>
      <c s="66">
        <v>12027</v>
      </c>
      <c s="66">
        <v>3342</v>
      </c>
      <c s="66">
        <v>2237</v>
      </c>
      <c s="66">
        <v>0</v>
      </c>
      <c s="66">
        <v>1932</v>
      </c>
      <c s="66">
        <v>251</v>
      </c>
      <c s="66">
        <v>5313</v>
      </c>
      <c s="66">
        <v>3562</v>
      </c>
      <c s="66">
        <v>5790</v>
      </c>
      <c s="66">
        <v>2086</v>
      </c>
      <c s="66">
        <v>0</v>
      </c>
      <c s="66">
        <v>3739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25"/>
      <c s="255" t="str">
        <f t="shared" si="55"/>
        <v/>
      </c>
      <c s="253">
        <f t="shared" si="56"/>
        <v>2</v>
      </c>
      <c s="22">
        <f t="shared" si="57"/>
        <v>26</v>
      </c>
      <c s="22">
        <f t="shared" si="58"/>
        <v>16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6</v>
      </c>
      <c s="22">
        <f t="shared" si="66"/>
        <v>8</v>
      </c>
      <c s="22">
        <f t="shared" si="67"/>
        <v>3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223">
        <f t="shared" si="51"/>
        <v>1</v>
      </c>
      <c s="93" t="str">
        <f t="shared" si="52"/>
        <v>01:10</v>
      </c>
      <c s="29">
        <f t="array" aca="1" ref="BO30" ca="1">IF(($A30-BO$3)&lt;=20,INDIRECT(BO$15&amp;$A30,TRUE)*BO$2,IF(ISERR(AVERAGE(INDIRECT(BO$15&amp;$A30-BO$3&amp;":"&amp;BO$15&amp;$A30))*BO$2),0,AVERAGE(INDIRECT(BO$15&amp;$A30-BO$3&amp;":"&amp;BO$15&amp;$A30))*BO$2))</f>
        <v>1560</v>
      </c>
      <c s="29">
        <f t="array" aca="1" ref="BP30" ca="1">IF(($A30-BP$3)&lt;=20,INDIRECT(BP$15&amp;$A30,TRUE)*BP$2,IF(ISERR(AVERAGE(INDIRECT(BP$15&amp;$A30-BP$3&amp;":"&amp;BP$15&amp;$A30))*BP$2),0,AVERAGE(INDIRECT(BP$15&amp;$A30-BP$3&amp;":"&amp;BP$15&amp;$A30))*BP$2))</f>
        <v>960</v>
      </c>
      <c s="29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9">
        <f t="array" aca="1" ref="BR30" ca="1">IF(($A30-BR$3)&lt;=20,INDIRECT(BR$15&amp;$A30,TRUE)*BR$2,IF(ISERR(AVERAGE(INDIRECT(BR$15&amp;$A30-BR$3&amp;":"&amp;BR$15&amp;$A30))*BR$2),0,AVERAGE(INDIRECT(BR$15&amp;$A30-BR$3&amp;":"&amp;BR$15&amp;$A30))*BR$2))</f>
        <v>120</v>
      </c>
      <c s="29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9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9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9">
        <f t="array" aca="1" ref="BV30" ca="1">IF(($A30-BV$3)&lt;=20,INDIRECT(BV$15&amp;$A30,TRUE)*BV$2,IF(ISERR(AVERAGE(INDIRECT(BV$15&amp;$A30-BV$3&amp;":"&amp;BV$15&amp;$A30))*BV$2),0,AVERAGE(INDIRECT(BV$15&amp;$A30-BV$3&amp;":"&amp;BV$15&amp;$A30))*BV$2))</f>
        <v>480</v>
      </c>
      <c s="29">
        <f t="array" aca="1" ref="BW30" ca="1">IF(($A30-BW$3)&lt;=20,INDIRECT(BW$15&amp;$A30,TRUE)*BW$2,IF(ISERR(AVERAGE(INDIRECT(BW$15&amp;$A30-BW$3&amp;":"&amp;BW$15&amp;$A30))*BW$2),0,AVERAGE(INDIRECT(BW$15&amp;$A30-BW$3&amp;":"&amp;BW$15&amp;$A30))*BW$2))</f>
        <v>360</v>
      </c>
      <c s="29">
        <f t="array" aca="1" ref="BX30" ca="1">IF(($A30-BX$3)&lt;=20,INDIRECT(BX$15&amp;$A30,TRUE)*BX$2,IF(ISERR(AVERAGE(INDIRECT(BX$15&amp;$A30-BX$3&amp;":"&amp;BX$15&amp;$A30))*BX$2),0,AVERAGE(INDIRECT(BX$15&amp;$A30-BX$3&amp;":"&amp;BX$15&amp;$A30))*BX$2))</f>
        <v>480</v>
      </c>
      <c s="29">
        <f t="array" aca="1" ref="BY30" ca="1">IF(($A30-BY$3)&lt;=20,INDIRECT(BY$15&amp;$A30,TRUE)*BY$2,IF(ISERR(AVERAGE(INDIRECT(BY$15&amp;$A30-BY$3&amp;":"&amp;BY$15&amp;$A30))*BY$2),0,AVERAGE(INDIRECT(BY$15&amp;$A30-BY$3&amp;":"&amp;BY$15&amp;$A30))*BY$2))</f>
        <v>180</v>
      </c>
      <c s="29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9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9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9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9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9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9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9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9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9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9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9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9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9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9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9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9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9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71"/>
      <c r="CT30" s="332"/>
      <c s="259"/>
      <c s="2"/>
      <c s="81"/>
      <c s="6">
        <f t="shared" si="98" ref="CX30:DU30">SUM(CX24:CX29)</f>
        <v>0</v>
      </c>
      <c s="6">
        <f t="shared" si="98"/>
        <v>1125</v>
      </c>
      <c s="6">
        <f t="shared" si="98"/>
        <v>1183</v>
      </c>
      <c s="6">
        <f t="shared" si="98"/>
        <v>1167</v>
      </c>
      <c s="6">
        <f t="shared" si="98"/>
        <v>1106</v>
      </c>
      <c s="6">
        <f t="shared" si="98"/>
        <v>885</v>
      </c>
      <c s="6">
        <f t="shared" si="98"/>
        <v>1370</v>
      </c>
      <c s="6">
        <f t="shared" si="98"/>
        <v>697</v>
      </c>
      <c s="6">
        <f t="shared" si="98"/>
        <v>658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21">
        <f t="shared" si="89"/>
        <v>8191</v>
      </c>
      <c s="109"/>
      <c r="FL30" s="1"/>
      <c s="125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7">
        <f t="shared" si="11"/>
        <v>630</v>
      </c>
      <c s="102">
        <f t="shared" si="12"/>
        <v>0.67999999999999972</v>
      </c>
      <c s="3" t="s">
        <v>104</v>
      </c>
      <c s="159">
        <f t="shared" si="43"/>
        <v>13.5</v>
      </c>
      <c s="3" t="s">
        <v>104</v>
      </c>
      <c s="2"/>
      <c s="2"/>
      <c s="2"/>
      <c r="GS30" s="94">
        <f t="shared" si="14"/>
        <v>28</v>
      </c>
      <c s="94"/>
      <c r="GW30" s="124">
        <f t="shared" si="16"/>
        <v>7750</v>
      </c>
      <c r="HJ30" s="8">
        <f t="shared" si="95"/>
        <v>1800</v>
      </c>
      <c r="HN30" s="2"/>
      <c s="2">
        <v>0</v>
      </c>
      <c r="HU30" s="104">
        <v>0</v>
      </c>
      <c r="HX30" s="99">
        <f t="shared" si="96"/>
        <v>3300</v>
      </c>
      <c s="135">
        <f t="shared" si="39"/>
        <v>-740</v>
      </c>
      <c s="87">
        <f t="shared" si="20"/>
        <v>-300</v>
      </c>
      <c s="105">
        <f t="shared" si="21"/>
        <v>-0.3000000000000001</v>
      </c>
      <c s="87" t="s">
        <v>34</v>
      </c>
    </row>
    <row ht="11.1" customHeight="1">
      <c s="299">
        <f t="shared" si="54"/>
        <v>31</v>
      </c>
      <c s="74">
        <f t="shared" si="50"/>
        <v>1.1833333333333333</v>
      </c>
      <c s="236">
        <v>45055.049305555556</v>
      </c>
      <c s="66">
        <v>9622</v>
      </c>
      <c s="66">
        <v>12043</v>
      </c>
      <c s="66">
        <v>3342</v>
      </c>
      <c s="66">
        <v>2240</v>
      </c>
      <c s="66">
        <v>0</v>
      </c>
      <c s="66">
        <v>1932</v>
      </c>
      <c s="66">
        <v>251</v>
      </c>
      <c s="66">
        <v>5320</v>
      </c>
      <c s="66">
        <v>3567</v>
      </c>
      <c s="66">
        <v>5798</v>
      </c>
      <c s="66">
        <v>2089</v>
      </c>
      <c s="66">
        <v>0</v>
      </c>
      <c s="66">
        <v>3744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25"/>
      <c s="255" t="str">
        <f t="shared" si="55"/>
        <v/>
      </c>
      <c s="253">
        <f t="shared" si="56"/>
        <v>2</v>
      </c>
      <c s="22">
        <f t="shared" si="57"/>
        <v>31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8</v>
      </c>
      <c s="22">
        <f t="shared" si="67"/>
        <v>3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223">
        <f t="shared" si="51"/>
        <v>1</v>
      </c>
      <c s="93" t="str">
        <f t="shared" si="52"/>
        <v>01:11</v>
      </c>
      <c s="29">
        <f t="array" aca="1" ref="BO31" ca="1">IF(($A31-BO$3)&lt;=20,INDIRECT(BO$15&amp;$A31,TRUE)*BO$2,IF(ISERR(AVERAGE(INDIRECT(BO$15&amp;$A31-BO$3&amp;":"&amp;BO$15&amp;$A31))*BO$2),0,AVERAGE(INDIRECT(BO$15&amp;$A31-BO$3&amp;":"&amp;BO$15&amp;$A31))*BO$2))</f>
        <v>1860</v>
      </c>
      <c s="29">
        <f t="array" aca="1" ref="BP31" ca="1">IF(($A31-BP$3)&lt;=20,INDIRECT(BP$15&amp;$A31,TRUE)*BP$2,IF(ISERR(AVERAGE(INDIRECT(BP$15&amp;$A31-BP$3&amp;":"&amp;BP$15&amp;$A31))*BP$2),0,AVERAGE(INDIRECT(BP$15&amp;$A31-BP$3&amp;":"&amp;BP$15&amp;$A31))*BP$2))</f>
        <v>960</v>
      </c>
      <c s="29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9">
        <f t="array" aca="1" ref="BR31" ca="1">IF(($A31-BR$3)&lt;=20,INDIRECT(BR$15&amp;$A31,TRUE)*BR$2,IF(ISERR(AVERAGE(INDIRECT(BR$15&amp;$A31-BR$3&amp;":"&amp;BR$15&amp;$A31))*BR$2),0,AVERAGE(INDIRECT(BR$15&amp;$A31-BR$3&amp;":"&amp;BR$15&amp;$A31))*BR$2))</f>
        <v>180</v>
      </c>
      <c s="29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9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9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9">
        <f t="array" aca="1" ref="BV31" ca="1">IF(($A31-BV$3)&lt;=20,INDIRECT(BV$15&amp;$A31,TRUE)*BV$2,IF(ISERR(AVERAGE(INDIRECT(BV$15&amp;$A31-BV$3&amp;":"&amp;BV$15&amp;$A31))*BV$2),0,AVERAGE(INDIRECT(BV$15&amp;$A31-BV$3&amp;":"&amp;BV$15&amp;$A31))*BV$2))</f>
        <v>420</v>
      </c>
      <c s="29">
        <f t="array" aca="1" ref="BW31" ca="1">IF(($A31-BW$3)&lt;=20,INDIRECT(BW$15&amp;$A31,TRUE)*BW$2,IF(ISERR(AVERAGE(INDIRECT(BW$15&amp;$A31-BW$3&amp;":"&amp;BW$15&amp;$A31))*BW$2),0,AVERAGE(INDIRECT(BW$15&amp;$A31-BW$3&amp;":"&amp;BW$15&amp;$A31))*BW$2))</f>
        <v>300</v>
      </c>
      <c s="29">
        <f t="array" aca="1" ref="BX31" ca="1">IF(($A31-BX$3)&lt;=20,INDIRECT(BX$15&amp;$A31,TRUE)*BX$2,IF(ISERR(AVERAGE(INDIRECT(BX$15&amp;$A31-BX$3&amp;":"&amp;BX$15&amp;$A31))*BX$2),0,AVERAGE(INDIRECT(BX$15&amp;$A31-BX$3&amp;":"&amp;BX$15&amp;$A31))*BX$2))</f>
        <v>480</v>
      </c>
      <c s="29">
        <f t="array" aca="1" ref="BY31" ca="1">IF(($A31-BY$3)&lt;=20,INDIRECT(BY$15&amp;$A31,TRUE)*BY$2,IF(ISERR(AVERAGE(INDIRECT(BY$15&amp;$A31-BY$3&amp;":"&amp;BY$15&amp;$A31))*BY$2),0,AVERAGE(INDIRECT(BY$15&amp;$A31-BY$3&amp;":"&amp;BY$15&amp;$A31))*BY$2))</f>
        <v>180</v>
      </c>
      <c s="29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9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9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9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9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9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9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9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9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9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9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9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9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9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9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9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9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9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71"/>
      <c r="CT31" s="332"/>
      <c s="259"/>
      <c s="2"/>
      <c s="115"/>
      <c s="52"/>
      <c s="52"/>
      <c s="115"/>
      <c s="115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73"/>
      <c r="FL31" s="1"/>
      <c s="125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7">
        <f t="shared" si="11"/>
        <v>620</v>
      </c>
      <c s="102">
        <f t="shared" si="12"/>
        <v>0.66999999999999971</v>
      </c>
      <c s="3" t="s">
        <v>250</v>
      </c>
      <c s="159">
        <f t="shared" si="43"/>
        <v>14</v>
      </c>
      <c s="3" t="s">
        <v>250</v>
      </c>
      <c s="2"/>
      <c s="2"/>
      <c s="2"/>
      <c r="GS31" s="94">
        <f t="shared" si="14"/>
        <v>29</v>
      </c>
      <c s="94"/>
      <c r="GW31" s="124">
        <f t="shared" si="16"/>
        <v>8000</v>
      </c>
      <c r="HJ31" s="8">
        <f t="shared" si="95"/>
        <v>1900</v>
      </c>
      <c r="HN31" s="2"/>
      <c s="2">
        <v>0</v>
      </c>
      <c r="HU31" s="104">
        <v>0</v>
      </c>
      <c r="HX31" s="99">
        <f t="shared" si="96"/>
        <v>3500</v>
      </c>
      <c s="135">
        <f t="shared" si="39"/>
        <v>-750</v>
      </c>
      <c s="87">
        <f t="shared" si="20"/>
        <v>-310</v>
      </c>
      <c s="105">
        <f t="shared" si="21"/>
        <v>-0.31000000000000011</v>
      </c>
      <c s="87" t="s">
        <v>193</v>
      </c>
    </row>
    <row ht="11.1" customHeight="1">
      <c s="299">
        <f t="shared" si="54"/>
        <v>32</v>
      </c>
      <c s="74">
        <f t="shared" si="50"/>
        <v>1.2</v>
      </c>
      <c s="236">
        <v>45055.050000000003</v>
      </c>
      <c s="66">
        <v>9651</v>
      </c>
      <c s="66">
        <v>12058</v>
      </c>
      <c s="66">
        <v>3342</v>
      </c>
      <c s="66">
        <v>2243</v>
      </c>
      <c s="66">
        <v>0</v>
      </c>
      <c s="66">
        <v>1932</v>
      </c>
      <c s="66">
        <v>251</v>
      </c>
      <c s="66">
        <v>5328</v>
      </c>
      <c s="66">
        <v>3572</v>
      </c>
      <c s="66">
        <v>5805</v>
      </c>
      <c s="66">
        <v>2092</v>
      </c>
      <c s="66">
        <v>0</v>
      </c>
      <c s="66">
        <v>3749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25"/>
      <c s="255" t="str">
        <f t="shared" si="55"/>
        <v/>
      </c>
      <c s="253">
        <f t="shared" si="56"/>
        <v>2</v>
      </c>
      <c s="22">
        <f t="shared" si="57"/>
        <v>29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5</v>
      </c>
      <c s="22">
        <f t="shared" si="66"/>
        <v>7</v>
      </c>
      <c s="22">
        <f t="shared" si="67"/>
        <v>3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223">
        <f t="shared" si="51"/>
        <v>1</v>
      </c>
      <c s="93" t="str">
        <f t="shared" si="52"/>
        <v>01:12</v>
      </c>
      <c s="29">
        <f t="array" aca="1" ref="BO32" ca="1">IF(($A32-BO$3)&lt;=20,INDIRECT(BO$15&amp;$A32,TRUE)*BO$2,IF(ISERR(AVERAGE(INDIRECT(BO$15&amp;$A32-BO$3&amp;":"&amp;BO$15&amp;$A32))*BO$2),0,AVERAGE(INDIRECT(BO$15&amp;$A32-BO$3&amp;":"&amp;BO$15&amp;$A32))*BO$2))</f>
        <v>1740</v>
      </c>
      <c s="29">
        <f t="array" aca="1" ref="BP32" ca="1">IF(($A32-BP$3)&lt;=20,INDIRECT(BP$15&amp;$A32,TRUE)*BP$2,IF(ISERR(AVERAGE(INDIRECT(BP$15&amp;$A32-BP$3&amp;":"&amp;BP$15&amp;$A32))*BP$2),0,AVERAGE(INDIRECT(BP$15&amp;$A32-BP$3&amp;":"&amp;BP$15&amp;$A32))*BP$2))</f>
        <v>900</v>
      </c>
      <c s="29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9">
        <f t="array" aca="1" ref="BR32" ca="1">IF(($A32-BR$3)&lt;=20,INDIRECT(BR$15&amp;$A32,TRUE)*BR$2,IF(ISERR(AVERAGE(INDIRECT(BR$15&amp;$A32-BR$3&amp;":"&amp;BR$15&amp;$A32))*BR$2),0,AVERAGE(INDIRECT(BR$15&amp;$A32-BR$3&amp;":"&amp;BR$15&amp;$A32))*BR$2))</f>
        <v>180</v>
      </c>
      <c s="29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9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9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9">
        <f t="array" aca="1" ref="BV32" ca="1">IF(($A32-BV$3)&lt;=20,INDIRECT(BV$15&amp;$A32,TRUE)*BV$2,IF(ISERR(AVERAGE(INDIRECT(BV$15&amp;$A32-BV$3&amp;":"&amp;BV$15&amp;$A32))*BV$2),0,AVERAGE(INDIRECT(BV$15&amp;$A32-BV$3&amp;":"&amp;BV$15&amp;$A32))*BV$2))</f>
        <v>480</v>
      </c>
      <c s="29">
        <f t="array" aca="1" ref="BW32" ca="1">IF(($A32-BW$3)&lt;=20,INDIRECT(BW$15&amp;$A32,TRUE)*BW$2,IF(ISERR(AVERAGE(INDIRECT(BW$15&amp;$A32-BW$3&amp;":"&amp;BW$15&amp;$A32))*BW$2),0,AVERAGE(INDIRECT(BW$15&amp;$A32-BW$3&amp;":"&amp;BW$15&amp;$A32))*BW$2))</f>
        <v>300</v>
      </c>
      <c s="29">
        <f t="array" aca="1" ref="BX32" ca="1">IF(($A32-BX$3)&lt;=20,INDIRECT(BX$15&amp;$A32,TRUE)*BX$2,IF(ISERR(AVERAGE(INDIRECT(BX$15&amp;$A32-BX$3&amp;":"&amp;BX$15&amp;$A32))*BX$2),0,AVERAGE(INDIRECT(BX$15&amp;$A32-BX$3&amp;":"&amp;BX$15&amp;$A32))*BX$2))</f>
        <v>420</v>
      </c>
      <c s="29">
        <f t="array" aca="1" ref="BY32" ca="1">IF(($A32-BY$3)&lt;=20,INDIRECT(BY$15&amp;$A32,TRUE)*BY$2,IF(ISERR(AVERAGE(INDIRECT(BY$15&amp;$A32-BY$3&amp;":"&amp;BY$15&amp;$A32))*BY$2),0,AVERAGE(INDIRECT(BY$15&amp;$A32-BY$3&amp;":"&amp;BY$15&amp;$A32))*BY$2))</f>
        <v>180</v>
      </c>
      <c s="29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9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9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9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9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9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9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9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9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9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9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9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9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9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9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9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9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9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71"/>
      <c r="CT32" s="332"/>
      <c s="259"/>
      <c s="2"/>
      <c s="110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3" t="s">
        <v>171</v>
      </c>
      <c s="311" t="s">
        <v>73</v>
      </c>
      <c r="FL32" s="1"/>
      <c s="125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7">
        <f t="shared" si="11"/>
        <v>610</v>
      </c>
      <c s="102">
        <f t="shared" si="12"/>
        <v>0.6599999999999997</v>
      </c>
      <c s="3" t="s">
        <v>57</v>
      </c>
      <c s="159">
        <f t="shared" si="43"/>
        <v>14.5</v>
      </c>
      <c s="3" t="s">
        <v>57</v>
      </c>
      <c s="2"/>
      <c s="2"/>
      <c s="2"/>
      <c r="GS32" s="94">
        <f t="shared" si="14"/>
        <v>30</v>
      </c>
      <c s="94"/>
      <c r="GW32" s="124">
        <f t="shared" si="16"/>
        <v>8250</v>
      </c>
      <c r="HJ32" s="8">
        <f t="shared" si="95"/>
        <v>2000</v>
      </c>
      <c r="HN32" s="2"/>
      <c r="HU32" s="239" t="s">
        <v>340</v>
      </c>
      <c r="HX32" s="99">
        <f t="shared" si="96"/>
        <v>3700</v>
      </c>
      <c s="135">
        <f t="shared" si="39"/>
        <v>-760</v>
      </c>
      <c s="87">
        <f t="shared" si="20"/>
        <v>-320</v>
      </c>
      <c s="105">
        <f t="shared" si="21"/>
        <v>-0.32000000000000012</v>
      </c>
      <c s="87" t="s">
        <v>1</v>
      </c>
    </row>
    <row ht="11.1" customHeight="1">
      <c s="299">
        <f t="shared" si="54"/>
        <v>33</v>
      </c>
      <c s="74">
        <f t="shared" si="50"/>
        <v>1.2166666666666668</v>
      </c>
      <c s="236">
        <v>45055.050694444442</v>
      </c>
      <c s="66">
        <v>9670</v>
      </c>
      <c s="66">
        <v>12075</v>
      </c>
      <c s="66">
        <v>3342</v>
      </c>
      <c s="66">
        <v>2246</v>
      </c>
      <c s="66">
        <v>0</v>
      </c>
      <c s="66">
        <v>1932</v>
      </c>
      <c s="66">
        <v>251</v>
      </c>
      <c s="66">
        <v>5335</v>
      </c>
      <c s="66">
        <v>3577</v>
      </c>
      <c s="66">
        <v>5814</v>
      </c>
      <c s="66">
        <v>2094</v>
      </c>
      <c s="66">
        <v>0</v>
      </c>
      <c s="66">
        <v>3754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25"/>
      <c s="255" t="str">
        <f t="shared" si="55"/>
        <v/>
      </c>
      <c s="253">
        <f t="shared" si="56"/>
        <v>2</v>
      </c>
      <c s="22">
        <f t="shared" si="57"/>
        <v>19</v>
      </c>
      <c s="22">
        <f t="shared" si="58"/>
        <v>17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9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223">
        <f t="shared" si="51"/>
        <v>1</v>
      </c>
      <c s="93" t="str">
        <f t="shared" si="52"/>
        <v>01:13</v>
      </c>
      <c s="29">
        <f t="array" aca="1" ref="BO33" ca="1">IF(($A33-BO$3)&lt;=20,INDIRECT(BO$15&amp;$A33,TRUE)*BO$2,IF(ISERR(AVERAGE(INDIRECT(BO$15&amp;$A33-BO$3&amp;":"&amp;BO$15&amp;$A33))*BO$2),0,AVERAGE(INDIRECT(BO$15&amp;$A33-BO$3&amp;":"&amp;BO$15&amp;$A33))*BO$2))</f>
        <v>1140</v>
      </c>
      <c s="29">
        <f t="array" aca="1" ref="BP33" ca="1">IF(($A33-BP$3)&lt;=20,INDIRECT(BP$15&amp;$A33,TRUE)*BP$2,IF(ISERR(AVERAGE(INDIRECT(BP$15&amp;$A33-BP$3&amp;":"&amp;BP$15&amp;$A33))*BP$2),0,AVERAGE(INDIRECT(BP$15&amp;$A33-BP$3&amp;":"&amp;BP$15&amp;$A33))*BP$2))</f>
        <v>1020</v>
      </c>
      <c s="29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9">
        <f t="array" aca="1" ref="BR33" ca="1">IF(($A33-BR$3)&lt;=20,INDIRECT(BR$15&amp;$A33,TRUE)*BR$2,IF(ISERR(AVERAGE(INDIRECT(BR$15&amp;$A33-BR$3&amp;":"&amp;BR$15&amp;$A33))*BR$2),0,AVERAGE(INDIRECT(BR$15&amp;$A33-BR$3&amp;":"&amp;BR$15&amp;$A33))*BR$2))</f>
        <v>180</v>
      </c>
      <c s="29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9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9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9">
        <f t="array" aca="1" ref="BV33" ca="1">IF(($A33-BV$3)&lt;=20,INDIRECT(BV$15&amp;$A33,TRUE)*BV$2,IF(ISERR(AVERAGE(INDIRECT(BV$15&amp;$A33-BV$3&amp;":"&amp;BV$15&amp;$A33))*BV$2),0,AVERAGE(INDIRECT(BV$15&amp;$A33-BV$3&amp;":"&amp;BV$15&amp;$A33))*BV$2))</f>
        <v>420</v>
      </c>
      <c s="29">
        <f t="array" aca="1" ref="BW33" ca="1">IF(($A33-BW$3)&lt;=20,INDIRECT(BW$15&amp;$A33,TRUE)*BW$2,IF(ISERR(AVERAGE(INDIRECT(BW$15&amp;$A33-BW$3&amp;":"&amp;BW$15&amp;$A33))*BW$2),0,AVERAGE(INDIRECT(BW$15&amp;$A33-BW$3&amp;":"&amp;BW$15&amp;$A33))*BW$2))</f>
        <v>300</v>
      </c>
      <c s="29">
        <f t="array" aca="1" ref="BX33" ca="1">IF(($A33-BX$3)&lt;=20,INDIRECT(BX$15&amp;$A33,TRUE)*BX$2,IF(ISERR(AVERAGE(INDIRECT(BX$15&amp;$A33-BX$3&amp;":"&amp;BX$15&amp;$A33))*BX$2),0,AVERAGE(INDIRECT(BX$15&amp;$A33-BX$3&amp;":"&amp;BX$15&amp;$A33))*BX$2))</f>
        <v>540</v>
      </c>
      <c s="29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29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9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9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9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9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9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9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9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9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9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9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9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9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9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9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9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9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9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71"/>
      <c r="CT33" s="332"/>
      <c s="259"/>
      <c s="2"/>
      <c s="81" t="str">
        <f t="shared" si="101" ref="CW33:CW38">CW24</f>
        <v>Plant Infeed</v>
      </c>
      <c s="47">
        <f t="shared" si="102" ref="CX33:DU33">_xlfn.COUNTIFS($BM$20:$BM$1460,"="&amp;CX$1,$AJ$20:$AJ$1460,"&gt;0")</f>
        <v>0</v>
      </c>
      <c s="47">
        <f t="shared" si="102"/>
        <v>59</v>
      </c>
      <c s="47">
        <f t="shared" si="102"/>
        <v>60</v>
      </c>
      <c s="47">
        <f t="shared" si="102"/>
        <v>60</v>
      </c>
      <c s="47">
        <f t="shared" si="102"/>
        <v>60</v>
      </c>
      <c s="47">
        <f t="shared" si="102"/>
        <v>59</v>
      </c>
      <c s="47">
        <f t="shared" si="102"/>
        <v>54</v>
      </c>
      <c s="47">
        <f t="shared" si="102"/>
        <v>18</v>
      </c>
      <c s="47">
        <f t="shared" si="102"/>
        <v>12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131">
        <f t="shared" si="103" ref="DV33:DV38">SUM(CX33:DU33)/60</f>
        <v>6.3666666666666663</v>
      </c>
      <c s="142">
        <f>DW21</f>
        <v>0</v>
      </c>
      <c r="FL33" s="1"/>
      <c s="125">
        <f t="shared" si="9"/>
        <v>43861</v>
      </c>
      <c s="229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7">
        <f t="shared" si="11"/>
        <v>600</v>
      </c>
      <c s="102">
        <f t="shared" si="12"/>
        <v>0.64999999999999969</v>
      </c>
      <c s="3" t="s">
        <v>220</v>
      </c>
      <c s="159">
        <f t="shared" si="43"/>
        <v>15</v>
      </c>
      <c s="3" t="s">
        <v>220</v>
      </c>
      <c s="2"/>
      <c s="2"/>
      <c s="2"/>
      <c r="GT33" s="94"/>
      <c r="GW33" s="124">
        <f t="shared" si="16"/>
        <v>8500</v>
      </c>
      <c r="HJ33" s="8">
        <f t="shared" si="95"/>
        <v>2100</v>
      </c>
      <c r="HN33" s="2"/>
      <c s="2">
        <v>0</v>
      </c>
      <c r="HU33" s="239" t="s">
        <v>100</v>
      </c>
      <c r="HX33" s="99">
        <f t="shared" si="96"/>
        <v>3900</v>
      </c>
      <c s="135">
        <f t="shared" si="39"/>
        <v>-770</v>
      </c>
      <c s="87">
        <f t="shared" si="20"/>
        <v>-330</v>
      </c>
      <c s="105">
        <f t="shared" si="21"/>
        <v>-0.33000000000000013</v>
      </c>
      <c s="87" t="s">
        <v>153</v>
      </c>
    </row>
    <row ht="11.1" customHeight="1">
      <c s="299">
        <f t="shared" si="54"/>
        <v>34</v>
      </c>
      <c s="74">
        <f t="shared" si="50"/>
        <v>1.2333333333333334</v>
      </c>
      <c s="236">
        <v>45055.051388888889</v>
      </c>
      <c s="66">
        <v>9671</v>
      </c>
      <c s="66">
        <v>12091</v>
      </c>
      <c s="66">
        <v>3342</v>
      </c>
      <c s="66">
        <v>2248</v>
      </c>
      <c s="66">
        <v>0</v>
      </c>
      <c s="66">
        <v>1932</v>
      </c>
      <c s="66">
        <v>251</v>
      </c>
      <c s="66">
        <v>5343</v>
      </c>
      <c s="66">
        <v>3582</v>
      </c>
      <c s="66">
        <v>5821</v>
      </c>
      <c s="66">
        <v>2097</v>
      </c>
      <c s="66">
        <v>0</v>
      </c>
      <c s="66">
        <v>3759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25"/>
      <c s="255" t="str">
        <f t="shared" si="55"/>
        <v/>
      </c>
      <c s="253">
        <f t="shared" si="56"/>
        <v>2</v>
      </c>
      <c s="22">
        <f t="shared" si="57"/>
        <v>1</v>
      </c>
      <c s="22">
        <f t="shared" si="58"/>
        <v>16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5</v>
      </c>
      <c s="22">
        <f t="shared" si="66"/>
        <v>7</v>
      </c>
      <c s="22">
        <f t="shared" si="67"/>
        <v>3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223">
        <f t="shared" si="51"/>
        <v>1</v>
      </c>
      <c s="93" t="str">
        <f t="shared" si="52"/>
        <v>01:14</v>
      </c>
      <c s="29">
        <f t="array" aca="1" ref="BO34" ca="1">IF(($A34-BO$3)&lt;=20,INDIRECT(BO$15&amp;$A34,TRUE)*BO$2,IF(ISERR(AVERAGE(INDIRECT(BO$15&amp;$A34-BO$3&amp;":"&amp;BO$15&amp;$A34))*BO$2),0,AVERAGE(INDIRECT(BO$15&amp;$A34-BO$3&amp;":"&amp;BO$15&amp;$A34))*BO$2))</f>
        <v>60</v>
      </c>
      <c s="29">
        <f t="array" aca="1" ref="BP34" ca="1">IF(($A34-BP$3)&lt;=20,INDIRECT(BP$15&amp;$A34,TRUE)*BP$2,IF(ISERR(AVERAGE(INDIRECT(BP$15&amp;$A34-BP$3&amp;":"&amp;BP$15&amp;$A34))*BP$2),0,AVERAGE(INDIRECT(BP$15&amp;$A34-BP$3&amp;":"&amp;BP$15&amp;$A34))*BP$2))</f>
        <v>960</v>
      </c>
      <c s="29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9">
        <f t="array" aca="1" ref="BR34" ca="1">IF(($A34-BR$3)&lt;=20,INDIRECT(BR$15&amp;$A34,TRUE)*BR$2,IF(ISERR(AVERAGE(INDIRECT(BR$15&amp;$A34-BR$3&amp;":"&amp;BR$15&amp;$A34))*BR$2),0,AVERAGE(INDIRECT(BR$15&amp;$A34-BR$3&amp;":"&amp;BR$15&amp;$A34))*BR$2))</f>
        <v>120</v>
      </c>
      <c s="29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9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9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9">
        <f t="array" aca="1" ref="BV34" ca="1">IF(($A34-BV$3)&lt;=20,INDIRECT(BV$15&amp;$A34,TRUE)*BV$2,IF(ISERR(AVERAGE(INDIRECT(BV$15&amp;$A34-BV$3&amp;":"&amp;BV$15&amp;$A34))*BV$2),0,AVERAGE(INDIRECT(BV$15&amp;$A34-BV$3&amp;":"&amp;BV$15&amp;$A34))*BV$2))</f>
        <v>480</v>
      </c>
      <c s="29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29">
        <f t="array" aca="1" ref="BX34" ca="1">IF(($A34-BX$3)&lt;=20,INDIRECT(BX$15&amp;$A34,TRUE)*BX$2,IF(ISERR(AVERAGE(INDIRECT(BX$15&amp;$A34-BX$3&amp;":"&amp;BX$15&amp;$A34))*BX$2),0,AVERAGE(INDIRECT(BX$15&amp;$A34-BX$3&amp;":"&amp;BX$15&amp;$A34))*BX$2))</f>
        <v>420</v>
      </c>
      <c s="29">
        <f t="array" aca="1" ref="BY34" ca="1">IF(($A34-BY$3)&lt;=20,INDIRECT(BY$15&amp;$A34,TRUE)*BY$2,IF(ISERR(AVERAGE(INDIRECT(BY$15&amp;$A34-BY$3&amp;":"&amp;BY$15&amp;$A34))*BY$2),0,AVERAGE(INDIRECT(BY$15&amp;$A34-BY$3&amp;":"&amp;BY$15&amp;$A34))*BY$2))</f>
        <v>180</v>
      </c>
      <c s="29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9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9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9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9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9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9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9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9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9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9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9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9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9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9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9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9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9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71"/>
      <c r="CT34" s="332"/>
      <c s="259"/>
      <c s="2"/>
      <c s="81" t="str">
        <f t="shared" si="101"/>
        <v>304/411</v>
      </c>
      <c s="47">
        <f t="shared" si="104" ref="CX34:DU34">_xlfn.COUNTIFS($BM$20:$BM$1460,"="&amp;CX$1,$AK$20:$AK$1460,"&gt;0")</f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40</v>
      </c>
      <c s="47">
        <f t="shared" si="104"/>
        <v>60</v>
      </c>
      <c s="47">
        <f t="shared" si="104"/>
        <v>53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131">
        <f t="shared" si="103"/>
        <v>2.5499999999999998</v>
      </c>
      <c s="142"/>
      <c r="FL34" s="1"/>
      <c s="125">
        <f t="shared" si="9"/>
        <v>43862</v>
      </c>
      <c s="229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7">
        <f t="shared" si="11"/>
        <v>590</v>
      </c>
      <c s="102">
        <f t="shared" si="12"/>
        <v>0.63999999999999968</v>
      </c>
      <c s="3" t="s">
        <v>34</v>
      </c>
      <c s="159">
        <f t="shared" si="43"/>
        <v>15.5</v>
      </c>
      <c s="3" t="s">
        <v>34</v>
      </c>
      <c s="2"/>
      <c s="2"/>
      <c s="2"/>
      <c r="GT34" s="94"/>
      <c r="GW34" s="124">
        <f t="shared" si="16"/>
        <v>8750</v>
      </c>
      <c r="HJ34" s="8">
        <f t="shared" si="95"/>
        <v>2200</v>
      </c>
      <c r="HN34" s="2"/>
      <c s="2">
        <v>0</v>
      </c>
      <c r="HU34" s="239" t="s">
        <v>62</v>
      </c>
      <c r="HX34" s="99">
        <f t="shared" si="96"/>
        <v>4100</v>
      </c>
      <c s="135">
        <f t="shared" si="39"/>
        <v>-780</v>
      </c>
      <c s="87">
        <f t="shared" si="20"/>
        <v>-340</v>
      </c>
      <c s="105">
        <f t="shared" si="21"/>
        <v>-0.34000000000000014</v>
      </c>
      <c s="87" t="s">
        <v>364</v>
      </c>
    </row>
    <row ht="11.1" customHeight="1">
      <c s="299">
        <f t="shared" si="54"/>
        <v>35</v>
      </c>
      <c s="74">
        <f t="shared" si="50"/>
        <v>1.25</v>
      </c>
      <c s="236">
        <v>45055.052083333336</v>
      </c>
      <c s="66">
        <v>9679</v>
      </c>
      <c s="66">
        <v>12108</v>
      </c>
      <c s="66">
        <v>3342</v>
      </c>
      <c s="66">
        <v>2251</v>
      </c>
      <c s="66">
        <v>0</v>
      </c>
      <c s="66">
        <v>1932</v>
      </c>
      <c s="66">
        <v>251</v>
      </c>
      <c s="66">
        <v>5351</v>
      </c>
      <c s="66">
        <v>3588</v>
      </c>
      <c s="66">
        <v>5830</v>
      </c>
      <c s="66">
        <v>2100</v>
      </c>
      <c s="66">
        <v>0</v>
      </c>
      <c s="66">
        <v>3765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25"/>
      <c s="255" t="str">
        <f t="shared" si="55"/>
        <v/>
      </c>
      <c s="253">
        <f t="shared" si="56"/>
        <v>2</v>
      </c>
      <c s="22">
        <f t="shared" si="57"/>
        <v>8</v>
      </c>
      <c s="22">
        <f t="shared" si="58"/>
        <v>17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6</v>
      </c>
      <c s="22">
        <f t="shared" si="66"/>
        <v>9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223">
        <f t="shared" si="51"/>
        <v>1</v>
      </c>
      <c s="93" t="str">
        <f t="shared" si="52"/>
        <v>01:15</v>
      </c>
      <c s="29">
        <f t="array" aca="1" ref="BO35" ca="1">IF(($A35-BO$3)&lt;=20,INDIRECT(BO$15&amp;$A35,TRUE)*BO$2,IF(ISERR(AVERAGE(INDIRECT(BO$15&amp;$A35-BO$3&amp;":"&amp;BO$15&amp;$A35))*BO$2),0,AVERAGE(INDIRECT(BO$15&amp;$A35-BO$3&amp;":"&amp;BO$15&amp;$A35))*BO$2))</f>
        <v>480</v>
      </c>
      <c s="29">
        <f t="array" aca="1" ref="BP35" ca="1">IF(($A35-BP$3)&lt;=20,INDIRECT(BP$15&amp;$A35,TRUE)*BP$2,IF(ISERR(AVERAGE(INDIRECT(BP$15&amp;$A35-BP$3&amp;":"&amp;BP$15&amp;$A35))*BP$2),0,AVERAGE(INDIRECT(BP$15&amp;$A35-BP$3&amp;":"&amp;BP$15&amp;$A35))*BP$2))</f>
        <v>1020</v>
      </c>
      <c s="29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9">
        <f t="array" aca="1" ref="BR35" ca="1">IF(($A35-BR$3)&lt;=20,INDIRECT(BR$15&amp;$A35,TRUE)*BR$2,IF(ISERR(AVERAGE(INDIRECT(BR$15&amp;$A35-BR$3&amp;":"&amp;BR$15&amp;$A35))*BR$2),0,AVERAGE(INDIRECT(BR$15&amp;$A35-BR$3&amp;":"&amp;BR$15&amp;$A35))*BR$2))</f>
        <v>180</v>
      </c>
      <c s="29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9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9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9">
        <f t="array" aca="1" ref="BV35" ca="1">IF(($A35-BV$3)&lt;=20,INDIRECT(BV$15&amp;$A35,TRUE)*BV$2,IF(ISERR(AVERAGE(INDIRECT(BV$15&amp;$A35-BV$3&amp;":"&amp;BV$15&amp;$A35))*BV$2),0,AVERAGE(INDIRECT(BV$15&amp;$A35-BV$3&amp;":"&amp;BV$15&amp;$A35))*BV$2))</f>
        <v>480</v>
      </c>
      <c s="29">
        <f t="array" aca="1" ref="BW35" ca="1">IF(($A35-BW$3)&lt;=20,INDIRECT(BW$15&amp;$A35,TRUE)*BW$2,IF(ISERR(AVERAGE(INDIRECT(BW$15&amp;$A35-BW$3&amp;":"&amp;BW$15&amp;$A35))*BW$2),0,AVERAGE(INDIRECT(BW$15&amp;$A35-BW$3&amp;":"&amp;BW$15&amp;$A35))*BW$2))</f>
        <v>360</v>
      </c>
      <c s="29">
        <f t="array" aca="1" ref="BX35" ca="1">IF(($A35-BX$3)&lt;=20,INDIRECT(BX$15&amp;$A35,TRUE)*BX$2,IF(ISERR(AVERAGE(INDIRECT(BX$15&amp;$A35-BX$3&amp;":"&amp;BX$15&amp;$A35))*BX$2),0,AVERAGE(INDIRECT(BX$15&amp;$A35-BX$3&amp;":"&amp;BX$15&amp;$A35))*BX$2))</f>
        <v>540</v>
      </c>
      <c s="29">
        <f t="array" aca="1" ref="BY35" ca="1">IF(($A35-BY$3)&lt;=20,INDIRECT(BY$15&amp;$A35,TRUE)*BY$2,IF(ISERR(AVERAGE(INDIRECT(BY$15&amp;$A35-BY$3&amp;":"&amp;BY$15&amp;$A35))*BY$2),0,AVERAGE(INDIRECT(BY$15&amp;$A35-BY$3&amp;":"&amp;BY$15&amp;$A35))*BY$2))</f>
        <v>180</v>
      </c>
      <c s="29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9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9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9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9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9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9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9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9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9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9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9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9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9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9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9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9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9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71"/>
      <c r="CT35" s="332"/>
      <c s="259"/>
      <c s="2"/>
      <c s="81" t="str">
        <f t="shared" si="101"/>
        <v xml:space="preserve"> #1/#2 Dry</v>
      </c>
      <c s="47">
        <f t="shared" si="105" ref="CX35:DU35">_xlfn.COUNTIFS($BM$20:$BM$1460,"="&amp;CX$1,$AL$20:$AL$1460,"&gt;0")</f>
        <v>0</v>
      </c>
      <c s="47">
        <f t="shared" si="105"/>
        <v>59</v>
      </c>
      <c s="47">
        <f t="shared" si="105"/>
        <v>60</v>
      </c>
      <c s="47">
        <f t="shared" si="105"/>
        <v>60</v>
      </c>
      <c s="47">
        <f t="shared" si="105"/>
        <v>60</v>
      </c>
      <c s="47">
        <f t="shared" si="105"/>
        <v>59</v>
      </c>
      <c s="47">
        <f t="shared" si="105"/>
        <v>55</v>
      </c>
      <c s="47">
        <f t="shared" si="105"/>
        <v>16</v>
      </c>
      <c s="47">
        <f t="shared" si="105"/>
        <v>13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131">
        <f t="shared" si="103"/>
        <v>6.3666666666666663</v>
      </c>
      <c s="142"/>
      <c r="FL35" s="1"/>
      <c s="125">
        <f t="shared" si="9"/>
        <v>43863</v>
      </c>
      <c s="229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7">
        <f t="shared" si="11"/>
        <v>580</v>
      </c>
      <c s="102">
        <f t="shared" si="12"/>
        <v>0.62999999999999967</v>
      </c>
      <c s="3" t="s">
        <v>193</v>
      </c>
      <c s="159">
        <f t="shared" si="43"/>
        <v>16</v>
      </c>
      <c s="3" t="s">
        <v>193</v>
      </c>
      <c s="2"/>
      <c s="2"/>
      <c s="2"/>
      <c r="GT35" s="94"/>
      <c r="GW35" s="124">
        <f t="shared" si="16"/>
        <v>9000</v>
      </c>
      <c r="HJ35" s="8">
        <f t="shared" si="95"/>
        <v>2300</v>
      </c>
      <c r="HN35" s="2"/>
      <c s="2">
        <v>0</v>
      </c>
      <c r="HU35" s="239" t="s">
        <v>99</v>
      </c>
      <c r="HX35" s="99">
        <f t="shared" si="96"/>
        <v>4300</v>
      </c>
      <c s="135">
        <f t="shared" si="39"/>
        <v>-790</v>
      </c>
      <c s="87">
        <f t="shared" si="20"/>
        <v>-350</v>
      </c>
      <c s="105">
        <f t="shared" si="21"/>
        <v>-0.35000000000000014</v>
      </c>
      <c s="87" t="s">
        <v>125</v>
      </c>
    </row>
    <row ht="11.1" customHeight="1">
      <c s="299">
        <f t="shared" si="54"/>
        <v>36</v>
      </c>
      <c s="74">
        <f t="shared" si="50"/>
        <v>1.2666666666666666</v>
      </c>
      <c s="236">
        <v>45055.052777777775</v>
      </c>
      <c s="66">
        <v>9700</v>
      </c>
      <c s="66">
        <v>12124</v>
      </c>
      <c s="66">
        <v>3342</v>
      </c>
      <c s="66">
        <v>2254</v>
      </c>
      <c s="66">
        <v>0</v>
      </c>
      <c s="66">
        <v>1932</v>
      </c>
      <c s="66">
        <v>251</v>
      </c>
      <c s="66">
        <v>5359</v>
      </c>
      <c s="66">
        <v>3593</v>
      </c>
      <c s="66">
        <v>5838</v>
      </c>
      <c s="66">
        <v>2103</v>
      </c>
      <c s="66">
        <v>0</v>
      </c>
      <c s="66">
        <v>3770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25"/>
      <c s="255" t="str">
        <f t="shared" si="55"/>
        <v/>
      </c>
      <c s="253">
        <f t="shared" si="56"/>
        <v>2</v>
      </c>
      <c s="22">
        <f t="shared" si="57"/>
        <v>21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5</v>
      </c>
      <c s="22">
        <f t="shared" si="66"/>
        <v>8</v>
      </c>
      <c s="22">
        <f t="shared" si="67"/>
        <v>3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223">
        <f t="shared" si="51"/>
        <v>1</v>
      </c>
      <c s="93" t="str">
        <f t="shared" si="52"/>
        <v>01:16</v>
      </c>
      <c s="29">
        <f t="array" aca="1" ref="BO36" ca="1">IF(($A36-BO$3)&lt;=20,INDIRECT(BO$15&amp;$A36,TRUE)*BO$2,IF(ISERR(AVERAGE(INDIRECT(BO$15&amp;$A36-BO$3&amp;":"&amp;BO$15&amp;$A36))*BO$2),0,AVERAGE(INDIRECT(BO$15&amp;$A36-BO$3&amp;":"&amp;BO$15&amp;$A36))*BO$2))</f>
        <v>1260</v>
      </c>
      <c s="29">
        <f t="array" aca="1" ref="BP36" ca="1">IF(($A36-BP$3)&lt;=20,INDIRECT(BP$15&amp;$A36,TRUE)*BP$2,IF(ISERR(AVERAGE(INDIRECT(BP$15&amp;$A36-BP$3&amp;":"&amp;BP$15&amp;$A36))*BP$2),0,AVERAGE(INDIRECT(BP$15&amp;$A36-BP$3&amp;":"&amp;BP$15&amp;$A36))*BP$2))</f>
        <v>960</v>
      </c>
      <c s="29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9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29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9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9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9">
        <f t="array" aca="1" ref="BV36" ca="1">IF(($A36-BV$3)&lt;=20,INDIRECT(BV$15&amp;$A36,TRUE)*BV$2,IF(ISERR(AVERAGE(INDIRECT(BV$15&amp;$A36-BV$3&amp;":"&amp;BV$15&amp;$A36))*BV$2),0,AVERAGE(INDIRECT(BV$15&amp;$A36-BV$3&amp;":"&amp;BV$15&amp;$A36))*BV$2))</f>
        <v>480</v>
      </c>
      <c s="29">
        <f t="array" aca="1" ref="BW36" ca="1">IF(($A36-BW$3)&lt;=20,INDIRECT(BW$15&amp;$A36,TRUE)*BW$2,IF(ISERR(AVERAGE(INDIRECT(BW$15&amp;$A36-BW$3&amp;":"&amp;BW$15&amp;$A36))*BW$2),0,AVERAGE(INDIRECT(BW$15&amp;$A36-BW$3&amp;":"&amp;BW$15&amp;$A36))*BW$2))</f>
        <v>300</v>
      </c>
      <c s="29">
        <f t="array" aca="1" ref="BX36" ca="1">IF(($A36-BX$3)&lt;=20,INDIRECT(BX$15&amp;$A36,TRUE)*BX$2,IF(ISERR(AVERAGE(INDIRECT(BX$15&amp;$A36-BX$3&amp;":"&amp;BX$15&amp;$A36))*BX$2),0,AVERAGE(INDIRECT(BX$15&amp;$A36-BX$3&amp;":"&amp;BX$15&amp;$A36))*BX$2))</f>
        <v>480</v>
      </c>
      <c s="29">
        <f t="array" aca="1" ref="BY36" ca="1">IF(($A36-BY$3)&lt;=20,INDIRECT(BY$15&amp;$A36,TRUE)*BY$2,IF(ISERR(AVERAGE(INDIRECT(BY$15&amp;$A36-BY$3&amp;":"&amp;BY$15&amp;$A36))*BY$2),0,AVERAGE(INDIRECT(BY$15&amp;$A36-BY$3&amp;":"&amp;BY$15&amp;$A36))*BY$2))</f>
        <v>180</v>
      </c>
      <c s="29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9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9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9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9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9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9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9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9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9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9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9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9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9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9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9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9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9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71"/>
      <c r="CT36" s="332"/>
      <c s="259"/>
      <c s="2"/>
      <c s="81" t="str">
        <f t="shared" si="101"/>
        <v>Wash 8's</v>
      </c>
      <c s="47">
        <f t="shared" si="106" ref="CX36:DU36">_xlfn.COUNTIFS($BM$20:$BM$1460,"="&amp;CX$1,$AM$20:$AM$1460,"&gt;0")</f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131">
        <f t="shared" si="103"/>
        <v>0</v>
      </c>
      <c s="142"/>
      <c r="FL36" s="1"/>
      <c s="125">
        <f t="shared" si="9"/>
        <v>43864</v>
      </c>
      <c s="229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7">
        <f t="shared" si="11"/>
        <v>570</v>
      </c>
      <c s="102">
        <f t="shared" si="12"/>
        <v>0.61999999999999966</v>
      </c>
      <c s="3" t="s">
        <v>1</v>
      </c>
      <c s="159">
        <f t="shared" si="43"/>
        <v>16.5</v>
      </c>
      <c s="3" t="s">
        <v>1</v>
      </c>
      <c s="2"/>
      <c s="2"/>
      <c s="2"/>
      <c r="GW36" s="124">
        <f t="shared" si="16"/>
        <v>9250</v>
      </c>
      <c r="HJ36" s="8">
        <f t="shared" si="95"/>
        <v>2400</v>
      </c>
      <c r="HN36" s="2"/>
      <c s="2">
        <v>0</v>
      </c>
      <c r="HU36" s="239" t="s">
        <v>51</v>
      </c>
      <c r="HX36" s="99">
        <f t="shared" si="96"/>
        <v>4500</v>
      </c>
      <c s="135">
        <f t="shared" si="39"/>
        <v>-800</v>
      </c>
      <c s="87">
        <f t="shared" si="20"/>
        <v>-360</v>
      </c>
      <c s="105">
        <f t="shared" si="21"/>
        <v>-0.36000000000000015</v>
      </c>
      <c s="87" t="s">
        <v>317</v>
      </c>
    </row>
    <row ht="11.1" customHeight="1">
      <c s="299">
        <f t="shared" si="54"/>
        <v>37</v>
      </c>
      <c s="74">
        <f t="shared" si="50"/>
        <v>1.2833333333333332</v>
      </c>
      <c s="236">
        <v>45055.053472222222</v>
      </c>
      <c s="66">
        <v>9724</v>
      </c>
      <c s="66">
        <v>12139</v>
      </c>
      <c s="66">
        <v>3342</v>
      </c>
      <c s="66">
        <v>2257</v>
      </c>
      <c s="66">
        <v>0</v>
      </c>
      <c s="66">
        <v>1932</v>
      </c>
      <c s="66">
        <v>251</v>
      </c>
      <c s="66">
        <v>5366</v>
      </c>
      <c s="66">
        <v>3598</v>
      </c>
      <c s="66">
        <v>5845</v>
      </c>
      <c s="66">
        <v>2106</v>
      </c>
      <c s="66">
        <v>0</v>
      </c>
      <c s="66">
        <v>3774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25"/>
      <c s="255" t="str">
        <f t="shared" si="55"/>
        <v/>
      </c>
      <c s="253">
        <f t="shared" si="56"/>
        <v>2</v>
      </c>
      <c s="22">
        <f t="shared" si="57"/>
        <v>24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3</v>
      </c>
      <c s="22">
        <f t="shared" si="68"/>
        <v>0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223">
        <f t="shared" si="51"/>
        <v>1</v>
      </c>
      <c s="93" t="str">
        <f t="shared" si="52"/>
        <v>01:17</v>
      </c>
      <c s="29">
        <f t="array" aca="1" ref="BO37" ca="1">IF(($A37-BO$3)&lt;=20,INDIRECT(BO$15&amp;$A37,TRUE)*BO$2,IF(ISERR(AVERAGE(INDIRECT(BO$15&amp;$A37-BO$3&amp;":"&amp;BO$15&amp;$A37))*BO$2),0,AVERAGE(INDIRECT(BO$15&amp;$A37-BO$3&amp;":"&amp;BO$15&amp;$A37))*BO$2))</f>
        <v>1440</v>
      </c>
      <c s="29">
        <f t="array" aca="1" ref="BP37" ca="1">IF(($A37-BP$3)&lt;=20,INDIRECT(BP$15&amp;$A37,TRUE)*BP$2,IF(ISERR(AVERAGE(INDIRECT(BP$15&amp;$A37-BP$3&amp;":"&amp;BP$15&amp;$A37))*BP$2),0,AVERAGE(INDIRECT(BP$15&amp;$A37-BP$3&amp;":"&amp;BP$15&amp;$A37))*BP$2))</f>
        <v>900</v>
      </c>
      <c s="29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9">
        <f t="array" aca="1" ref="BR37" ca="1">IF(($A37-BR$3)&lt;=20,INDIRECT(BR$15&amp;$A37,TRUE)*BR$2,IF(ISERR(AVERAGE(INDIRECT(BR$15&amp;$A37-BR$3&amp;":"&amp;BR$15&amp;$A37))*BR$2),0,AVERAGE(INDIRECT(BR$15&amp;$A37-BR$3&amp;":"&amp;BR$15&amp;$A37))*BR$2))</f>
        <v>180</v>
      </c>
      <c s="29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9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9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9">
        <f t="array" aca="1" ref="BV37" ca="1">IF(($A37-BV$3)&lt;=20,INDIRECT(BV$15&amp;$A37,TRUE)*BV$2,IF(ISERR(AVERAGE(INDIRECT(BV$15&amp;$A37-BV$3&amp;":"&amp;BV$15&amp;$A37))*BV$2),0,AVERAGE(INDIRECT(BV$15&amp;$A37-BV$3&amp;":"&amp;BV$15&amp;$A37))*BV$2))</f>
        <v>420</v>
      </c>
      <c s="29">
        <f t="array" aca="1" ref="BW37" ca="1">IF(($A37-BW$3)&lt;=20,INDIRECT(BW$15&amp;$A37,TRUE)*BW$2,IF(ISERR(AVERAGE(INDIRECT(BW$15&amp;$A37-BW$3&amp;":"&amp;BW$15&amp;$A37))*BW$2),0,AVERAGE(INDIRECT(BW$15&amp;$A37-BW$3&amp;":"&amp;BW$15&amp;$A37))*BW$2))</f>
        <v>300</v>
      </c>
      <c s="29">
        <f t="array" aca="1" ref="BX37" ca="1">IF(($A37-BX$3)&lt;=20,INDIRECT(BX$15&amp;$A37,TRUE)*BX$2,IF(ISERR(AVERAGE(INDIRECT(BX$15&amp;$A37-BX$3&amp;":"&amp;BX$15&amp;$A37))*BX$2),0,AVERAGE(INDIRECT(BX$15&amp;$A37-BX$3&amp;":"&amp;BX$15&amp;$A37))*BX$2))</f>
        <v>420</v>
      </c>
      <c s="29">
        <f t="array" aca="1" ref="BY37" ca="1">IF(($A37-BY$3)&lt;=20,INDIRECT(BY$15&amp;$A37,TRUE)*BY$2,IF(ISERR(AVERAGE(INDIRECT(BY$15&amp;$A37-BY$3&amp;":"&amp;BY$15&amp;$A37))*BY$2),0,AVERAGE(INDIRECT(BY$15&amp;$A37-BY$3&amp;":"&amp;BY$15&amp;$A37))*BY$2))</f>
        <v>180</v>
      </c>
      <c s="29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9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9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9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9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9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9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9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9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9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9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9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9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9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9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9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9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9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71"/>
      <c r="CT37" s="332"/>
      <c s="259"/>
      <c s="2"/>
      <c s="81" t="str">
        <f t="shared" si="101"/>
        <v>Wash 4's</v>
      </c>
      <c s="47">
        <f t="shared" si="107" ref="CX37:DU37">_xlfn.COUNTIFS($BM$20:$BM$1460,"="&amp;CX$1,$AN$20:$AN$1460,"&gt;0")</f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33</v>
      </c>
      <c s="47">
        <f t="shared" si="107"/>
        <v>16</v>
      </c>
      <c s="47">
        <f t="shared" si="107"/>
        <v>13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131">
        <f t="shared" si="103"/>
        <v>1.0333333333333334</v>
      </c>
      <c s="142"/>
      <c r="FL37" s="1"/>
      <c s="125">
        <f t="shared" si="9"/>
        <v>43865</v>
      </c>
      <c s="229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7">
        <f t="shared" si="11"/>
        <v>560</v>
      </c>
      <c s="102">
        <f t="shared" si="12"/>
        <v>0.60999999999999965</v>
      </c>
      <c s="3" t="s">
        <v>153</v>
      </c>
      <c s="159">
        <f t="shared" si="43"/>
        <v>17</v>
      </c>
      <c s="3" t="s">
        <v>153</v>
      </c>
      <c s="2"/>
      <c s="2"/>
      <c s="2"/>
      <c r="GW37" s="124">
        <f t="shared" si="16"/>
        <v>9500</v>
      </c>
      <c r="HJ37" s="8">
        <f t="shared" si="95"/>
        <v>2500</v>
      </c>
      <c r="HN37" s="2"/>
      <c s="2">
        <v>0</v>
      </c>
      <c r="HU37" s="239">
        <v>0</v>
      </c>
      <c r="HX37" s="99">
        <f t="shared" si="96"/>
        <v>4700</v>
      </c>
      <c s="135">
        <f t="shared" si="39"/>
        <v>-810</v>
      </c>
      <c s="87">
        <f t="shared" si="20"/>
        <v>-370</v>
      </c>
      <c s="105">
        <f t="shared" si="21"/>
        <v>-0.37000000000000016</v>
      </c>
      <c s="87" t="s">
        <v>105</v>
      </c>
    </row>
    <row ht="11.1" customHeight="1">
      <c s="299">
        <f t="shared" si="54"/>
        <v>38</v>
      </c>
      <c s="74">
        <f t="shared" si="50"/>
        <v>1.3</v>
      </c>
      <c s="236">
        <v>45055.054166666669</v>
      </c>
      <c s="66">
        <v>9754</v>
      </c>
      <c s="66">
        <v>12156</v>
      </c>
      <c s="66">
        <v>3342</v>
      </c>
      <c s="66">
        <v>2259</v>
      </c>
      <c s="66">
        <v>0</v>
      </c>
      <c s="66">
        <v>1932</v>
      </c>
      <c s="66">
        <v>251</v>
      </c>
      <c s="66">
        <v>5374</v>
      </c>
      <c s="66">
        <v>3603</v>
      </c>
      <c s="66">
        <v>5854</v>
      </c>
      <c s="66">
        <v>2109</v>
      </c>
      <c s="66">
        <v>0</v>
      </c>
      <c s="66">
        <v>3779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25"/>
      <c s="255" t="str">
        <f t="shared" si="55"/>
        <v/>
      </c>
      <c s="253">
        <f t="shared" si="56"/>
        <v>2</v>
      </c>
      <c s="22">
        <f t="shared" si="57"/>
        <v>30</v>
      </c>
      <c s="22">
        <f t="shared" si="58"/>
        <v>17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5</v>
      </c>
      <c s="22">
        <f t="shared" si="66"/>
        <v>9</v>
      </c>
      <c s="22">
        <f t="shared" si="67"/>
        <v>3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223">
        <f t="shared" si="51"/>
        <v>1</v>
      </c>
      <c s="93" t="str">
        <f t="shared" si="52"/>
        <v>01:18</v>
      </c>
      <c s="29">
        <f t="array" aca="1" ref="BO38" ca="1">IF(($A38-BO$3)&lt;=20,INDIRECT(BO$15&amp;$A38,TRUE)*BO$2,IF(ISERR(AVERAGE(INDIRECT(BO$15&amp;$A38-BO$3&amp;":"&amp;BO$15&amp;$A38))*BO$2),0,AVERAGE(INDIRECT(BO$15&amp;$A38-BO$3&amp;":"&amp;BO$15&amp;$A38))*BO$2))</f>
        <v>1800</v>
      </c>
      <c s="29">
        <f t="array" aca="1" ref="BP38" ca="1">IF(($A38-BP$3)&lt;=20,INDIRECT(BP$15&amp;$A38,TRUE)*BP$2,IF(ISERR(AVERAGE(INDIRECT(BP$15&amp;$A38-BP$3&amp;":"&amp;BP$15&amp;$A38))*BP$2),0,AVERAGE(INDIRECT(BP$15&amp;$A38-BP$3&amp;":"&amp;BP$15&amp;$A38))*BP$2))</f>
        <v>1020</v>
      </c>
      <c s="29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9">
        <f t="array" aca="1" ref="BR38" ca="1">IF(($A38-BR$3)&lt;=20,INDIRECT(BR$15&amp;$A38,TRUE)*BR$2,IF(ISERR(AVERAGE(INDIRECT(BR$15&amp;$A38-BR$3&amp;":"&amp;BR$15&amp;$A38))*BR$2),0,AVERAGE(INDIRECT(BR$15&amp;$A38-BR$3&amp;":"&amp;BR$15&amp;$A38))*BR$2))</f>
        <v>120</v>
      </c>
      <c s="29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9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9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9">
        <f t="array" aca="1" ref="BV38" ca="1">IF(($A38-BV$3)&lt;=20,INDIRECT(BV$15&amp;$A38,TRUE)*BV$2,IF(ISERR(AVERAGE(INDIRECT(BV$15&amp;$A38-BV$3&amp;":"&amp;BV$15&amp;$A38))*BV$2),0,AVERAGE(INDIRECT(BV$15&amp;$A38-BV$3&amp;":"&amp;BV$15&amp;$A38))*BV$2))</f>
        <v>480</v>
      </c>
      <c s="29">
        <f t="array" aca="1" ref="BW38" ca="1">IF(($A38-BW$3)&lt;=20,INDIRECT(BW$15&amp;$A38,TRUE)*BW$2,IF(ISERR(AVERAGE(INDIRECT(BW$15&amp;$A38-BW$3&amp;":"&amp;BW$15&amp;$A38))*BW$2),0,AVERAGE(INDIRECT(BW$15&amp;$A38-BW$3&amp;":"&amp;BW$15&amp;$A38))*BW$2))</f>
        <v>300</v>
      </c>
      <c s="29">
        <f t="array" aca="1" ref="BX38" ca="1">IF(($A38-BX$3)&lt;=20,INDIRECT(BX$15&amp;$A38,TRUE)*BX$2,IF(ISERR(AVERAGE(INDIRECT(BX$15&amp;$A38-BX$3&amp;":"&amp;BX$15&amp;$A38))*BX$2),0,AVERAGE(INDIRECT(BX$15&amp;$A38-BX$3&amp;":"&amp;BX$15&amp;$A38))*BX$2))</f>
        <v>540</v>
      </c>
      <c s="29">
        <f t="array" aca="1" ref="BY38" ca="1">IF(($A38-BY$3)&lt;=20,INDIRECT(BY$15&amp;$A38,TRUE)*BY$2,IF(ISERR(AVERAGE(INDIRECT(BY$15&amp;$A38-BY$3&amp;":"&amp;BY$15&amp;$A38))*BY$2),0,AVERAGE(INDIRECT(BY$15&amp;$A38-BY$3&amp;":"&amp;BY$15&amp;$A38))*BY$2))</f>
        <v>180</v>
      </c>
      <c s="29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9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9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9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9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9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9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9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9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9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9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9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9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9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9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9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9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9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71"/>
      <c r="CT38" s="332"/>
      <c s="259"/>
      <c s="2"/>
      <c s="81" t="str">
        <f t="shared" si="101"/>
        <v>Wash 4's</v>
      </c>
      <c s="47">
        <f t="shared" si="108" ref="CX38:DU38">_xlfn.COUNTIFS($BM$20:$BM$1460,"="&amp;CX$1,$AO$20:$AO$1460,"&gt;0")</f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26</v>
      </c>
      <c s="47">
        <f t="shared" si="108"/>
        <v>14</v>
      </c>
      <c s="47">
        <f t="shared" si="108"/>
        <v>13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131">
        <f t="shared" si="103"/>
        <v>0.8833333333333333</v>
      </c>
      <c s="142"/>
      <c r="FL38" s="1"/>
      <c s="125">
        <f t="shared" si="9"/>
        <v>43866</v>
      </c>
      <c s="229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7">
        <f t="shared" si="11"/>
        <v>550</v>
      </c>
      <c s="102">
        <f t="shared" si="12"/>
        <v>0.59999999999999964</v>
      </c>
      <c s="3" t="s">
        <v>364</v>
      </c>
      <c s="159">
        <f t="shared" si="43"/>
        <v>17.5</v>
      </c>
      <c s="3" t="s">
        <v>364</v>
      </c>
      <c s="2"/>
      <c s="2"/>
      <c s="2"/>
      <c r="GW38" s="124">
        <f t="shared" si="16"/>
        <v>9750</v>
      </c>
      <c r="HJ38" s="8">
        <f t="shared" si="95"/>
        <v>2600</v>
      </c>
      <c r="HN38" s="2"/>
      <c s="2">
        <v>0</v>
      </c>
      <c r="HU38" s="239">
        <v>0</v>
      </c>
      <c r="HX38" s="99">
        <f t="shared" si="96"/>
        <v>4900</v>
      </c>
      <c s="135">
        <f t="shared" si="39"/>
        <v>-820</v>
      </c>
      <c s="87">
        <f t="shared" si="20"/>
        <v>-380</v>
      </c>
      <c s="105">
        <f t="shared" si="21"/>
        <v>-0.38000000000000017</v>
      </c>
      <c s="87" t="s">
        <v>302</v>
      </c>
    </row>
    <row ht="11.1" customHeight="1">
      <c s="299">
        <f t="shared" si="54"/>
        <v>39</v>
      </c>
      <c s="74">
        <f t="shared" si="50"/>
        <v>1.3166666666666667</v>
      </c>
      <c s="236">
        <v>45055.054861111108</v>
      </c>
      <c s="66">
        <v>9783</v>
      </c>
      <c s="66">
        <v>12173</v>
      </c>
      <c s="66">
        <v>3342</v>
      </c>
      <c s="66">
        <v>2262</v>
      </c>
      <c s="66">
        <v>0</v>
      </c>
      <c s="66">
        <v>1932</v>
      </c>
      <c s="66">
        <v>251</v>
      </c>
      <c s="66">
        <v>5381</v>
      </c>
      <c s="66">
        <v>3609</v>
      </c>
      <c s="66">
        <v>5862</v>
      </c>
      <c s="66">
        <v>2111</v>
      </c>
      <c s="66">
        <v>0</v>
      </c>
      <c s="66">
        <v>3784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25"/>
      <c s="255" t="str">
        <f t="shared" si="55"/>
        <v/>
      </c>
      <c s="253">
        <f t="shared" si="56"/>
        <v>2</v>
      </c>
      <c s="22">
        <f t="shared" si="57"/>
        <v>29</v>
      </c>
      <c s="22">
        <f t="shared" si="58"/>
        <v>17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8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223">
        <f t="shared" si="51"/>
        <v>1</v>
      </c>
      <c s="93" t="str">
        <f t="shared" si="52"/>
        <v>01:19</v>
      </c>
      <c s="29">
        <f t="array" aca="1" ref="BO39" ca="1">IF(($A39-BO$3)&lt;=20,INDIRECT(BO$15&amp;$A39,TRUE)*BO$2,IF(ISERR(AVERAGE(INDIRECT(BO$15&amp;$A39-BO$3&amp;":"&amp;BO$15&amp;$A39))*BO$2),0,AVERAGE(INDIRECT(BO$15&amp;$A39-BO$3&amp;":"&amp;BO$15&amp;$A39))*BO$2))</f>
        <v>1740</v>
      </c>
      <c s="29">
        <f t="array" aca="1" ref="BP39" ca="1">IF(($A39-BP$3)&lt;=20,INDIRECT(BP$15&amp;$A39,TRUE)*BP$2,IF(ISERR(AVERAGE(INDIRECT(BP$15&amp;$A39-BP$3&amp;":"&amp;BP$15&amp;$A39))*BP$2),0,AVERAGE(INDIRECT(BP$15&amp;$A39-BP$3&amp;":"&amp;BP$15&amp;$A39))*BP$2))</f>
        <v>1020</v>
      </c>
      <c s="29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9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29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9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9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9">
        <f t="array" aca="1" ref="BV39" ca="1">IF(($A39-BV$3)&lt;=20,INDIRECT(BV$15&amp;$A39,TRUE)*BV$2,IF(ISERR(AVERAGE(INDIRECT(BV$15&amp;$A39-BV$3&amp;":"&amp;BV$15&amp;$A39))*BV$2),0,AVERAGE(INDIRECT(BV$15&amp;$A39-BV$3&amp;":"&amp;BV$15&amp;$A39))*BV$2))</f>
        <v>420</v>
      </c>
      <c s="29">
        <f t="array" aca="1" ref="BW39" ca="1">IF(($A39-BW$3)&lt;=20,INDIRECT(BW$15&amp;$A39,TRUE)*BW$2,IF(ISERR(AVERAGE(INDIRECT(BW$15&amp;$A39-BW$3&amp;":"&amp;BW$15&amp;$A39))*BW$2),0,AVERAGE(INDIRECT(BW$15&amp;$A39-BW$3&amp;":"&amp;BW$15&amp;$A39))*BW$2))</f>
        <v>360</v>
      </c>
      <c s="29">
        <f t="array" aca="1" ref="BX39" ca="1">IF(($A39-BX$3)&lt;=20,INDIRECT(BX$15&amp;$A39,TRUE)*BX$2,IF(ISERR(AVERAGE(INDIRECT(BX$15&amp;$A39-BX$3&amp;":"&amp;BX$15&amp;$A39))*BX$2),0,AVERAGE(INDIRECT(BX$15&amp;$A39-BX$3&amp;":"&amp;BX$15&amp;$A39))*BX$2))</f>
        <v>480</v>
      </c>
      <c s="29">
        <f t="array" aca="1" ref="BY39" ca="1">IF(($A39-BY$3)&lt;=20,INDIRECT(BY$15&amp;$A39,TRUE)*BY$2,IF(ISERR(AVERAGE(INDIRECT(BY$15&amp;$A39-BY$3&amp;":"&amp;BY$15&amp;$A39))*BY$2),0,AVERAGE(INDIRECT(BY$15&amp;$A39-BY$3&amp;":"&amp;BY$15&amp;$A39))*BY$2))</f>
        <v>120</v>
      </c>
      <c s="29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9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9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9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9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9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9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9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9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9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9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9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9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9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9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9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9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9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71"/>
      <c r="CT39" s="332"/>
      <c s="259"/>
      <c s="2"/>
      <c s="82"/>
      <c s="82"/>
      <c s="82"/>
      <c r="DU39" s="82"/>
      <c s="82"/>
      <c s="10"/>
      <c r="FL39" s="1"/>
      <c s="125">
        <f t="shared" si="9"/>
        <v>43867</v>
      </c>
      <c s="229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7">
        <f t="shared" si="11"/>
        <v>540</v>
      </c>
      <c s="102">
        <f t="shared" si="12"/>
        <v>0.58999999999999964</v>
      </c>
      <c s="3" t="s">
        <v>125</v>
      </c>
      <c s="159">
        <f t="shared" si="43"/>
        <v>18</v>
      </c>
      <c s="3" t="s">
        <v>125</v>
      </c>
      <c s="2"/>
      <c s="2"/>
      <c s="2"/>
      <c r="GW39" s="124">
        <f t="shared" si="16"/>
        <v>10000</v>
      </c>
      <c r="HJ39" s="8">
        <f t="shared" si="95"/>
        <v>2700</v>
      </c>
      <c r="HN39" s="2"/>
      <c s="2">
        <v>0</v>
      </c>
      <c r="HU39" s="239">
        <v>0</v>
      </c>
      <c r="HX39" s="99">
        <f t="shared" si="96"/>
        <v>5100</v>
      </c>
      <c s="135">
        <f t="shared" si="39"/>
        <v>-830</v>
      </c>
      <c s="87">
        <f t="shared" si="20"/>
        <v>-390</v>
      </c>
      <c s="105">
        <f t="shared" si="21"/>
        <v>-0.39000000000000018</v>
      </c>
      <c s="87" t="s">
        <v>84</v>
      </c>
    </row>
    <row ht="11.1" customHeight="1">
      <c s="299">
        <f t="shared" si="54"/>
        <v>40</v>
      </c>
      <c s="74">
        <f t="shared" si="50"/>
        <v>1.3333333333333333</v>
      </c>
      <c s="236">
        <v>45055.055555555555</v>
      </c>
      <c s="66">
        <v>9811</v>
      </c>
      <c s="66">
        <v>12188</v>
      </c>
      <c s="66">
        <v>3342</v>
      </c>
      <c s="66">
        <v>2265</v>
      </c>
      <c s="66">
        <v>0</v>
      </c>
      <c s="66">
        <v>1932</v>
      </c>
      <c s="66">
        <v>251</v>
      </c>
      <c s="66">
        <v>5388</v>
      </c>
      <c s="66">
        <v>3614</v>
      </c>
      <c s="66">
        <v>5869</v>
      </c>
      <c s="66">
        <v>2114</v>
      </c>
      <c s="66">
        <v>0</v>
      </c>
      <c s="66">
        <v>3789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25"/>
      <c s="255" t="str">
        <f t="shared" si="55"/>
        <v/>
      </c>
      <c s="253">
        <f t="shared" si="56"/>
        <v>2</v>
      </c>
      <c s="22">
        <f t="shared" si="57"/>
        <v>28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3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223">
        <f t="shared" si="51"/>
        <v>1</v>
      </c>
      <c s="93" t="str">
        <f t="shared" si="52"/>
        <v>01:20</v>
      </c>
      <c s="29">
        <f t="array" aca="1" ref="BO40" ca="1">IF(($A40-BO$3)&lt;=20,INDIRECT(BO$15&amp;$A40,TRUE)*BO$2,IF(ISERR(AVERAGE(INDIRECT(BO$15&amp;$A40-BO$3&amp;":"&amp;BO$15&amp;$A40))*BO$2),0,AVERAGE(INDIRECT(BO$15&amp;$A40-BO$3&amp;":"&amp;BO$15&amp;$A40))*BO$2))</f>
        <v>1680</v>
      </c>
      <c s="29">
        <f t="array" aca="1" ref="BP40" ca="1">IF(($A40-BP$3)&lt;=20,INDIRECT(BP$15&amp;$A40,TRUE)*BP$2,IF(ISERR(AVERAGE(INDIRECT(BP$15&amp;$A40-BP$3&amp;":"&amp;BP$15&amp;$A40))*BP$2),0,AVERAGE(INDIRECT(BP$15&amp;$A40-BP$3&amp;":"&amp;BP$15&amp;$A40))*BP$2))</f>
        <v>900</v>
      </c>
      <c s="29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9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29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9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9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9">
        <f t="array" aca="1" ref="BV40" ca="1">IF(($A40-BV$3)&lt;=20,INDIRECT(BV$15&amp;$A40,TRUE)*BV$2,IF(ISERR(AVERAGE(INDIRECT(BV$15&amp;$A40-BV$3&amp;":"&amp;BV$15&amp;$A40))*BV$2),0,AVERAGE(INDIRECT(BV$15&amp;$A40-BV$3&amp;":"&amp;BV$15&amp;$A40))*BV$2))</f>
        <v>420</v>
      </c>
      <c s="29">
        <f t="array" aca="1" ref="BW40" ca="1">IF(($A40-BW$3)&lt;=20,INDIRECT(BW$15&amp;$A40,TRUE)*BW$2,IF(ISERR(AVERAGE(INDIRECT(BW$15&amp;$A40-BW$3&amp;":"&amp;BW$15&amp;$A40))*BW$2),0,AVERAGE(INDIRECT(BW$15&amp;$A40-BW$3&amp;":"&amp;BW$15&amp;$A40))*BW$2))</f>
        <v>300</v>
      </c>
      <c s="29">
        <f t="array" aca="1" ref="BX40" ca="1">IF(($A40-BX$3)&lt;=20,INDIRECT(BX$15&amp;$A40,TRUE)*BX$2,IF(ISERR(AVERAGE(INDIRECT(BX$15&amp;$A40-BX$3&amp;":"&amp;BX$15&amp;$A40))*BX$2),0,AVERAGE(INDIRECT(BX$15&amp;$A40-BX$3&amp;":"&amp;BX$15&amp;$A40))*BX$2))</f>
        <v>420</v>
      </c>
      <c s="29">
        <f t="array" aca="1" ref="BY40" ca="1">IF(($A40-BY$3)&lt;=20,INDIRECT(BY$15&amp;$A40,TRUE)*BY$2,IF(ISERR(AVERAGE(INDIRECT(BY$15&amp;$A40-BY$3&amp;":"&amp;BY$15&amp;$A40))*BY$2),0,AVERAGE(INDIRECT(BY$15&amp;$A40-BY$3&amp;":"&amp;BY$15&amp;$A40))*BY$2))</f>
        <v>180</v>
      </c>
      <c s="29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9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9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9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9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9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9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9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9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9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9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9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9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9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9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9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9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9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71"/>
      <c r="CT40" s="332"/>
      <c s="259"/>
      <c s="2"/>
      <c s="82"/>
      <c s="82"/>
      <c s="82"/>
      <c r="DU40" s="82"/>
      <c s="82"/>
      <c s="10"/>
      <c r="FL40" s="1"/>
      <c s="125">
        <f t="shared" si="9"/>
        <v>43868</v>
      </c>
      <c s="229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7">
        <f t="shared" si="11"/>
        <v>530</v>
      </c>
      <c s="102">
        <f t="shared" si="12"/>
        <v>0.57999999999999963</v>
      </c>
      <c s="3" t="s">
        <v>317</v>
      </c>
      <c s="159">
        <f t="shared" si="43"/>
        <v>18.5</v>
      </c>
      <c s="3" t="s">
        <v>317</v>
      </c>
      <c s="2"/>
      <c s="2"/>
      <c s="2"/>
      <c r="GW40" s="124">
        <f t="shared" si="16"/>
        <v>10250</v>
      </c>
      <c r="HJ40" s="8">
        <f t="shared" si="95"/>
        <v>2800</v>
      </c>
      <c r="HN40" s="2"/>
      <c s="2">
        <v>0</v>
      </c>
      <c r="HX40" s="99">
        <f t="shared" si="96"/>
        <v>5300</v>
      </c>
      <c s="135">
        <f t="shared" si="39"/>
        <v>-840</v>
      </c>
      <c s="87">
        <f t="shared" si="20"/>
        <v>-400</v>
      </c>
      <c s="105">
        <f t="shared" si="21"/>
        <v>-0.40000000000000019</v>
      </c>
      <c s="87" t="s">
        <v>277</v>
      </c>
    </row>
    <row ht="11.1" customHeight="1">
      <c s="299">
        <f t="shared" si="54"/>
        <v>41</v>
      </c>
      <c s="74">
        <f t="shared" si="50"/>
        <v>1.3500000000000001</v>
      </c>
      <c s="236">
        <v>45055.056250000001</v>
      </c>
      <c s="66">
        <v>9841</v>
      </c>
      <c s="66">
        <v>12205</v>
      </c>
      <c s="66">
        <v>3342</v>
      </c>
      <c s="66">
        <v>2267</v>
      </c>
      <c s="66">
        <v>0</v>
      </c>
      <c s="66">
        <v>1932</v>
      </c>
      <c s="66">
        <v>251</v>
      </c>
      <c s="66">
        <v>5396</v>
      </c>
      <c s="66">
        <v>3619</v>
      </c>
      <c s="66">
        <v>5877</v>
      </c>
      <c s="66">
        <v>2117</v>
      </c>
      <c s="66">
        <v>0</v>
      </c>
      <c s="66">
        <v>3794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25"/>
      <c s="255" t="str">
        <f t="shared" si="55"/>
        <v/>
      </c>
      <c s="253">
        <f t="shared" si="56"/>
        <v>2</v>
      </c>
      <c s="22">
        <f t="shared" si="57"/>
        <v>30</v>
      </c>
      <c s="22">
        <f t="shared" si="58"/>
        <v>17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5</v>
      </c>
      <c s="22">
        <f t="shared" si="66"/>
        <v>8</v>
      </c>
      <c s="22">
        <f t="shared" si="67"/>
        <v>3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223">
        <f t="shared" si="51"/>
        <v>1</v>
      </c>
      <c s="93" t="str">
        <f t="shared" si="52"/>
        <v>01:21</v>
      </c>
      <c s="29">
        <f t="array" aca="1" ref="BO41" ca="1">IF(($A41-BO$3)&lt;=20,INDIRECT(BO$15&amp;$A41,TRUE)*BO$2,IF(ISERR(AVERAGE(INDIRECT(BO$15&amp;$A41-BO$3&amp;":"&amp;BO$15&amp;$A41))*BO$2),0,AVERAGE(INDIRECT(BO$15&amp;$A41-BO$3&amp;":"&amp;BO$15&amp;$A41))*BO$2))</f>
        <v>1800</v>
      </c>
      <c s="29">
        <f t="array" aca="1" ref="BP41" ca="1">IF(($A41-BP$3)&lt;=20,INDIRECT(BP$15&amp;$A41,TRUE)*BP$2,IF(ISERR(AVERAGE(INDIRECT(BP$15&amp;$A41-BP$3&amp;":"&amp;BP$15&amp;$A41))*BP$2),0,AVERAGE(INDIRECT(BP$15&amp;$A41-BP$3&amp;":"&amp;BP$15&amp;$A41))*BP$2))</f>
        <v>1020</v>
      </c>
      <c s="29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9">
        <f t="array" aca="1" ref="BR41" ca="1">IF(($A41-BR$3)&lt;=20,INDIRECT(BR$15&amp;$A41,TRUE)*BR$2,IF(ISERR(AVERAGE(INDIRECT(BR$15&amp;$A41-BR$3&amp;":"&amp;BR$15&amp;$A41))*BR$2),0,AVERAGE(INDIRECT(BR$15&amp;$A41-BR$3&amp;":"&amp;BR$15&amp;$A41))*BR$2))</f>
        <v>120</v>
      </c>
      <c s="29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9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9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9">
        <f t="array" aca="1" ref="BV41" ca="1">IF(($A41-BV$3)&lt;=20,INDIRECT(BV$15&amp;$A41,TRUE)*BV$2,IF(ISERR(AVERAGE(INDIRECT(BV$15&amp;$A41-BV$3&amp;":"&amp;BV$15&amp;$A41))*BV$2),0,AVERAGE(INDIRECT(BV$15&amp;$A41-BV$3&amp;":"&amp;BV$15&amp;$A41))*BV$2))</f>
        <v>480</v>
      </c>
      <c s="29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29">
        <f t="array" aca="1" ref="BX41" ca="1">IF(($A41-BX$3)&lt;=20,INDIRECT(BX$15&amp;$A41,TRUE)*BX$2,IF(ISERR(AVERAGE(INDIRECT(BX$15&amp;$A41-BX$3&amp;":"&amp;BX$15&amp;$A41))*BX$2),0,AVERAGE(INDIRECT(BX$15&amp;$A41-BX$3&amp;":"&amp;BX$15&amp;$A41))*BX$2))</f>
        <v>480</v>
      </c>
      <c s="29">
        <f t="array" aca="1" ref="BY41" ca="1">IF(($A41-BY$3)&lt;=20,INDIRECT(BY$15&amp;$A41,TRUE)*BY$2,IF(ISERR(AVERAGE(INDIRECT(BY$15&amp;$A41-BY$3&amp;":"&amp;BY$15&amp;$A41))*BY$2),0,AVERAGE(INDIRECT(BY$15&amp;$A41-BY$3&amp;":"&amp;BY$15&amp;$A41))*BY$2))</f>
        <v>180</v>
      </c>
      <c s="29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9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9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9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9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9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9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9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9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9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9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9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9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9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9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9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9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9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71"/>
      <c r="CT41" s="332"/>
      <c s="259"/>
      <c s="2"/>
      <c s="82"/>
      <c s="82"/>
      <c s="82"/>
      <c r="DU41" s="82"/>
      <c s="82"/>
      <c s="10"/>
      <c r="FL41" s="1"/>
      <c s="125">
        <f t="shared" si="9"/>
        <v>43869</v>
      </c>
      <c s="229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7">
        <f t="shared" si="11"/>
        <v>520</v>
      </c>
      <c s="102">
        <f t="shared" si="12"/>
        <v>0.56999999999999962</v>
      </c>
      <c s="3" t="s">
        <v>105</v>
      </c>
      <c s="159">
        <f t="shared" si="43"/>
        <v>19</v>
      </c>
      <c s="3" t="s">
        <v>105</v>
      </c>
      <c s="2"/>
      <c s="2"/>
      <c s="2"/>
      <c r="GW41" s="124">
        <f t="shared" si="16"/>
        <v>10500</v>
      </c>
      <c r="HJ41" s="8">
        <f t="shared" si="95"/>
        <v>2900</v>
      </c>
      <c r="HN41" s="2"/>
      <c r="HX41" s="99">
        <f t="shared" si="96"/>
        <v>5500</v>
      </c>
      <c s="135">
        <f t="shared" si="39"/>
        <v>-850</v>
      </c>
      <c s="87">
        <f t="shared" si="20"/>
        <v>-410</v>
      </c>
      <c s="105">
        <f t="shared" si="21"/>
        <v>-0.4100000000000002</v>
      </c>
      <c s="87" t="s">
        <v>35</v>
      </c>
    </row>
    <row ht="11.1" customHeight="1">
      <c s="299">
        <f t="shared" si="54"/>
        <v>42</v>
      </c>
      <c s="74">
        <f t="shared" si="50"/>
        <v>1.3666666666666667</v>
      </c>
      <c s="236">
        <v>45055.056944444441</v>
      </c>
      <c s="66">
        <v>9867</v>
      </c>
      <c s="66">
        <v>12220</v>
      </c>
      <c s="66">
        <v>3342</v>
      </c>
      <c s="66">
        <v>2270</v>
      </c>
      <c s="66">
        <v>0</v>
      </c>
      <c s="66">
        <v>1932</v>
      </c>
      <c s="66">
        <v>251</v>
      </c>
      <c s="66">
        <v>5403</v>
      </c>
      <c s="66">
        <v>3624</v>
      </c>
      <c s="66">
        <v>5885</v>
      </c>
      <c s="66">
        <v>2119</v>
      </c>
      <c s="66">
        <v>0</v>
      </c>
      <c s="66">
        <v>3799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25"/>
      <c s="255" t="str">
        <f t="shared" si="55"/>
        <v/>
      </c>
      <c s="253">
        <f t="shared" si="56"/>
        <v>2</v>
      </c>
      <c s="22">
        <f t="shared" si="57"/>
        <v>26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8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223">
        <f t="shared" si="51"/>
        <v>1</v>
      </c>
      <c s="93" t="str">
        <f t="shared" si="52"/>
        <v>01:22</v>
      </c>
      <c s="29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1560</v>
      </c>
      <c s="29">
        <f t="array" aca="1" ref="BP42" ca="1">IF(($A42-BP$3)&lt;=20,INDIRECT(BP$15&amp;$A42,TRUE)*BP$2,IF(ISERR(AVERAGE(INDIRECT(BP$15&amp;$A42-BP$3&amp;":"&amp;BP$15&amp;$A42))*BP$2),0,AVERAGE(INDIRECT(BP$15&amp;$A42-BP$3&amp;":"&amp;BP$15&amp;$A42))*BP$2))</f>
        <v>900</v>
      </c>
      <c s="29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9">
        <f t="array" aca="1" ref="BR42" ca="1">IF(($A42-BR$3)&lt;=20,INDIRECT(BR$15&amp;$A42,TRUE)*BR$2,IF(ISERR(AVERAGE(INDIRECT(BR$15&amp;$A42-BR$3&amp;":"&amp;BR$15&amp;$A42))*BR$2),0,AVERAGE(INDIRECT(BR$15&amp;$A42-BR$3&amp;":"&amp;BR$15&amp;$A42))*BR$2))</f>
        <v>180</v>
      </c>
      <c s="29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9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9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9">
        <f t="array" aca="1" ref="BV42" ca="1">IF(($A42-BV$3)&lt;=20,INDIRECT(BV$15&amp;$A42,TRUE)*BV$2,IF(ISERR(AVERAGE(INDIRECT(BV$15&amp;$A42-BV$3&amp;":"&amp;BV$15&amp;$A42))*BV$2),0,AVERAGE(INDIRECT(BV$15&amp;$A42-BV$3&amp;":"&amp;BV$15&amp;$A42))*BV$2))</f>
        <v>420</v>
      </c>
      <c s="29">
        <f t="array" aca="1" ref="BW42" ca="1">IF(($A42-BW$3)&lt;=20,INDIRECT(BW$15&amp;$A42,TRUE)*BW$2,IF(ISERR(AVERAGE(INDIRECT(BW$15&amp;$A42-BW$3&amp;":"&amp;BW$15&amp;$A42))*BW$2),0,AVERAGE(INDIRECT(BW$15&amp;$A42-BW$3&amp;":"&amp;BW$15&amp;$A42))*BW$2))</f>
        <v>300</v>
      </c>
      <c s="29">
        <f t="array" aca="1" ref="BX42" ca="1">IF(($A42-BX$3)&lt;=20,INDIRECT(BX$15&amp;$A42,TRUE)*BX$2,IF(ISERR(AVERAGE(INDIRECT(BX$15&amp;$A42-BX$3&amp;":"&amp;BX$15&amp;$A42))*BX$2),0,AVERAGE(INDIRECT(BX$15&amp;$A42-BX$3&amp;":"&amp;BX$15&amp;$A42))*BX$2))</f>
        <v>480</v>
      </c>
      <c s="29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29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9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9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9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9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9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9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9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9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9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9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9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9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9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9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9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9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9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71"/>
      <c r="CT42" s="332"/>
      <c s="259"/>
      <c s="2"/>
      <c s="82"/>
      <c s="82"/>
      <c s="82"/>
      <c r="DU42" s="82"/>
      <c s="82"/>
      <c s="10"/>
      <c r="FL42" s="1"/>
      <c s="125">
        <f t="shared" si="9"/>
        <v>43870</v>
      </c>
      <c s="229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7">
        <f t="shared" si="11"/>
        <v>510</v>
      </c>
      <c s="102">
        <f t="shared" si="12"/>
        <v>0.55999999999999961</v>
      </c>
      <c s="3" t="s">
        <v>302</v>
      </c>
      <c s="159">
        <f t="shared" si="43"/>
        <v>19.5</v>
      </c>
      <c s="3" t="s">
        <v>302</v>
      </c>
      <c s="2"/>
      <c s="2"/>
      <c s="2"/>
      <c r="GW42" s="124">
        <f t="shared" si="16"/>
        <v>10750</v>
      </c>
      <c r="HJ42" s="8">
        <f t="shared" si="95"/>
        <v>3000</v>
      </c>
      <c r="HN42" s="2"/>
      <c r="HX42" s="99">
        <f t="shared" si="96"/>
        <v>5700</v>
      </c>
      <c s="135">
        <f t="shared" si="39"/>
        <v>-860</v>
      </c>
      <c s="87">
        <f t="shared" si="20"/>
        <v>-420</v>
      </c>
      <c s="105">
        <f t="shared" si="21"/>
        <v>-0.42000000000000021</v>
      </c>
      <c s="87" t="s">
        <v>221</v>
      </c>
    </row>
    <row ht="11.1" customHeight="1">
      <c s="299">
        <f t="shared" si="54"/>
        <v>43</v>
      </c>
      <c s="74">
        <f t="shared" si="50"/>
        <v>1.3833333333333333</v>
      </c>
      <c s="236">
        <v>45055.057638888888</v>
      </c>
      <c s="66">
        <v>9899</v>
      </c>
      <c s="66">
        <v>12237</v>
      </c>
      <c s="66">
        <v>3342</v>
      </c>
      <c s="66">
        <v>2272</v>
      </c>
      <c s="66">
        <v>0</v>
      </c>
      <c s="66">
        <v>1932</v>
      </c>
      <c s="66">
        <v>251</v>
      </c>
      <c s="66">
        <v>5411</v>
      </c>
      <c s="66">
        <v>3630</v>
      </c>
      <c s="66">
        <v>5893</v>
      </c>
      <c s="66">
        <v>2122</v>
      </c>
      <c s="66">
        <v>0</v>
      </c>
      <c s="66">
        <v>3804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25"/>
      <c s="255" t="str">
        <f t="shared" si="55"/>
        <v/>
      </c>
      <c s="253">
        <f t="shared" si="56"/>
        <v>2</v>
      </c>
      <c s="22">
        <f t="shared" si="57"/>
        <v>32</v>
      </c>
      <c s="22">
        <f t="shared" si="58"/>
        <v>17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6</v>
      </c>
      <c s="22">
        <f t="shared" si="66"/>
        <v>8</v>
      </c>
      <c s="22">
        <f t="shared" si="67"/>
        <v>3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223">
        <f t="shared" si="51"/>
        <v>1</v>
      </c>
      <c s="93" t="str">
        <f t="shared" si="52"/>
        <v>01:23</v>
      </c>
      <c s="29">
        <f t="array" aca="1" ref="BO43" ca="1">IF(($A43-BO$3)&lt;=20,INDIRECT(BO$15&amp;$A43,TRUE)*BO$2,IF(ISERR(AVERAGE(INDIRECT(BO$15&amp;$A43-BO$3&amp;":"&amp;BO$15&amp;$A43))*BO$2),0,AVERAGE(INDIRECT(BO$15&amp;$A43-BO$3&amp;":"&amp;BO$15&amp;$A43))*BO$2))</f>
        <v>1920</v>
      </c>
      <c s="29">
        <f t="array" aca="1" ref="BP43" ca="1">IF(($A43-BP$3)&lt;=20,INDIRECT(BP$15&amp;$A43,TRUE)*BP$2,IF(ISERR(AVERAGE(INDIRECT(BP$15&amp;$A43-BP$3&amp;":"&amp;BP$15&amp;$A43))*BP$2),0,AVERAGE(INDIRECT(BP$15&amp;$A43-BP$3&amp;":"&amp;BP$15&amp;$A43))*BP$2))</f>
        <v>1020</v>
      </c>
      <c s="29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9">
        <f t="array" aca="1" ref="BR43" ca="1">IF(($A43-BR$3)&lt;=20,INDIRECT(BR$15&amp;$A43,TRUE)*BR$2,IF(ISERR(AVERAGE(INDIRECT(BR$15&amp;$A43-BR$3&amp;":"&amp;BR$15&amp;$A43))*BR$2),0,AVERAGE(INDIRECT(BR$15&amp;$A43-BR$3&amp;":"&amp;BR$15&amp;$A43))*BR$2))</f>
        <v>120</v>
      </c>
      <c s="29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9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9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9">
        <f t="array" aca="1" ref="BV43" ca="1">IF(($A43-BV$3)&lt;=20,INDIRECT(BV$15&amp;$A43,TRUE)*BV$2,IF(ISERR(AVERAGE(INDIRECT(BV$15&amp;$A43-BV$3&amp;":"&amp;BV$15&amp;$A43))*BV$2),0,AVERAGE(INDIRECT(BV$15&amp;$A43-BV$3&amp;":"&amp;BV$15&amp;$A43))*BV$2))</f>
        <v>480</v>
      </c>
      <c s="29">
        <f t="array" aca="1" ref="BW43" ca="1">IF(($A43-BW$3)&lt;=20,INDIRECT(BW$15&amp;$A43,TRUE)*BW$2,IF(ISERR(AVERAGE(INDIRECT(BW$15&amp;$A43-BW$3&amp;":"&amp;BW$15&amp;$A43))*BW$2),0,AVERAGE(INDIRECT(BW$15&amp;$A43-BW$3&amp;":"&amp;BW$15&amp;$A43))*BW$2))</f>
        <v>360</v>
      </c>
      <c s="29">
        <f t="array" aca="1" ref="BX43" ca="1">IF(($A43-BX$3)&lt;=20,INDIRECT(BX$15&amp;$A43,TRUE)*BX$2,IF(ISERR(AVERAGE(INDIRECT(BX$15&amp;$A43-BX$3&amp;":"&amp;BX$15&amp;$A43))*BX$2),0,AVERAGE(INDIRECT(BX$15&amp;$A43-BX$3&amp;":"&amp;BX$15&amp;$A43))*BX$2))</f>
        <v>480</v>
      </c>
      <c s="29">
        <f t="array" aca="1" ref="BY43" ca="1">IF(($A43-BY$3)&lt;=20,INDIRECT(BY$15&amp;$A43,TRUE)*BY$2,IF(ISERR(AVERAGE(INDIRECT(BY$15&amp;$A43-BY$3&amp;":"&amp;BY$15&amp;$A43))*BY$2),0,AVERAGE(INDIRECT(BY$15&amp;$A43-BY$3&amp;":"&amp;BY$15&amp;$A43))*BY$2))</f>
        <v>180</v>
      </c>
      <c s="29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9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9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9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9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9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9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9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9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9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9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9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9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9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9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9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9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9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71"/>
      <c r="CT43" s="332"/>
      <c s="259"/>
      <c s="2"/>
      <c s="82"/>
      <c s="82"/>
      <c s="82"/>
      <c r="DU43" s="82"/>
      <c s="82"/>
      <c s="10"/>
      <c r="FL43" s="1"/>
      <c s="125">
        <f t="shared" si="9"/>
        <v>43871</v>
      </c>
      <c s="229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7">
        <f t="shared" si="11"/>
        <v>500</v>
      </c>
      <c s="102">
        <f t="shared" si="12"/>
        <v>0.5499999999999996</v>
      </c>
      <c s="3" t="s">
        <v>84</v>
      </c>
      <c s="159">
        <f t="shared" si="43"/>
        <v>20</v>
      </c>
      <c s="3" t="s">
        <v>84</v>
      </c>
      <c s="2"/>
      <c s="2"/>
      <c s="2"/>
      <c r="GW43" s="124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9">
        <f t="shared" si="96"/>
        <v>5900</v>
      </c>
      <c s="135">
        <f t="shared" si="39"/>
        <v>-870</v>
      </c>
      <c s="87">
        <f t="shared" si="20"/>
        <v>-430</v>
      </c>
      <c s="105">
        <f t="shared" si="21"/>
        <v>-0.43000000000000022</v>
      </c>
      <c s="87" t="s">
        <v>85</v>
      </c>
    </row>
    <row ht="11.1" customHeight="1">
      <c s="299">
        <f t="shared" si="54"/>
        <v>44</v>
      </c>
      <c s="74">
        <f t="shared" si="50"/>
        <v>1.3999999999999999</v>
      </c>
      <c s="236">
        <v>45055.058333333334</v>
      </c>
      <c s="66">
        <v>9927</v>
      </c>
      <c s="66">
        <v>12252</v>
      </c>
      <c s="66">
        <v>3342</v>
      </c>
      <c s="66">
        <v>2275</v>
      </c>
      <c s="66">
        <v>0</v>
      </c>
      <c s="66">
        <v>1932</v>
      </c>
      <c s="66">
        <v>251</v>
      </c>
      <c s="66">
        <v>5418</v>
      </c>
      <c s="66">
        <v>3635</v>
      </c>
      <c s="66">
        <v>5901</v>
      </c>
      <c s="66">
        <v>2125</v>
      </c>
      <c s="66">
        <v>0</v>
      </c>
      <c s="66">
        <v>3809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25"/>
      <c s="255" t="str">
        <f t="shared" si="55"/>
        <v/>
      </c>
      <c s="253">
        <f t="shared" si="56"/>
        <v>2</v>
      </c>
      <c s="22">
        <f t="shared" si="57"/>
        <v>28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8</v>
      </c>
      <c s="22">
        <f t="shared" si="67"/>
        <v>3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223">
        <f t="shared" si="51"/>
        <v>1</v>
      </c>
      <c s="93" t="str">
        <f t="shared" si="52"/>
        <v>01:24</v>
      </c>
      <c s="29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1680</v>
      </c>
      <c s="29">
        <f t="array" aca="1" ref="BP44" ca="1">IF(($A44-BP$3)&lt;=20,INDIRECT(BP$15&amp;$A44,TRUE)*BP$2,IF(ISERR(AVERAGE(INDIRECT(BP$15&amp;$A44-BP$3&amp;":"&amp;BP$15&amp;$A44))*BP$2),0,AVERAGE(INDIRECT(BP$15&amp;$A44-BP$3&amp;":"&amp;BP$15&amp;$A44))*BP$2))</f>
        <v>900</v>
      </c>
      <c s="29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9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29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9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9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9">
        <f t="array" aca="1" ref="BV44" ca="1">IF(($A44-BV$3)&lt;=20,INDIRECT(BV$15&amp;$A44,TRUE)*BV$2,IF(ISERR(AVERAGE(INDIRECT(BV$15&amp;$A44-BV$3&amp;":"&amp;BV$15&amp;$A44))*BV$2),0,AVERAGE(INDIRECT(BV$15&amp;$A44-BV$3&amp;":"&amp;BV$15&amp;$A44))*BV$2))</f>
        <v>420</v>
      </c>
      <c s="29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29">
        <f t="array" aca="1" ref="BX44" ca="1">IF(($A44-BX$3)&lt;=20,INDIRECT(BX$15&amp;$A44,TRUE)*BX$2,IF(ISERR(AVERAGE(INDIRECT(BX$15&amp;$A44-BX$3&amp;":"&amp;BX$15&amp;$A44))*BX$2),0,AVERAGE(INDIRECT(BX$15&amp;$A44-BX$3&amp;":"&amp;BX$15&amp;$A44))*BX$2))</f>
        <v>480</v>
      </c>
      <c s="29">
        <f t="array" aca="1" ref="BY44" ca="1">IF(($A44-BY$3)&lt;=20,INDIRECT(BY$15&amp;$A44,TRUE)*BY$2,IF(ISERR(AVERAGE(INDIRECT(BY$15&amp;$A44-BY$3&amp;":"&amp;BY$15&amp;$A44))*BY$2),0,AVERAGE(INDIRECT(BY$15&amp;$A44-BY$3&amp;":"&amp;BY$15&amp;$A44))*BY$2))</f>
        <v>180</v>
      </c>
      <c s="29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9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9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9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9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9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9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9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9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9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9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9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9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9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9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9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9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9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71"/>
      <c r="CT44" s="332"/>
      <c s="259"/>
      <c s="2"/>
      <c s="82"/>
      <c s="82"/>
      <c s="82"/>
      <c r="DU44" s="82"/>
      <c s="82"/>
      <c s="10"/>
      <c r="FL44" s="1"/>
      <c s="125">
        <f t="shared" si="9"/>
        <v>43872</v>
      </c>
      <c s="229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7">
        <f t="shared" si="11"/>
        <v>490</v>
      </c>
      <c s="102">
        <f t="shared" si="12"/>
        <v>0.53999999999999959</v>
      </c>
      <c s="3" t="s">
        <v>277</v>
      </c>
      <c s="159">
        <f t="shared" si="43"/>
        <v>20.5</v>
      </c>
      <c s="3" t="s">
        <v>277</v>
      </c>
      <c s="2"/>
      <c s="2"/>
      <c s="2"/>
      <c r="GW44" s="124">
        <f t="shared" si="16"/>
        <v>11250</v>
      </c>
      <c r="HJ44" s="8">
        <f t="shared" si="95"/>
        <v>3200</v>
      </c>
      <c r="HX44" s="99">
        <f t="shared" si="96"/>
        <v>6100</v>
      </c>
      <c s="135">
        <f t="shared" si="39"/>
        <v>-880</v>
      </c>
      <c s="87">
        <f t="shared" si="20"/>
        <v>-440</v>
      </c>
      <c s="105">
        <f t="shared" si="21"/>
        <v>-0.44000000000000022</v>
      </c>
      <c s="87" t="s">
        <v>278</v>
      </c>
    </row>
    <row ht="11.1" customHeight="1">
      <c s="299">
        <f t="shared" si="54"/>
        <v>45</v>
      </c>
      <c s="74">
        <f t="shared" si="50"/>
        <v>1.4166666666666667</v>
      </c>
      <c s="236">
        <v>45055.059027777781</v>
      </c>
      <c s="66">
        <v>9956</v>
      </c>
      <c s="66">
        <v>12269</v>
      </c>
      <c s="66">
        <v>3342</v>
      </c>
      <c s="66">
        <v>2278</v>
      </c>
      <c s="66">
        <v>0</v>
      </c>
      <c s="66">
        <v>1932</v>
      </c>
      <c s="66">
        <v>251</v>
      </c>
      <c s="66">
        <v>5426</v>
      </c>
      <c s="66">
        <v>3640</v>
      </c>
      <c s="66">
        <v>5909</v>
      </c>
      <c s="66">
        <v>2128</v>
      </c>
      <c s="66">
        <v>0</v>
      </c>
      <c s="66">
        <v>3814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25"/>
      <c s="255" t="str">
        <f t="shared" si="55"/>
        <v/>
      </c>
      <c s="253">
        <f t="shared" si="56"/>
        <v>2</v>
      </c>
      <c s="22">
        <f t="shared" si="57"/>
        <v>29</v>
      </c>
      <c s="22">
        <f t="shared" si="58"/>
        <v>17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5</v>
      </c>
      <c s="22">
        <f t="shared" si="66"/>
        <v>8</v>
      </c>
      <c s="22">
        <f t="shared" si="67"/>
        <v>3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223">
        <f t="shared" si="51"/>
        <v>1</v>
      </c>
      <c s="93" t="str">
        <f t="shared" si="52"/>
        <v>01:25</v>
      </c>
      <c s="29">
        <f t="array" aca="1" ref="BO45" ca="1">IF(($A45-BO$3)&lt;=20,INDIRECT(BO$15&amp;$A45,TRUE)*BO$2,IF(ISERR(AVERAGE(INDIRECT(BO$15&amp;$A45-BO$3&amp;":"&amp;BO$15&amp;$A45))*BO$2),0,AVERAGE(INDIRECT(BO$15&amp;$A45-BO$3&amp;":"&amp;BO$15&amp;$A45))*BO$2))</f>
        <v>1740</v>
      </c>
      <c s="29">
        <f t="array" aca="1" ref="BP45" ca="1">IF(($A45-BP$3)&lt;=20,INDIRECT(BP$15&amp;$A45,TRUE)*BP$2,IF(ISERR(AVERAGE(INDIRECT(BP$15&amp;$A45-BP$3&amp;":"&amp;BP$15&amp;$A45))*BP$2),0,AVERAGE(INDIRECT(BP$15&amp;$A45-BP$3&amp;":"&amp;BP$15&amp;$A45))*BP$2))</f>
        <v>1020</v>
      </c>
      <c s="29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9">
        <f t="array" aca="1" ref="BR45" ca="1">IF(($A45-BR$3)&lt;=20,INDIRECT(BR$15&amp;$A45,TRUE)*BR$2,IF(ISERR(AVERAGE(INDIRECT(BR$15&amp;$A45-BR$3&amp;":"&amp;BR$15&amp;$A45))*BR$2),0,AVERAGE(INDIRECT(BR$15&amp;$A45-BR$3&amp;":"&amp;BR$15&amp;$A45))*BR$2))</f>
        <v>180</v>
      </c>
      <c s="29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9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9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9">
        <f t="array" aca="1" ref="BV45" ca="1">IF(($A45-BV$3)&lt;=20,INDIRECT(BV$15&amp;$A45,TRUE)*BV$2,IF(ISERR(AVERAGE(INDIRECT(BV$15&amp;$A45-BV$3&amp;":"&amp;BV$15&amp;$A45))*BV$2),0,AVERAGE(INDIRECT(BV$15&amp;$A45-BV$3&amp;":"&amp;BV$15&amp;$A45))*BV$2))</f>
        <v>480</v>
      </c>
      <c s="29">
        <f t="array" aca="1" ref="BW45" ca="1">IF(($A45-BW$3)&lt;=20,INDIRECT(BW$15&amp;$A45,TRUE)*BW$2,IF(ISERR(AVERAGE(INDIRECT(BW$15&amp;$A45-BW$3&amp;":"&amp;BW$15&amp;$A45))*BW$2),0,AVERAGE(INDIRECT(BW$15&amp;$A45-BW$3&amp;":"&amp;BW$15&amp;$A45))*BW$2))</f>
        <v>300</v>
      </c>
      <c s="29">
        <f t="array" aca="1" ref="BX45" ca="1">IF(($A45-BX$3)&lt;=20,INDIRECT(BX$15&amp;$A45,TRUE)*BX$2,IF(ISERR(AVERAGE(INDIRECT(BX$15&amp;$A45-BX$3&amp;":"&amp;BX$15&amp;$A45))*BX$2),0,AVERAGE(INDIRECT(BX$15&amp;$A45-BX$3&amp;":"&amp;BX$15&amp;$A45))*BX$2))</f>
        <v>480</v>
      </c>
      <c s="29">
        <f t="array" aca="1" ref="BY45" ca="1">IF(($A45-BY$3)&lt;=20,INDIRECT(BY$15&amp;$A45,TRUE)*BY$2,IF(ISERR(AVERAGE(INDIRECT(BY$15&amp;$A45-BY$3&amp;":"&amp;BY$15&amp;$A45))*BY$2),0,AVERAGE(INDIRECT(BY$15&amp;$A45-BY$3&amp;":"&amp;BY$15&amp;$A45))*BY$2))</f>
        <v>180</v>
      </c>
      <c s="29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9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9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9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9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9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9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9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9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9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9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9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9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9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9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9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9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9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71"/>
      <c r="CT45" s="332"/>
      <c s="259"/>
      <c s="2"/>
      <c s="82"/>
      <c s="82"/>
      <c s="82"/>
      <c r="DU45" s="82"/>
      <c s="82"/>
      <c s="10"/>
      <c r="FL45" s="1"/>
      <c s="125">
        <f t="shared" si="9"/>
        <v>43873</v>
      </c>
      <c s="229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7">
        <f t="shared" si="11"/>
        <v>480</v>
      </c>
      <c s="102">
        <f t="shared" si="12"/>
        <v>0.52999999999999958</v>
      </c>
      <c s="3" t="s">
        <v>35</v>
      </c>
      <c s="159">
        <f t="shared" si="43"/>
        <v>21</v>
      </c>
      <c s="3" t="s">
        <v>35</v>
      </c>
      <c s="2"/>
      <c s="2"/>
      <c s="2"/>
      <c r="GW45" s="124">
        <f t="shared" si="16"/>
        <v>11500</v>
      </c>
      <c r="HJ45" s="8">
        <f t="shared" si="95"/>
        <v>3300</v>
      </c>
      <c r="HX45" s="99">
        <f t="shared" si="96"/>
        <v>6300</v>
      </c>
      <c s="135">
        <f t="shared" si="39"/>
        <v>-890</v>
      </c>
      <c s="87">
        <f t="shared" si="20"/>
        <v>-450</v>
      </c>
      <c s="105">
        <f t="shared" si="21"/>
        <v>-0.45000000000000023</v>
      </c>
      <c s="87" t="s">
        <v>58</v>
      </c>
    </row>
    <row ht="11.1" customHeight="1">
      <c s="299">
        <f t="shared" si="54"/>
        <v>46</v>
      </c>
      <c s="74">
        <f t="shared" si="50"/>
        <v>1.4333333333333333</v>
      </c>
      <c s="236">
        <v>45055.05972222222</v>
      </c>
      <c s="66">
        <v>9960</v>
      </c>
      <c s="66">
        <v>12286</v>
      </c>
      <c s="66">
        <v>3342</v>
      </c>
      <c s="66">
        <v>2281</v>
      </c>
      <c s="66">
        <v>0</v>
      </c>
      <c s="66">
        <v>1932</v>
      </c>
      <c s="66">
        <v>251</v>
      </c>
      <c s="66">
        <v>5433</v>
      </c>
      <c s="66">
        <v>3646</v>
      </c>
      <c s="66">
        <v>5917</v>
      </c>
      <c s="66">
        <v>2131</v>
      </c>
      <c s="66">
        <v>0</v>
      </c>
      <c s="66">
        <v>3819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25"/>
      <c s="255" t="str">
        <f t="shared" si="55"/>
        <v/>
      </c>
      <c s="253">
        <f t="shared" si="56"/>
        <v>2</v>
      </c>
      <c s="22">
        <f t="shared" si="57"/>
        <v>4</v>
      </c>
      <c s="22">
        <f t="shared" si="58"/>
        <v>17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8</v>
      </c>
      <c s="22">
        <f t="shared" si="67"/>
        <v>3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223">
        <f t="shared" si="51"/>
        <v>1</v>
      </c>
      <c s="93" t="str">
        <f t="shared" si="52"/>
        <v>01:26</v>
      </c>
      <c s="29">
        <f t="array" aca="1" ref="BO46" ca="1">IF(($A46-BO$3)&lt;=20,INDIRECT(BO$15&amp;$A46,TRUE)*BO$2,IF(ISERR(AVERAGE(INDIRECT(BO$15&amp;$A46-BO$3&amp;":"&amp;BO$15&amp;$A46))*BO$2),0,AVERAGE(INDIRECT(BO$15&amp;$A46-BO$3&amp;":"&amp;BO$15&amp;$A46))*BO$2))</f>
        <v>240</v>
      </c>
      <c s="29">
        <f t="array" aca="1" ref="BP46" ca="1">IF(($A46-BP$3)&lt;=20,INDIRECT(BP$15&amp;$A46,TRUE)*BP$2,IF(ISERR(AVERAGE(INDIRECT(BP$15&amp;$A46-BP$3&amp;":"&amp;BP$15&amp;$A46))*BP$2),0,AVERAGE(INDIRECT(BP$15&amp;$A46-BP$3&amp;":"&amp;BP$15&amp;$A46))*BP$2))</f>
        <v>1020</v>
      </c>
      <c s="29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9">
        <f t="array" aca="1" ref="BR46" ca="1">IF(($A46-BR$3)&lt;=20,INDIRECT(BR$15&amp;$A46,TRUE)*BR$2,IF(ISERR(AVERAGE(INDIRECT(BR$15&amp;$A46-BR$3&amp;":"&amp;BR$15&amp;$A46))*BR$2),0,AVERAGE(INDIRECT(BR$15&amp;$A46-BR$3&amp;":"&amp;BR$15&amp;$A46))*BR$2))</f>
        <v>180</v>
      </c>
      <c s="29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9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9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9">
        <f t="array" aca="1" ref="BV46" ca="1">IF(($A46-BV$3)&lt;=20,INDIRECT(BV$15&amp;$A46,TRUE)*BV$2,IF(ISERR(AVERAGE(INDIRECT(BV$15&amp;$A46-BV$3&amp;":"&amp;BV$15&amp;$A46))*BV$2),0,AVERAGE(INDIRECT(BV$15&amp;$A46-BV$3&amp;":"&amp;BV$15&amp;$A46))*BV$2))</f>
        <v>420</v>
      </c>
      <c s="29">
        <f t="array" aca="1" ref="BW46" ca="1">IF(($A46-BW$3)&lt;=20,INDIRECT(BW$15&amp;$A46,TRUE)*BW$2,IF(ISERR(AVERAGE(INDIRECT(BW$15&amp;$A46-BW$3&amp;":"&amp;BW$15&amp;$A46))*BW$2),0,AVERAGE(INDIRECT(BW$15&amp;$A46-BW$3&amp;":"&amp;BW$15&amp;$A46))*BW$2))</f>
        <v>360</v>
      </c>
      <c s="29">
        <f t="array" aca="1" ref="BX46" ca="1">IF(($A46-BX$3)&lt;=20,INDIRECT(BX$15&amp;$A46,TRUE)*BX$2,IF(ISERR(AVERAGE(INDIRECT(BX$15&amp;$A46-BX$3&amp;":"&amp;BX$15&amp;$A46))*BX$2),0,AVERAGE(INDIRECT(BX$15&amp;$A46-BX$3&amp;":"&amp;BX$15&amp;$A46))*BX$2))</f>
        <v>480</v>
      </c>
      <c s="29">
        <f t="array" aca="1" ref="BY46" ca="1">IF(($A46-BY$3)&lt;=20,INDIRECT(BY$15&amp;$A46,TRUE)*BY$2,IF(ISERR(AVERAGE(INDIRECT(BY$15&amp;$A46-BY$3&amp;":"&amp;BY$15&amp;$A46))*BY$2),0,AVERAGE(INDIRECT(BY$15&amp;$A46-BY$3&amp;":"&amp;BY$15&amp;$A46))*BY$2))</f>
        <v>180</v>
      </c>
      <c s="29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9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9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9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9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9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9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9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9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9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9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9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9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9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9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9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9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9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71"/>
      <c r="CT46" s="332"/>
      <c s="259"/>
      <c s="2"/>
      <c s="82"/>
      <c s="82"/>
      <c s="82"/>
      <c r="DU46" s="82"/>
      <c s="82"/>
      <c s="10"/>
      <c r="FL46" s="1"/>
      <c s="125">
        <f t="shared" si="9"/>
        <v>43874</v>
      </c>
      <c s="229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7">
        <f t="shared" si="11"/>
        <v>470</v>
      </c>
      <c s="102">
        <f t="shared" si="12"/>
        <v>0.51999999999999957</v>
      </c>
      <c s="3" t="s">
        <v>221</v>
      </c>
      <c s="159">
        <f t="shared" si="43"/>
        <v>21.5</v>
      </c>
      <c s="3" t="s">
        <v>221</v>
      </c>
      <c s="2"/>
      <c s="2"/>
      <c s="2"/>
      <c r="GW46" s="124">
        <f t="shared" si="16"/>
        <v>11750</v>
      </c>
      <c r="HJ46" s="8">
        <f t="shared" si="95"/>
        <v>3400</v>
      </c>
      <c r="HX46" s="99">
        <f t="shared" si="96"/>
        <v>6500</v>
      </c>
      <c s="135">
        <f t="shared" si="39"/>
        <v>-900</v>
      </c>
      <c s="87">
        <f t="shared" si="20"/>
        <v>-460</v>
      </c>
      <c s="105">
        <f t="shared" si="21"/>
        <v>-0.46000000000000024</v>
      </c>
      <c s="87" t="s">
        <v>251</v>
      </c>
    </row>
    <row ht="11.1" customHeight="1">
      <c s="299">
        <f t="shared" si="54"/>
        <v>47</v>
      </c>
      <c s="74">
        <f t="shared" si="50"/>
        <v>1.45</v>
      </c>
      <c s="236">
        <v>45055.060416666667</v>
      </c>
      <c s="66">
        <v>9976</v>
      </c>
      <c s="66">
        <v>12301</v>
      </c>
      <c s="66">
        <v>3342</v>
      </c>
      <c s="66">
        <v>2284</v>
      </c>
      <c s="66">
        <v>0</v>
      </c>
      <c s="66">
        <v>1932</v>
      </c>
      <c s="66">
        <v>251</v>
      </c>
      <c s="66">
        <v>5440</v>
      </c>
      <c s="66">
        <v>3650</v>
      </c>
      <c s="66">
        <v>5924</v>
      </c>
      <c s="66">
        <v>2133</v>
      </c>
      <c s="66">
        <v>0</v>
      </c>
      <c s="66">
        <v>3824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25"/>
      <c s="255" t="str">
        <f t="shared" si="55"/>
        <v/>
      </c>
      <c s="253">
        <f t="shared" si="56"/>
        <v>2</v>
      </c>
      <c s="22">
        <f t="shared" si="57"/>
        <v>16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4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223">
        <f t="shared" si="51"/>
        <v>1</v>
      </c>
      <c s="93" t="str">
        <f t="shared" si="52"/>
        <v>01:27</v>
      </c>
      <c s="29">
        <f t="array" aca="1" ref="BO47" ca="1">IF(($A47-BO$3)&lt;=20,INDIRECT(BO$15&amp;$A47,TRUE)*BO$2,IF(ISERR(AVERAGE(INDIRECT(BO$15&amp;$A47-BO$3&amp;":"&amp;BO$15&amp;$A47))*BO$2),0,AVERAGE(INDIRECT(BO$15&amp;$A47-BO$3&amp;":"&amp;BO$15&amp;$A47))*BO$2))</f>
        <v>960</v>
      </c>
      <c s="29">
        <f t="array" aca="1" ref="BP47" ca="1">IF(($A47-BP$3)&lt;=20,INDIRECT(BP$15&amp;$A47,TRUE)*BP$2,IF(ISERR(AVERAGE(INDIRECT(BP$15&amp;$A47-BP$3&amp;":"&amp;BP$15&amp;$A47))*BP$2),0,AVERAGE(INDIRECT(BP$15&amp;$A47-BP$3&amp;":"&amp;BP$15&amp;$A47))*BP$2))</f>
        <v>900</v>
      </c>
      <c s="29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9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29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9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9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9">
        <f t="array" aca="1" ref="BV47" ca="1">IF(($A47-BV$3)&lt;=20,INDIRECT(BV$15&amp;$A47,TRUE)*BV$2,IF(ISERR(AVERAGE(INDIRECT(BV$15&amp;$A47-BV$3&amp;":"&amp;BV$15&amp;$A47))*BV$2),0,AVERAGE(INDIRECT(BV$15&amp;$A47-BV$3&amp;":"&amp;BV$15&amp;$A47))*BV$2))</f>
        <v>420</v>
      </c>
      <c s="29">
        <f t="array" aca="1" ref="BW47" ca="1">IF(($A47-BW$3)&lt;=20,INDIRECT(BW$15&amp;$A47,TRUE)*BW$2,IF(ISERR(AVERAGE(INDIRECT(BW$15&amp;$A47-BW$3&amp;":"&amp;BW$15&amp;$A47))*BW$2),0,AVERAGE(INDIRECT(BW$15&amp;$A47-BW$3&amp;":"&amp;BW$15&amp;$A47))*BW$2))</f>
        <v>240</v>
      </c>
      <c s="29">
        <f t="array" aca="1" ref="BX47" ca="1">IF(($A47-BX$3)&lt;=20,INDIRECT(BX$15&amp;$A47,TRUE)*BX$2,IF(ISERR(AVERAGE(INDIRECT(BX$15&amp;$A47-BX$3&amp;":"&amp;BX$15&amp;$A47))*BX$2),0,AVERAGE(INDIRECT(BX$15&amp;$A47-BX$3&amp;":"&amp;BX$15&amp;$A47))*BX$2))</f>
        <v>420</v>
      </c>
      <c s="29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29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9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9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9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9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9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9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9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9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9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9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9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9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9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9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9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9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9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71"/>
      <c r="CT47" s="332"/>
      <c s="259"/>
      <c s="2"/>
      <c s="82"/>
      <c s="82"/>
      <c s="82"/>
      <c r="DU47" s="82"/>
      <c s="82"/>
      <c s="10"/>
      <c r="FL47" s="1"/>
      <c s="125">
        <f t="shared" si="9"/>
        <v>43875</v>
      </c>
      <c s="229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7">
        <f t="shared" si="11"/>
        <v>460</v>
      </c>
      <c s="102">
        <f t="shared" si="12"/>
        <v>0.50999999999999956</v>
      </c>
      <c s="3" t="s">
        <v>85</v>
      </c>
      <c s="159">
        <f t="shared" si="43"/>
        <v>22</v>
      </c>
      <c s="3" t="s">
        <v>85</v>
      </c>
      <c s="2"/>
      <c s="2"/>
      <c s="2"/>
      <c r="GW47" s="124">
        <f t="shared" si="16"/>
        <v>12000</v>
      </c>
      <c r="HJ47" s="8">
        <f t="shared" si="95"/>
        <v>3500</v>
      </c>
      <c r="HX47" s="99">
        <f t="shared" si="96"/>
        <v>6700</v>
      </c>
      <c s="135">
        <f t="shared" si="39"/>
        <v>-910</v>
      </c>
      <c s="87">
        <f t="shared" si="20"/>
        <v>-470</v>
      </c>
      <c s="105">
        <f t="shared" si="21"/>
        <v>-0.47000000000000025</v>
      </c>
      <c s="87" t="s">
        <v>81</v>
      </c>
    </row>
    <row ht="11.1" customHeight="1">
      <c s="299">
        <f t="shared" si="54"/>
        <v>48</v>
      </c>
      <c s="74">
        <f t="shared" si="50"/>
        <v>1.4666666666666668</v>
      </c>
      <c s="236">
        <v>45055.061111111114</v>
      </c>
      <c s="66">
        <v>10002</v>
      </c>
      <c s="66">
        <v>12318</v>
      </c>
      <c s="66">
        <v>3342</v>
      </c>
      <c s="66">
        <v>2288</v>
      </c>
      <c s="66">
        <v>0</v>
      </c>
      <c s="66">
        <v>1932</v>
      </c>
      <c s="66">
        <v>251</v>
      </c>
      <c s="66">
        <v>5448</v>
      </c>
      <c s="66">
        <v>3656</v>
      </c>
      <c s="66">
        <v>5932</v>
      </c>
      <c s="66">
        <v>2136</v>
      </c>
      <c s="66">
        <v>0</v>
      </c>
      <c s="66">
        <v>3829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25"/>
      <c s="255" t="str">
        <f t="shared" si="55"/>
        <v/>
      </c>
      <c s="253">
        <f t="shared" si="56"/>
        <v>2</v>
      </c>
      <c s="22">
        <f t="shared" si="57"/>
        <v>26</v>
      </c>
      <c s="22">
        <f t="shared" si="58"/>
        <v>17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6</v>
      </c>
      <c s="22">
        <f t="shared" si="66"/>
        <v>8</v>
      </c>
      <c s="22">
        <f t="shared" si="67"/>
        <v>3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223">
        <f t="shared" si="51"/>
        <v>1</v>
      </c>
      <c s="93" t="str">
        <f t="shared" si="52"/>
        <v>01:28</v>
      </c>
      <c s="29">
        <f t="array" aca="1" ref="BO48" ca="1">IF(($A48-BO$3)&lt;=20,INDIRECT(BO$15&amp;$A48,TRUE)*BO$2,IF(ISERR(AVERAGE(INDIRECT(BO$15&amp;$A48-BO$3&amp;":"&amp;BO$15&amp;$A48))*BO$2),0,AVERAGE(INDIRECT(BO$15&amp;$A48-BO$3&amp;":"&amp;BO$15&amp;$A48))*BO$2))</f>
        <v>1560</v>
      </c>
      <c s="29">
        <f t="array" aca="1" ref="BP48" ca="1">IF(($A48-BP$3)&lt;=20,INDIRECT(BP$15&amp;$A48,TRUE)*BP$2,IF(ISERR(AVERAGE(INDIRECT(BP$15&amp;$A48-BP$3&amp;":"&amp;BP$15&amp;$A48))*BP$2),0,AVERAGE(INDIRECT(BP$15&amp;$A48-BP$3&amp;":"&amp;BP$15&amp;$A48))*BP$2))</f>
        <v>1020</v>
      </c>
      <c s="29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9">
        <f t="array" aca="1" ref="BR48" ca="1">IF(($A48-BR$3)&lt;=20,INDIRECT(BR$15&amp;$A48,TRUE)*BR$2,IF(ISERR(AVERAGE(INDIRECT(BR$15&amp;$A48-BR$3&amp;":"&amp;BR$15&amp;$A48))*BR$2),0,AVERAGE(INDIRECT(BR$15&amp;$A48-BR$3&amp;":"&amp;BR$15&amp;$A48))*BR$2))</f>
        <v>240</v>
      </c>
      <c s="29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9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9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9">
        <f t="array" aca="1" ref="BV48" ca="1">IF(($A48-BV$3)&lt;=20,INDIRECT(BV$15&amp;$A48,TRUE)*BV$2,IF(ISERR(AVERAGE(INDIRECT(BV$15&amp;$A48-BV$3&amp;":"&amp;BV$15&amp;$A48))*BV$2),0,AVERAGE(INDIRECT(BV$15&amp;$A48-BV$3&amp;":"&amp;BV$15&amp;$A48))*BV$2))</f>
        <v>480</v>
      </c>
      <c s="29">
        <f t="array" aca="1" ref="BW48" ca="1">IF(($A48-BW$3)&lt;=20,INDIRECT(BW$15&amp;$A48,TRUE)*BW$2,IF(ISERR(AVERAGE(INDIRECT(BW$15&amp;$A48-BW$3&amp;":"&amp;BW$15&amp;$A48))*BW$2),0,AVERAGE(INDIRECT(BW$15&amp;$A48-BW$3&amp;":"&amp;BW$15&amp;$A48))*BW$2))</f>
        <v>360</v>
      </c>
      <c s="29">
        <f t="array" aca="1" ref="BX48" ca="1">IF(($A48-BX$3)&lt;=20,INDIRECT(BX$15&amp;$A48,TRUE)*BX$2,IF(ISERR(AVERAGE(INDIRECT(BX$15&amp;$A48-BX$3&amp;":"&amp;BX$15&amp;$A48))*BX$2),0,AVERAGE(INDIRECT(BX$15&amp;$A48-BX$3&amp;":"&amp;BX$15&amp;$A48))*BX$2))</f>
        <v>480</v>
      </c>
      <c s="29">
        <f t="array" aca="1" ref="BY48" ca="1">IF(($A48-BY$3)&lt;=20,INDIRECT(BY$15&amp;$A48,TRUE)*BY$2,IF(ISERR(AVERAGE(INDIRECT(BY$15&amp;$A48-BY$3&amp;":"&amp;BY$15&amp;$A48))*BY$2),0,AVERAGE(INDIRECT(BY$15&amp;$A48-BY$3&amp;":"&amp;BY$15&amp;$A48))*BY$2))</f>
        <v>180</v>
      </c>
      <c s="29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9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9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9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9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9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9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9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9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9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9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9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9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9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9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9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9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9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71"/>
      <c r="CT48" s="332"/>
      <c s="259"/>
      <c s="2"/>
      <c s="82"/>
      <c s="82"/>
      <c s="82"/>
      <c r="DU48" s="82"/>
      <c s="82"/>
      <c s="10"/>
      <c r="FL48" s="1"/>
      <c s="125">
        <f t="shared" si="9"/>
        <v>43876</v>
      </c>
      <c s="229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7">
        <f t="shared" si="11"/>
        <v>450</v>
      </c>
      <c s="102">
        <f t="shared" si="12"/>
        <v>0.49999999999999956</v>
      </c>
      <c s="3" t="s">
        <v>278</v>
      </c>
      <c s="159">
        <f t="shared" si="43"/>
        <v>22.5</v>
      </c>
      <c s="3" t="s">
        <v>278</v>
      </c>
      <c s="2"/>
      <c s="2"/>
      <c s="2"/>
      <c r="GW48" s="124">
        <f t="shared" si="16"/>
        <v>12250</v>
      </c>
      <c r="HJ48" s="8">
        <f t="shared" si="95"/>
        <v>3600</v>
      </c>
      <c r="HX48" s="99">
        <f t="shared" si="96"/>
        <v>6900</v>
      </c>
      <c s="135">
        <f t="shared" si="39"/>
        <v>-920</v>
      </c>
      <c s="87">
        <f t="shared" si="20"/>
        <v>-480</v>
      </c>
      <c s="105">
        <f t="shared" si="21"/>
        <v>-0.48000000000000026</v>
      </c>
      <c s="145"/>
    </row>
    <row ht="11.1" customHeight="1">
      <c s="299">
        <f t="shared" si="54"/>
        <v>49</v>
      </c>
      <c s="74">
        <f t="shared" si="50"/>
        <v>1.4833333333333334</v>
      </c>
      <c s="236">
        <v>45055.061805555553</v>
      </c>
      <c s="66">
        <v>10029</v>
      </c>
      <c s="66">
        <v>12334</v>
      </c>
      <c s="66">
        <v>3342</v>
      </c>
      <c s="66">
        <v>2291</v>
      </c>
      <c s="66">
        <v>0</v>
      </c>
      <c s="66">
        <v>1932</v>
      </c>
      <c s="66">
        <v>251</v>
      </c>
      <c s="66">
        <v>5455</v>
      </c>
      <c s="66">
        <v>3661</v>
      </c>
      <c s="66">
        <v>5940</v>
      </c>
      <c s="66">
        <v>2139</v>
      </c>
      <c s="66">
        <v>0</v>
      </c>
      <c s="66">
        <v>3835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25"/>
      <c s="255" t="str">
        <f t="shared" si="55"/>
        <v/>
      </c>
      <c s="253">
        <f t="shared" si="56"/>
        <v>2</v>
      </c>
      <c s="22">
        <f t="shared" si="57"/>
        <v>27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8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223">
        <f t="shared" si="51"/>
        <v>1</v>
      </c>
      <c s="93" t="str">
        <f t="shared" si="52"/>
        <v>01:29</v>
      </c>
      <c s="29">
        <f t="array" aca="1" ref="BO49" ca="1">IF(($A49-BO$3)&lt;=20,INDIRECT(BO$15&amp;$A49,TRUE)*BO$2,IF(ISERR(AVERAGE(INDIRECT(BO$15&amp;$A49-BO$3&amp;":"&amp;BO$15&amp;$A49))*BO$2),0,AVERAGE(INDIRECT(BO$15&amp;$A49-BO$3&amp;":"&amp;BO$15&amp;$A49))*BO$2))</f>
        <v>1620</v>
      </c>
      <c s="29">
        <f t="array" aca="1" ref="BP49" ca="1">IF(($A49-BP$3)&lt;=20,INDIRECT(BP$15&amp;$A49,TRUE)*BP$2,IF(ISERR(AVERAGE(INDIRECT(BP$15&amp;$A49-BP$3&amp;":"&amp;BP$15&amp;$A49))*BP$2),0,AVERAGE(INDIRECT(BP$15&amp;$A49-BP$3&amp;":"&amp;BP$15&amp;$A49))*BP$2))</f>
        <v>960</v>
      </c>
      <c s="29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9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29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9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9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9">
        <f t="array" aca="1" ref="BV49" ca="1">IF(($A49-BV$3)&lt;=20,INDIRECT(BV$15&amp;$A49,TRUE)*BV$2,IF(ISERR(AVERAGE(INDIRECT(BV$15&amp;$A49-BV$3&amp;":"&amp;BV$15&amp;$A49))*BV$2),0,AVERAGE(INDIRECT(BV$15&amp;$A49-BV$3&amp;":"&amp;BV$15&amp;$A49))*BV$2))</f>
        <v>420</v>
      </c>
      <c s="29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29">
        <f t="array" aca="1" ref="BX49" ca="1">IF(($A49-BX$3)&lt;=20,INDIRECT(BX$15&amp;$A49,TRUE)*BX$2,IF(ISERR(AVERAGE(INDIRECT(BX$15&amp;$A49-BX$3&amp;":"&amp;BX$15&amp;$A49))*BX$2),0,AVERAGE(INDIRECT(BX$15&amp;$A49-BX$3&amp;":"&amp;BX$15&amp;$A49))*BX$2))</f>
        <v>480</v>
      </c>
      <c s="29">
        <f t="array" aca="1" ref="BY49" ca="1">IF(($A49-BY$3)&lt;=20,INDIRECT(BY$15&amp;$A49,TRUE)*BY$2,IF(ISERR(AVERAGE(INDIRECT(BY$15&amp;$A49-BY$3&amp;":"&amp;BY$15&amp;$A49))*BY$2),0,AVERAGE(INDIRECT(BY$15&amp;$A49-BY$3&amp;":"&amp;BY$15&amp;$A49))*BY$2))</f>
        <v>180</v>
      </c>
      <c s="29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9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9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9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9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9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9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9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9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9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9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9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9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9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9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9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9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9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71"/>
      <c r="CT49" s="332"/>
      <c s="259"/>
      <c s="2"/>
      <c s="82"/>
      <c s="82"/>
      <c s="82"/>
      <c r="DU49" s="82"/>
      <c s="82"/>
      <c s="10"/>
      <c r="FL49" s="1"/>
      <c s="125">
        <f t="shared" si="9"/>
        <v>43877</v>
      </c>
      <c s="229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7">
        <f t="shared" si="11"/>
        <v>440</v>
      </c>
      <c s="102">
        <f t="shared" si="12"/>
        <v>0.48999999999999955</v>
      </c>
      <c s="3" t="s">
        <v>58</v>
      </c>
      <c s="159">
        <f t="shared" si="43"/>
        <v>23</v>
      </c>
      <c s="3" t="s">
        <v>58</v>
      </c>
      <c s="2"/>
      <c s="2"/>
      <c s="2"/>
      <c r="GW49" s="124">
        <f t="shared" si="16"/>
        <v>12500</v>
      </c>
      <c r="HJ49" s="8">
        <f t="shared" si="95"/>
        <v>3700</v>
      </c>
      <c r="HX49" s="99">
        <f t="shared" si="96"/>
        <v>7100</v>
      </c>
      <c s="135">
        <f t="shared" si="39"/>
        <v>-930</v>
      </c>
      <c s="87">
        <f t="shared" si="20"/>
        <v>-490</v>
      </c>
      <c s="105">
        <f t="shared" si="21"/>
        <v>-0.49000000000000027</v>
      </c>
      <c s="145"/>
    </row>
    <row ht="11.1" customHeight="1">
      <c s="299">
        <f t="shared" si="54"/>
        <v>50</v>
      </c>
      <c s="74">
        <f t="shared" si="50"/>
        <v>1.5</v>
      </c>
      <c s="236">
        <v>45055.0625</v>
      </c>
      <c s="66">
        <v>10050</v>
      </c>
      <c s="66">
        <v>12350</v>
      </c>
      <c s="66">
        <v>3342</v>
      </c>
      <c s="66">
        <v>2295</v>
      </c>
      <c s="66">
        <v>0</v>
      </c>
      <c s="66">
        <v>1932</v>
      </c>
      <c s="66">
        <v>251</v>
      </c>
      <c s="66">
        <v>5463</v>
      </c>
      <c s="66">
        <v>3666</v>
      </c>
      <c s="66">
        <v>5948</v>
      </c>
      <c s="66">
        <v>2141</v>
      </c>
      <c s="66">
        <v>0</v>
      </c>
      <c s="66">
        <v>3840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25"/>
      <c s="255" t="str">
        <f t="shared" si="55"/>
        <v/>
      </c>
      <c s="253">
        <f t="shared" si="56"/>
        <v>2</v>
      </c>
      <c s="22">
        <f t="shared" si="57"/>
        <v>21</v>
      </c>
      <c s="22">
        <f t="shared" si="58"/>
        <v>16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5</v>
      </c>
      <c s="22">
        <f t="shared" si="66"/>
        <v>8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223">
        <f t="shared" si="51"/>
        <v>1</v>
      </c>
      <c s="93" t="str">
        <f t="shared" si="52"/>
        <v>01:30</v>
      </c>
      <c s="29">
        <f t="array" aca="1" ref="BO50" ca="1">IF(($A50-BO$3)&lt;=20,INDIRECT(BO$15&amp;$A50,TRUE)*BO$2,IF(ISERR(AVERAGE(INDIRECT(BO$15&amp;$A50-BO$3&amp;":"&amp;BO$15&amp;$A50))*BO$2),0,AVERAGE(INDIRECT(BO$15&amp;$A50-BO$3&amp;":"&amp;BO$15&amp;$A50))*BO$2))</f>
        <v>1260</v>
      </c>
      <c s="29">
        <f t="array" aca="1" ref="BP50" ca="1">IF(($A50-BP$3)&lt;=20,INDIRECT(BP$15&amp;$A50,TRUE)*BP$2,IF(ISERR(AVERAGE(INDIRECT(BP$15&amp;$A50-BP$3&amp;":"&amp;BP$15&amp;$A50))*BP$2),0,AVERAGE(INDIRECT(BP$15&amp;$A50-BP$3&amp;":"&amp;BP$15&amp;$A50))*BP$2))</f>
        <v>960</v>
      </c>
      <c s="29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9">
        <f t="array" aca="1" ref="BR50" ca="1">IF(($A50-BR$3)&lt;=20,INDIRECT(BR$15&amp;$A50,TRUE)*BR$2,IF(ISERR(AVERAGE(INDIRECT(BR$15&amp;$A50-BR$3&amp;":"&amp;BR$15&amp;$A50))*BR$2),0,AVERAGE(INDIRECT(BR$15&amp;$A50-BR$3&amp;":"&amp;BR$15&amp;$A50))*BR$2))</f>
        <v>240</v>
      </c>
      <c s="29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9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9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9">
        <f t="array" aca="1" ref="BV50" ca="1">IF(($A50-BV$3)&lt;=20,INDIRECT(BV$15&amp;$A50,TRUE)*BV$2,IF(ISERR(AVERAGE(INDIRECT(BV$15&amp;$A50-BV$3&amp;":"&amp;BV$15&amp;$A50))*BV$2),0,AVERAGE(INDIRECT(BV$15&amp;$A50-BV$3&amp;":"&amp;BV$15&amp;$A50))*BV$2))</f>
        <v>480</v>
      </c>
      <c s="29">
        <f t="array" aca="1" ref="BW50" ca="1">IF(($A50-BW$3)&lt;=20,INDIRECT(BW$15&amp;$A50,TRUE)*BW$2,IF(ISERR(AVERAGE(INDIRECT(BW$15&amp;$A50-BW$3&amp;":"&amp;BW$15&amp;$A50))*BW$2),0,AVERAGE(INDIRECT(BW$15&amp;$A50-BW$3&amp;":"&amp;BW$15&amp;$A50))*BW$2))</f>
        <v>300</v>
      </c>
      <c s="29">
        <f t="array" aca="1" ref="BX50" ca="1">IF(($A50-BX$3)&lt;=20,INDIRECT(BX$15&amp;$A50,TRUE)*BX$2,IF(ISERR(AVERAGE(INDIRECT(BX$15&amp;$A50-BX$3&amp;":"&amp;BX$15&amp;$A50))*BX$2),0,AVERAGE(INDIRECT(BX$15&amp;$A50-BX$3&amp;":"&amp;BX$15&amp;$A50))*BX$2))</f>
        <v>480</v>
      </c>
      <c s="29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29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9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9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9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9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9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9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9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9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9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9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9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9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9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9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9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9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9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71"/>
      <c r="CT50" s="332"/>
      <c s="259"/>
      <c s="2"/>
      <c s="82"/>
      <c s="82"/>
      <c s="82"/>
      <c r="DU50" s="82"/>
      <c s="82"/>
      <c s="10"/>
      <c r="FL50" s="1"/>
      <c s="125">
        <f t="shared" si="9"/>
        <v>43878</v>
      </c>
      <c s="229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7">
        <f t="shared" si="11"/>
        <v>430</v>
      </c>
      <c s="102">
        <f t="shared" si="12"/>
        <v>0.47999999999999954</v>
      </c>
      <c s="3" t="s">
        <v>251</v>
      </c>
      <c s="159">
        <v>23.5</v>
      </c>
      <c s="3" t="str">
        <f t="shared" si="109" ref="GN50:GN51">GL50</f>
        <v>11:30p</v>
      </c>
      <c s="2"/>
      <c s="2"/>
      <c s="2"/>
      <c r="GW50" s="99"/>
      <c r="HJ50" s="8">
        <f t="shared" si="95"/>
        <v>3800</v>
      </c>
      <c r="HX50" s="99">
        <f t="shared" si="96"/>
        <v>7300</v>
      </c>
      <c s="135">
        <f t="shared" si="39"/>
        <v>-940</v>
      </c>
      <c s="87">
        <f t="shared" si="20"/>
        <v>-500</v>
      </c>
      <c s="105">
        <f t="shared" si="21"/>
        <v>-0.50000000000000022</v>
      </c>
      <c s="145"/>
    </row>
    <row ht="11.1" customHeight="1">
      <c s="299">
        <f t="shared" si="54"/>
        <v>51</v>
      </c>
      <c s="74">
        <f t="shared" si="50"/>
        <v>1.5166666666666666</v>
      </c>
      <c s="236">
        <v>45055.063194444447</v>
      </c>
      <c s="66">
        <v>10059</v>
      </c>
      <c s="66">
        <v>12366</v>
      </c>
      <c s="66">
        <v>3342</v>
      </c>
      <c s="66">
        <v>2298</v>
      </c>
      <c s="66">
        <v>0</v>
      </c>
      <c s="66">
        <v>1932</v>
      </c>
      <c s="66">
        <v>251</v>
      </c>
      <c s="66">
        <v>5470</v>
      </c>
      <c s="66">
        <v>3670</v>
      </c>
      <c s="66">
        <v>5955</v>
      </c>
      <c s="66">
        <v>2144</v>
      </c>
      <c s="66">
        <v>0</v>
      </c>
      <c s="66">
        <v>3845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25"/>
      <c s="255" t="str">
        <f t="shared" si="55"/>
        <v/>
      </c>
      <c s="253">
        <f t="shared" si="56"/>
        <v>2</v>
      </c>
      <c s="22">
        <f t="shared" si="57"/>
        <v>9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4</v>
      </c>
      <c s="22">
        <f t="shared" si="66"/>
        <v>7</v>
      </c>
      <c s="22">
        <f t="shared" si="67"/>
        <v>3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223">
        <f t="shared" si="51"/>
        <v>1</v>
      </c>
      <c s="93" t="str">
        <f t="shared" si="52"/>
        <v>01:31</v>
      </c>
      <c s="29">
        <f t="array" aca="1" ref="BO51" ca="1">IF(($A51-BO$3)&lt;=20,INDIRECT(BO$15&amp;$A51,TRUE)*BO$2,IF(ISERR(AVERAGE(INDIRECT(BO$15&amp;$A51-BO$3&amp;":"&amp;BO$15&amp;$A51))*BO$2),0,AVERAGE(INDIRECT(BO$15&amp;$A51-BO$3&amp;":"&amp;BO$15&amp;$A51))*BO$2))</f>
        <v>540</v>
      </c>
      <c s="29">
        <f t="array" aca="1" ref="BP51" ca="1">IF(($A51-BP$3)&lt;=20,INDIRECT(BP$15&amp;$A51,TRUE)*BP$2,IF(ISERR(AVERAGE(INDIRECT(BP$15&amp;$A51-BP$3&amp;":"&amp;BP$15&amp;$A51))*BP$2),0,AVERAGE(INDIRECT(BP$15&amp;$A51-BP$3&amp;":"&amp;BP$15&amp;$A51))*BP$2))</f>
        <v>960</v>
      </c>
      <c s="29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9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29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9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9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9">
        <f t="array" aca="1" ref="BV51" ca="1">IF(($A51-BV$3)&lt;=20,INDIRECT(BV$15&amp;$A51,TRUE)*BV$2,IF(ISERR(AVERAGE(INDIRECT(BV$15&amp;$A51-BV$3&amp;":"&amp;BV$15&amp;$A51))*BV$2),0,AVERAGE(INDIRECT(BV$15&amp;$A51-BV$3&amp;":"&amp;BV$15&amp;$A51))*BV$2))</f>
        <v>420</v>
      </c>
      <c s="29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29">
        <f t="array" aca="1" ref="BX51" ca="1">IF(($A51-BX$3)&lt;=20,INDIRECT(BX$15&amp;$A51,TRUE)*BX$2,IF(ISERR(AVERAGE(INDIRECT(BX$15&amp;$A51-BX$3&amp;":"&amp;BX$15&amp;$A51))*BX$2),0,AVERAGE(INDIRECT(BX$15&amp;$A51-BX$3&amp;":"&amp;BX$15&amp;$A51))*BX$2))</f>
        <v>420</v>
      </c>
      <c s="29">
        <f t="array" aca="1" ref="BY51" ca="1">IF(($A51-BY$3)&lt;=20,INDIRECT(BY$15&amp;$A51,TRUE)*BY$2,IF(ISERR(AVERAGE(INDIRECT(BY$15&amp;$A51-BY$3&amp;":"&amp;BY$15&amp;$A51))*BY$2),0,AVERAGE(INDIRECT(BY$15&amp;$A51-BY$3&amp;":"&amp;BY$15&amp;$A51))*BY$2))</f>
        <v>180</v>
      </c>
      <c s="29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9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9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9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9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9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9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9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9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9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9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9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9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9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9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9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9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9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71"/>
      <c r="CT51" s="332"/>
      <c s="259"/>
      <c s="2"/>
      <c r="DW51" s="10"/>
      <c r="FL51" s="1"/>
      <c s="125">
        <f t="shared" si="9"/>
        <v>43879</v>
      </c>
      <c s="229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7">
        <f t="shared" si="11"/>
        <v>420</v>
      </c>
      <c s="102">
        <f t="shared" si="12"/>
        <v>0.46999999999999953</v>
      </c>
      <c s="3" t="s">
        <v>205</v>
      </c>
      <c s="159">
        <f>+GM50+0.4</f>
        <v>23.899999999999999</v>
      </c>
      <c s="3" t="str">
        <f t="shared" si="109"/>
        <v>11:59p</v>
      </c>
      <c s="2"/>
      <c s="2"/>
      <c s="2"/>
      <c r="GW51" s="99"/>
      <c r="HJ51" s="8">
        <f t="shared" si="95"/>
        <v>3900</v>
      </c>
      <c r="HX51" s="99">
        <f t="shared" si="96"/>
        <v>7500</v>
      </c>
      <c s="135">
        <f t="shared" si="39"/>
        <v>-950</v>
      </c>
      <c s="87">
        <f t="shared" si="20"/>
        <v>-510</v>
      </c>
      <c s="105">
        <f t="shared" si="21"/>
        <v>-0.51000000000000023</v>
      </c>
      <c s="145"/>
    </row>
    <row ht="11.1" customHeight="1">
      <c s="299">
        <f t="shared" si="54"/>
        <v>52</v>
      </c>
      <c s="74">
        <f t="shared" si="50"/>
        <v>1.5333333333333332</v>
      </c>
      <c s="236">
        <v>45055.063888888886</v>
      </c>
      <c s="66">
        <v>10084</v>
      </c>
      <c s="66">
        <v>12383</v>
      </c>
      <c s="66">
        <v>3342</v>
      </c>
      <c s="66">
        <v>2301</v>
      </c>
      <c s="66">
        <v>0</v>
      </c>
      <c s="66">
        <v>1932</v>
      </c>
      <c s="66">
        <v>251</v>
      </c>
      <c s="66">
        <v>5478</v>
      </c>
      <c s="66">
        <v>3676</v>
      </c>
      <c s="66">
        <v>5963</v>
      </c>
      <c s="66">
        <v>2147</v>
      </c>
      <c s="66">
        <v>0</v>
      </c>
      <c s="66">
        <v>3851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25"/>
      <c s="255" t="str">
        <f t="shared" si="55"/>
        <v/>
      </c>
      <c s="253">
        <f t="shared" si="56"/>
        <v>2</v>
      </c>
      <c s="22">
        <f t="shared" si="57"/>
        <v>25</v>
      </c>
      <c s="22">
        <f t="shared" si="58"/>
        <v>17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6</v>
      </c>
      <c s="22">
        <f t="shared" si="66"/>
        <v>8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223">
        <f t="shared" si="51"/>
        <v>1</v>
      </c>
      <c s="93" t="str">
        <f t="shared" si="52"/>
        <v>01:32</v>
      </c>
      <c s="29">
        <f t="array" aca="1" ref="BO52" ca="1">IF(($A52-BO$3)&lt;=20,INDIRECT(BO$15&amp;$A52,TRUE)*BO$2,IF(ISERR(AVERAGE(INDIRECT(BO$15&amp;$A52-BO$3&amp;":"&amp;BO$15&amp;$A52))*BO$2),0,AVERAGE(INDIRECT(BO$15&amp;$A52-BO$3&amp;":"&amp;BO$15&amp;$A52))*BO$2))</f>
        <v>1500</v>
      </c>
      <c s="29">
        <f t="array" aca="1" ref="BP52" ca="1">IF(($A52-BP$3)&lt;=20,INDIRECT(BP$15&amp;$A52,TRUE)*BP$2,IF(ISERR(AVERAGE(INDIRECT(BP$15&amp;$A52-BP$3&amp;":"&amp;BP$15&amp;$A52))*BP$2),0,AVERAGE(INDIRECT(BP$15&amp;$A52-BP$3&amp;":"&amp;BP$15&amp;$A52))*BP$2))</f>
        <v>1020</v>
      </c>
      <c s="29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9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29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9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9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9">
        <f t="array" aca="1" ref="BV52" ca="1">IF(($A52-BV$3)&lt;=20,INDIRECT(BV$15&amp;$A52,TRUE)*BV$2,IF(ISERR(AVERAGE(INDIRECT(BV$15&amp;$A52-BV$3&amp;":"&amp;BV$15&amp;$A52))*BV$2),0,AVERAGE(INDIRECT(BV$15&amp;$A52-BV$3&amp;":"&amp;BV$15&amp;$A52))*BV$2))</f>
        <v>480</v>
      </c>
      <c s="29">
        <f t="array" aca="1" ref="BW52" ca="1">IF(($A52-BW$3)&lt;=20,INDIRECT(BW$15&amp;$A52,TRUE)*BW$2,IF(ISERR(AVERAGE(INDIRECT(BW$15&amp;$A52-BW$3&amp;":"&amp;BW$15&amp;$A52))*BW$2),0,AVERAGE(INDIRECT(BW$15&amp;$A52-BW$3&amp;":"&amp;BW$15&amp;$A52))*BW$2))</f>
        <v>360</v>
      </c>
      <c s="29">
        <f t="array" aca="1" ref="BX52" ca="1">IF(($A52-BX$3)&lt;=20,INDIRECT(BX$15&amp;$A52,TRUE)*BX$2,IF(ISERR(AVERAGE(INDIRECT(BX$15&amp;$A52-BX$3&amp;":"&amp;BX$15&amp;$A52))*BX$2),0,AVERAGE(INDIRECT(BX$15&amp;$A52-BX$3&amp;":"&amp;BX$15&amp;$A52))*BX$2))</f>
        <v>480</v>
      </c>
      <c s="29">
        <f t="array" aca="1" ref="BY52" ca="1">IF(($A52-BY$3)&lt;=20,INDIRECT(BY$15&amp;$A52,TRUE)*BY$2,IF(ISERR(AVERAGE(INDIRECT(BY$15&amp;$A52-BY$3&amp;":"&amp;BY$15&amp;$A52))*BY$2),0,AVERAGE(INDIRECT(BY$15&amp;$A52-BY$3&amp;":"&amp;BY$15&amp;$A52))*BY$2))</f>
        <v>180</v>
      </c>
      <c s="29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9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9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9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9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9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9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9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9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9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9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9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9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9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9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9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9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9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71"/>
      <c r="CT52" s="332"/>
      <c s="259"/>
      <c s="2"/>
      <c r="DW52" s="10"/>
      <c r="FL52" s="1"/>
      <c s="125">
        <f t="shared" si="9"/>
        <v>43880</v>
      </c>
      <c s="229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7">
        <f t="shared" si="11"/>
        <v>410</v>
      </c>
      <c s="102">
        <f t="shared" si="12"/>
        <v>0.45999999999999952</v>
      </c>
      <c s="2"/>
      <c s="3"/>
      <c s="2"/>
      <c s="2"/>
      <c s="2"/>
      <c s="2"/>
      <c r="GW52" s="99"/>
      <c r="HJ52" s="8">
        <f t="shared" si="95"/>
        <v>4000</v>
      </c>
      <c r="HX52" s="99">
        <f t="shared" si="96"/>
        <v>7700</v>
      </c>
      <c s="135">
        <f t="shared" si="39"/>
        <v>-960</v>
      </c>
      <c s="87">
        <f t="shared" si="20"/>
        <v>-520</v>
      </c>
      <c s="105">
        <f t="shared" si="21"/>
        <v>-0.52000000000000024</v>
      </c>
      <c s="145"/>
    </row>
    <row ht="11.1" customHeight="1">
      <c s="299">
        <f t="shared" si="54"/>
        <v>53</v>
      </c>
      <c s="74">
        <f t="shared" si="50"/>
        <v>1.55</v>
      </c>
      <c s="236">
        <v>45055.064583333333</v>
      </c>
      <c s="66">
        <v>10116</v>
      </c>
      <c s="66">
        <v>12402</v>
      </c>
      <c s="66">
        <v>3342</v>
      </c>
      <c s="66">
        <v>2305</v>
      </c>
      <c s="66">
        <v>0</v>
      </c>
      <c s="66">
        <v>1932</v>
      </c>
      <c s="66">
        <v>251</v>
      </c>
      <c s="66">
        <v>5487</v>
      </c>
      <c s="66">
        <v>3682</v>
      </c>
      <c s="66">
        <v>5973</v>
      </c>
      <c s="66">
        <v>2150</v>
      </c>
      <c s="66">
        <v>0</v>
      </c>
      <c s="66">
        <v>3858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25"/>
      <c s="255" t="str">
        <f t="shared" si="55"/>
        <v/>
      </c>
      <c s="253">
        <f t="shared" si="56"/>
        <v>2</v>
      </c>
      <c s="22">
        <f t="shared" si="57"/>
        <v>32</v>
      </c>
      <c s="22">
        <f t="shared" si="58"/>
        <v>19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6</v>
      </c>
      <c s="22">
        <f t="shared" si="66"/>
        <v>10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223">
        <f t="shared" si="51"/>
        <v>1</v>
      </c>
      <c s="93" t="str">
        <f t="shared" si="52"/>
        <v>01:33</v>
      </c>
      <c s="29">
        <f t="array" aca="1" ref="BO53" ca="1">IF(($A53-BO$3)&lt;=20,INDIRECT(BO$15&amp;$A53,TRUE)*BO$2,IF(ISERR(AVERAGE(INDIRECT(BO$15&amp;$A53-BO$3&amp;":"&amp;BO$15&amp;$A53))*BO$2),0,AVERAGE(INDIRECT(BO$15&amp;$A53-BO$3&amp;":"&amp;BO$15&amp;$A53))*BO$2))</f>
        <v>1920</v>
      </c>
      <c s="29">
        <f t="array" aca="1" ref="BP53" ca="1">IF(($A53-BP$3)&lt;=20,INDIRECT(BP$15&amp;$A53,TRUE)*BP$2,IF(ISERR(AVERAGE(INDIRECT(BP$15&amp;$A53-BP$3&amp;":"&amp;BP$15&amp;$A53))*BP$2),0,AVERAGE(INDIRECT(BP$15&amp;$A53-BP$3&amp;":"&amp;BP$15&amp;$A53))*BP$2))</f>
        <v>1140</v>
      </c>
      <c s="29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9">
        <f t="array" aca="1" ref="BR53" ca="1">IF(($A53-BR$3)&lt;=20,INDIRECT(BR$15&amp;$A53,TRUE)*BR$2,IF(ISERR(AVERAGE(INDIRECT(BR$15&amp;$A53-BR$3&amp;":"&amp;BR$15&amp;$A53))*BR$2),0,AVERAGE(INDIRECT(BR$15&amp;$A53-BR$3&amp;":"&amp;BR$15&amp;$A53))*BR$2))</f>
        <v>240</v>
      </c>
      <c s="29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9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9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9">
        <f t="array" aca="1" ref="BV53" ca="1">IF(($A53-BV$3)&lt;=20,INDIRECT(BV$15&amp;$A53,TRUE)*BV$2,IF(ISERR(AVERAGE(INDIRECT(BV$15&amp;$A53-BV$3&amp;":"&amp;BV$15&amp;$A53))*BV$2),0,AVERAGE(INDIRECT(BV$15&amp;$A53-BV$3&amp;":"&amp;BV$15&amp;$A53))*BV$2))</f>
        <v>540</v>
      </c>
      <c s="29">
        <f t="array" aca="1" ref="BW53" ca="1">IF(($A53-BW$3)&lt;=20,INDIRECT(BW$15&amp;$A53,TRUE)*BW$2,IF(ISERR(AVERAGE(INDIRECT(BW$15&amp;$A53-BW$3&amp;":"&amp;BW$15&amp;$A53))*BW$2),0,AVERAGE(INDIRECT(BW$15&amp;$A53-BW$3&amp;":"&amp;BW$15&amp;$A53))*BW$2))</f>
        <v>360</v>
      </c>
      <c s="29">
        <f t="array" aca="1" ref="BX53" ca="1">IF(($A53-BX$3)&lt;=20,INDIRECT(BX$15&amp;$A53,TRUE)*BX$2,IF(ISERR(AVERAGE(INDIRECT(BX$15&amp;$A53-BX$3&amp;":"&amp;BX$15&amp;$A53))*BX$2),0,AVERAGE(INDIRECT(BX$15&amp;$A53-BX$3&amp;":"&amp;BX$15&amp;$A53))*BX$2))</f>
        <v>600</v>
      </c>
      <c s="29">
        <f t="array" aca="1" ref="BY53" ca="1">IF(($A53-BY$3)&lt;=20,INDIRECT(BY$15&amp;$A53,TRUE)*BY$2,IF(ISERR(AVERAGE(INDIRECT(BY$15&amp;$A53-BY$3&amp;":"&amp;BY$15&amp;$A53))*BY$2),0,AVERAGE(INDIRECT(BY$15&amp;$A53-BY$3&amp;":"&amp;BY$15&amp;$A53))*BY$2))</f>
        <v>180</v>
      </c>
      <c s="29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9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9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9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9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9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9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9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9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9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9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9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9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9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9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9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9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9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71"/>
      <c r="CT53" s="332"/>
      <c s="259"/>
      <c s="2"/>
      <c s="98"/>
      <c s="71"/>
      <c s="71"/>
      <c r="DU53" s="71"/>
      <c s="71"/>
      <c s="71"/>
      <c s="151" t="s">
        <v>72</v>
      </c>
      <c r="FL53" s="1"/>
      <c s="125">
        <f t="shared" si="9"/>
        <v>43881</v>
      </c>
      <c s="229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7">
        <f t="shared" si="11"/>
        <v>400</v>
      </c>
      <c s="102">
        <f t="shared" si="12"/>
        <v>0.44999999999999951</v>
      </c>
      <c s="2"/>
      <c s="3"/>
      <c s="2"/>
      <c s="2"/>
      <c s="2"/>
      <c s="2"/>
      <c r="GW53" s="99"/>
      <c r="HJ53" s="8">
        <f t="shared" si="95"/>
        <v>4100</v>
      </c>
      <c r="HX53" s="99">
        <f t="shared" si="96"/>
        <v>7900</v>
      </c>
      <c s="135">
        <f t="shared" si="39"/>
        <v>-970</v>
      </c>
      <c s="87">
        <f t="shared" si="20"/>
        <v>-530</v>
      </c>
      <c s="105">
        <f t="shared" si="21"/>
        <v>-0.53000000000000025</v>
      </c>
      <c s="145"/>
    </row>
    <row ht="11.1" customHeight="1">
      <c s="299">
        <f t="shared" si="54"/>
        <v>54</v>
      </c>
      <c s="74">
        <f t="shared" si="50"/>
        <v>1.5666666666666667</v>
      </c>
      <c s="236">
        <v>45055.06527777778</v>
      </c>
      <c s="66">
        <v>10136</v>
      </c>
      <c s="66">
        <v>12414</v>
      </c>
      <c s="66">
        <v>3342</v>
      </c>
      <c s="66">
        <v>2307</v>
      </c>
      <c s="66">
        <v>0</v>
      </c>
      <c s="66">
        <v>1932</v>
      </c>
      <c s="66">
        <v>251</v>
      </c>
      <c s="66">
        <v>5493</v>
      </c>
      <c s="66">
        <v>3686</v>
      </c>
      <c s="66">
        <v>5979</v>
      </c>
      <c s="66">
        <v>2152</v>
      </c>
      <c s="66">
        <v>0</v>
      </c>
      <c s="66">
        <v>3862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25"/>
      <c s="255" t="str">
        <f t="shared" si="55"/>
        <v/>
      </c>
      <c s="253">
        <f t="shared" si="56"/>
        <v>2</v>
      </c>
      <c s="22">
        <f t="shared" si="57"/>
        <v>20</v>
      </c>
      <c s="22">
        <f t="shared" si="58"/>
        <v>12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223">
        <f t="shared" si="51"/>
        <v>1</v>
      </c>
      <c s="93" t="str">
        <f t="shared" si="52"/>
        <v>01:34</v>
      </c>
      <c s="29">
        <f t="array" aca="1" ref="BO54" ca="1">IF(($A54-BO$3)&lt;=20,INDIRECT(BO$15&amp;$A54,TRUE)*BO$2,IF(ISERR(AVERAGE(INDIRECT(BO$15&amp;$A54-BO$3&amp;":"&amp;BO$15&amp;$A54))*BO$2),0,AVERAGE(INDIRECT(BO$15&amp;$A54-BO$3&amp;":"&amp;BO$15&amp;$A54))*BO$2))</f>
        <v>1200</v>
      </c>
      <c s="29">
        <f t="array" aca="1" ref="BP54" ca="1">IF(($A54-BP$3)&lt;=20,INDIRECT(BP$15&amp;$A54,TRUE)*BP$2,IF(ISERR(AVERAGE(INDIRECT(BP$15&amp;$A54-BP$3&amp;":"&amp;BP$15&amp;$A54))*BP$2),0,AVERAGE(INDIRECT(BP$15&amp;$A54-BP$3&amp;":"&amp;BP$15&amp;$A54))*BP$2))</f>
        <v>720</v>
      </c>
      <c s="29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9">
        <f t="array" aca="1" ref="BR54" ca="1">IF(($A54-BR$3)&lt;=20,INDIRECT(BR$15&amp;$A54,TRUE)*BR$2,IF(ISERR(AVERAGE(INDIRECT(BR$15&amp;$A54-BR$3&amp;":"&amp;BR$15&amp;$A54))*BR$2),0,AVERAGE(INDIRECT(BR$15&amp;$A54-BR$3&amp;":"&amp;BR$15&amp;$A54))*BR$2))</f>
        <v>120</v>
      </c>
      <c s="29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9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9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9">
        <f t="array" aca="1" ref="BV54" ca="1">IF(($A54-BV$3)&lt;=20,INDIRECT(BV$15&amp;$A54,TRUE)*BV$2,IF(ISERR(AVERAGE(INDIRECT(BV$15&amp;$A54-BV$3&amp;":"&amp;BV$15&amp;$A54))*BV$2),0,AVERAGE(INDIRECT(BV$15&amp;$A54-BV$3&amp;":"&amp;BV$15&amp;$A54))*BV$2))</f>
        <v>360</v>
      </c>
      <c s="29">
        <f t="array" aca="1" ref="BW54" ca="1">IF(($A54-BW$3)&lt;=20,INDIRECT(BW$15&amp;$A54,TRUE)*BW$2,IF(ISERR(AVERAGE(INDIRECT(BW$15&amp;$A54-BW$3&amp;":"&amp;BW$15&amp;$A54))*BW$2),0,AVERAGE(INDIRECT(BW$15&amp;$A54-BW$3&amp;":"&amp;BW$15&amp;$A54))*BW$2))</f>
        <v>240</v>
      </c>
      <c s="29">
        <f t="array" aca="1" ref="BX54" ca="1">IF(($A54-BX$3)&lt;=20,INDIRECT(BX$15&amp;$A54,TRUE)*BX$2,IF(ISERR(AVERAGE(INDIRECT(BX$15&amp;$A54-BX$3&amp;":"&amp;BX$15&amp;$A54))*BX$2),0,AVERAGE(INDIRECT(BX$15&amp;$A54-BX$3&amp;":"&amp;BX$15&amp;$A54))*BX$2))</f>
        <v>360</v>
      </c>
      <c s="29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29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9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9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9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9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9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9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9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9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9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9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9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9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9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9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9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9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9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71"/>
      <c r="CT54" s="332"/>
      <c s="259"/>
      <c s="2"/>
      <c s="98"/>
      <c r="DF54" s="146" t="s">
        <v>118</v>
      </c>
      <c r="DX54" s="133" t="s">
        <v>236</v>
      </c>
      <c r="FL54" s="1"/>
      <c s="125">
        <f t="shared" si="9"/>
        <v>43882</v>
      </c>
      <c s="229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7">
        <f t="shared" si="11"/>
        <v>390</v>
      </c>
      <c s="102">
        <f t="shared" si="12"/>
        <v>0.4399999999999995</v>
      </c>
      <c s="2"/>
      <c s="3"/>
      <c s="2"/>
      <c s="2"/>
      <c s="2"/>
      <c s="2"/>
      <c r="GW54" s="99"/>
      <c r="HJ54" s="8">
        <f t="shared" si="95"/>
        <v>4200</v>
      </c>
      <c r="HX54" s="99">
        <f t="shared" si="96"/>
        <v>8100</v>
      </c>
      <c s="135">
        <f t="shared" si="39"/>
        <v>-980</v>
      </c>
      <c s="87">
        <f t="shared" si="20"/>
        <v>-540</v>
      </c>
      <c s="105">
        <f t="shared" si="21"/>
        <v>-0.54000000000000026</v>
      </c>
      <c s="145"/>
    </row>
    <row ht="11.1" customHeight="1">
      <c s="299">
        <f t="shared" si="54"/>
        <v>55</v>
      </c>
      <c s="74">
        <f t="shared" si="50"/>
        <v>1.5833333333333335</v>
      </c>
      <c s="236">
        <v>45055.065972222219</v>
      </c>
      <c s="66">
        <v>10165</v>
      </c>
      <c s="66">
        <v>12432</v>
      </c>
      <c s="66">
        <v>3342</v>
      </c>
      <c s="66">
        <v>2310</v>
      </c>
      <c s="66">
        <v>0</v>
      </c>
      <c s="66">
        <v>1932</v>
      </c>
      <c s="66">
        <v>251</v>
      </c>
      <c s="66">
        <v>5501</v>
      </c>
      <c s="66">
        <v>3691</v>
      </c>
      <c s="66">
        <v>5988</v>
      </c>
      <c s="66">
        <v>2155</v>
      </c>
      <c s="66">
        <v>0</v>
      </c>
      <c s="66">
        <v>3867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25"/>
      <c s="255" t="str">
        <f t="shared" si="55"/>
        <v/>
      </c>
      <c s="253">
        <f t="shared" si="56"/>
        <v>2</v>
      </c>
      <c s="22">
        <f t="shared" si="57"/>
        <v>29</v>
      </c>
      <c s="22">
        <f t="shared" si="58"/>
        <v>18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5</v>
      </c>
      <c s="22">
        <f t="shared" si="66"/>
        <v>9</v>
      </c>
      <c s="22">
        <f t="shared" si="67"/>
        <v>3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223">
        <f t="shared" si="51"/>
        <v>1</v>
      </c>
      <c s="93" t="str">
        <f t="shared" si="52"/>
        <v>01:35</v>
      </c>
      <c s="29">
        <f t="array" aca="1" ref="BO55" ca="1">IF(($A55-BO$3)&lt;=20,INDIRECT(BO$15&amp;$A55,TRUE)*BO$2,IF(ISERR(AVERAGE(INDIRECT(BO$15&amp;$A55-BO$3&amp;":"&amp;BO$15&amp;$A55))*BO$2),0,AVERAGE(INDIRECT(BO$15&amp;$A55-BO$3&amp;":"&amp;BO$15&amp;$A55))*BO$2))</f>
        <v>1740</v>
      </c>
      <c s="29">
        <f t="array" aca="1" ref="BP55" ca="1">IF(($A55-BP$3)&lt;=20,INDIRECT(BP$15&amp;$A55,TRUE)*BP$2,IF(ISERR(AVERAGE(INDIRECT(BP$15&amp;$A55-BP$3&amp;":"&amp;BP$15&amp;$A55))*BP$2),0,AVERAGE(INDIRECT(BP$15&amp;$A55-BP$3&amp;":"&amp;BP$15&amp;$A55))*BP$2))</f>
        <v>1080</v>
      </c>
      <c s="29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9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29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9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9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9">
        <f t="array" aca="1" ref="BV55" ca="1">IF(($A55-BV$3)&lt;=20,INDIRECT(BV$15&amp;$A55,TRUE)*BV$2,IF(ISERR(AVERAGE(INDIRECT(BV$15&amp;$A55-BV$3&amp;":"&amp;BV$15&amp;$A55))*BV$2),0,AVERAGE(INDIRECT(BV$15&amp;$A55-BV$3&amp;":"&amp;BV$15&amp;$A55))*BV$2))</f>
        <v>480</v>
      </c>
      <c s="29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29">
        <f t="array" aca="1" ref="BX55" ca="1">IF(($A55-BX$3)&lt;=20,INDIRECT(BX$15&amp;$A55,TRUE)*BX$2,IF(ISERR(AVERAGE(INDIRECT(BX$15&amp;$A55-BX$3&amp;":"&amp;BX$15&amp;$A55))*BX$2),0,AVERAGE(INDIRECT(BX$15&amp;$A55-BX$3&amp;":"&amp;BX$15&amp;$A55))*BX$2))</f>
        <v>540</v>
      </c>
      <c s="29">
        <f t="array" aca="1" ref="BY55" ca="1">IF(($A55-BY$3)&lt;=20,INDIRECT(BY$15&amp;$A55,TRUE)*BY$2,IF(ISERR(AVERAGE(INDIRECT(BY$15&amp;$A55-BY$3&amp;":"&amp;BY$15&amp;$A55))*BY$2),0,AVERAGE(INDIRECT(BY$15&amp;$A55-BY$3&amp;":"&amp;BY$15&amp;$A55))*BY$2))</f>
        <v>180</v>
      </c>
      <c s="29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9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9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9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9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9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9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9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9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9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9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9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9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9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9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9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9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9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71"/>
      <c r="CT55" s="332"/>
      <c s="259"/>
      <c s="2"/>
      <c s="2"/>
      <c s="296">
        <v>1</v>
      </c>
      <c s="230" t="s">
        <v>303</v>
      </c>
      <c s="10"/>
      <c s="10"/>
      <c s="10"/>
      <c s="10"/>
      <c s="10"/>
      <c s="10"/>
      <c s="133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3" t="s">
        <v>14</v>
      </c>
      <c r="FL55" s="1"/>
      <c s="125">
        <f t="shared" si="9"/>
        <v>43883</v>
      </c>
      <c s="229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7">
        <f t="shared" si="11"/>
        <v>380</v>
      </c>
      <c s="102">
        <f t="shared" si="12"/>
        <v>0.42999999999999949</v>
      </c>
      <c s="2"/>
      <c s="3"/>
      <c s="2"/>
      <c s="2"/>
      <c s="2"/>
      <c s="2"/>
      <c r="GW55" s="99"/>
      <c r="HJ55" s="8">
        <f t="shared" si="95"/>
        <v>4300</v>
      </c>
      <c r="HX55" s="99">
        <f t="shared" si="96"/>
        <v>8300</v>
      </c>
      <c s="135">
        <f t="shared" si="39"/>
        <v>-990</v>
      </c>
      <c s="87">
        <f t="shared" si="20"/>
        <v>-550</v>
      </c>
      <c s="105">
        <f t="shared" si="21"/>
        <v>-0.55000000000000027</v>
      </c>
      <c s="145"/>
    </row>
    <row ht="11.1" customHeight="1">
      <c s="299">
        <f t="shared" si="54"/>
        <v>56</v>
      </c>
      <c s="74">
        <f t="shared" si="50"/>
        <v>1.6000000000000001</v>
      </c>
      <c s="236">
        <v>45055.066666666666</v>
      </c>
      <c s="66">
        <v>10196</v>
      </c>
      <c s="66">
        <v>12448</v>
      </c>
      <c s="66">
        <v>3342</v>
      </c>
      <c s="66">
        <v>2313</v>
      </c>
      <c s="66">
        <v>0</v>
      </c>
      <c s="66">
        <v>1932</v>
      </c>
      <c s="66">
        <v>251</v>
      </c>
      <c s="66">
        <v>5509</v>
      </c>
      <c s="66">
        <v>3697</v>
      </c>
      <c s="66">
        <v>5996</v>
      </c>
      <c s="66">
        <v>2158</v>
      </c>
      <c s="66">
        <v>0</v>
      </c>
      <c s="66">
        <v>3873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25"/>
      <c s="255" t="str">
        <f t="shared" si="55"/>
        <v/>
      </c>
      <c s="253">
        <f t="shared" si="56"/>
        <v>2</v>
      </c>
      <c s="22">
        <f t="shared" si="57"/>
        <v>31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6</v>
      </c>
      <c s="22">
        <f t="shared" si="66"/>
        <v>8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223">
        <f t="shared" si="51"/>
        <v>1</v>
      </c>
      <c s="93" t="str">
        <f t="shared" si="52"/>
        <v>01:36</v>
      </c>
      <c s="29">
        <f t="array" aca="1" ref="BO56" ca="1">IF(($A56-BO$3)&lt;=20,INDIRECT(BO$15&amp;$A56,TRUE)*BO$2,IF(ISERR(AVERAGE(INDIRECT(BO$15&amp;$A56-BO$3&amp;":"&amp;BO$15&amp;$A56))*BO$2),0,AVERAGE(INDIRECT(BO$15&amp;$A56-BO$3&amp;":"&amp;BO$15&amp;$A56))*BO$2))</f>
        <v>1860</v>
      </c>
      <c s="29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29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9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29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9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9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9">
        <f t="array" aca="1" ref="BV56" ca="1">IF(($A56-BV$3)&lt;=20,INDIRECT(BV$15&amp;$A56,TRUE)*BV$2,IF(ISERR(AVERAGE(INDIRECT(BV$15&amp;$A56-BV$3&amp;":"&amp;BV$15&amp;$A56))*BV$2),0,AVERAGE(INDIRECT(BV$15&amp;$A56-BV$3&amp;":"&amp;BV$15&amp;$A56))*BV$2))</f>
        <v>480</v>
      </c>
      <c s="29">
        <f t="array" aca="1" ref="BW56" ca="1">IF(($A56-BW$3)&lt;=20,INDIRECT(BW$15&amp;$A56,TRUE)*BW$2,IF(ISERR(AVERAGE(INDIRECT(BW$15&amp;$A56-BW$3&amp;":"&amp;BW$15&amp;$A56))*BW$2),0,AVERAGE(INDIRECT(BW$15&amp;$A56-BW$3&amp;":"&amp;BW$15&amp;$A56))*BW$2))</f>
        <v>360</v>
      </c>
      <c s="29">
        <f t="array" aca="1" ref="BX56" ca="1">IF(($A56-BX$3)&lt;=20,INDIRECT(BX$15&amp;$A56,TRUE)*BX$2,IF(ISERR(AVERAGE(INDIRECT(BX$15&amp;$A56-BX$3&amp;":"&amp;BX$15&amp;$A56))*BX$2),0,AVERAGE(INDIRECT(BX$15&amp;$A56-BX$3&amp;":"&amp;BX$15&amp;$A56))*BX$2))</f>
        <v>480</v>
      </c>
      <c s="29">
        <f t="array" aca="1" ref="BY56" ca="1">IF(($A56-BY$3)&lt;=20,INDIRECT(BY$15&amp;$A56,TRUE)*BY$2,IF(ISERR(AVERAGE(INDIRECT(BY$15&amp;$A56-BY$3&amp;":"&amp;BY$15&amp;$A56))*BY$2),0,AVERAGE(INDIRECT(BY$15&amp;$A56-BY$3&amp;":"&amp;BY$15&amp;$A56))*BY$2))</f>
        <v>180</v>
      </c>
      <c s="29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9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9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9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9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9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9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9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9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9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9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9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9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9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9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9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9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9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71"/>
      <c r="CT56" s="332"/>
      <c s="259"/>
      <c s="2"/>
      <c s="2"/>
      <c s="296">
        <f t="shared" si="110" ref="CX56:CX157">+CX55+1</f>
        <v>2</v>
      </c>
      <c s="230" t="s">
        <v>7</v>
      </c>
      <c s="258" t="s">
        <v>201</v>
      </c>
      <c s="97" t="s">
        <v>321</v>
      </c>
      <c s="97"/>
      <c s="97"/>
      <c s="201" t="s">
        <v>280</v>
      </c>
      <c s="88" t="s">
        <v>128</v>
      </c>
      <c s="88" t="s">
        <v>241</v>
      </c>
      <c s="88" t="s">
        <v>349</v>
      </c>
      <c s="88" t="s">
        <v>156</v>
      </c>
      <c s="88" t="s">
        <v>367</v>
      </c>
      <c s="148" t="s">
        <v>157</v>
      </c>
      <c s="118"/>
      <c s="118"/>
      <c s="118"/>
      <c s="178"/>
      <c s="97" t="s">
        <v>129</v>
      </c>
      <c s="96" t="s">
        <v>182</v>
      </c>
      <c s="96"/>
      <c s="96"/>
      <c s="96" t="s">
        <v>350</v>
      </c>
      <c s="202" t="s">
        <v>202</v>
      </c>
      <c r="DX56" s="113" t="s">
        <v>15</v>
      </c>
      <c r="FL56" s="1"/>
      <c s="125">
        <f t="shared" si="9"/>
        <v>43884</v>
      </c>
      <c s="229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7">
        <f t="shared" si="11"/>
        <v>370</v>
      </c>
      <c s="102">
        <f t="shared" si="12"/>
        <v>0.41999999999999948</v>
      </c>
      <c s="2"/>
      <c s="3"/>
      <c s="2"/>
      <c s="2"/>
      <c s="2"/>
      <c s="2"/>
      <c r="GW56" s="99"/>
      <c r="HJ56" s="8">
        <f t="shared" si="95"/>
        <v>4400</v>
      </c>
      <c r="HX56" s="99">
        <f t="shared" si="96"/>
        <v>8500</v>
      </c>
      <c s="135">
        <f t="shared" si="39"/>
        <v>-1000</v>
      </c>
      <c s="87">
        <f t="shared" si="20"/>
        <v>-560</v>
      </c>
      <c s="105">
        <f t="shared" si="21"/>
        <v>-0.56000000000000028</v>
      </c>
      <c s="145"/>
    </row>
    <row ht="11.1" customHeight="1">
      <c s="299">
        <f t="shared" si="54"/>
        <v>57</v>
      </c>
      <c s="74">
        <f t="shared" si="50"/>
        <v>1.6166666666666667</v>
      </c>
      <c s="236">
        <v>45055.067361111112</v>
      </c>
      <c s="66">
        <v>10222</v>
      </c>
      <c s="66">
        <v>12464</v>
      </c>
      <c s="66">
        <v>3342</v>
      </c>
      <c s="66">
        <v>2316</v>
      </c>
      <c s="66">
        <v>0</v>
      </c>
      <c s="66">
        <v>1932</v>
      </c>
      <c s="66">
        <v>251</v>
      </c>
      <c s="66">
        <v>5516</v>
      </c>
      <c s="66">
        <v>3702</v>
      </c>
      <c s="66">
        <v>6003</v>
      </c>
      <c s="66">
        <v>2161</v>
      </c>
      <c s="66">
        <v>0</v>
      </c>
      <c s="66">
        <v>3878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25"/>
      <c s="255" t="str">
        <f t="shared" si="55"/>
        <v/>
      </c>
      <c s="253">
        <f t="shared" si="56"/>
        <v>2</v>
      </c>
      <c s="22">
        <f t="shared" si="57"/>
        <v>26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3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223">
        <f t="shared" si="51"/>
        <v>1</v>
      </c>
      <c s="93" t="str">
        <f t="shared" si="52"/>
        <v>01:37</v>
      </c>
      <c s="29">
        <f t="array" aca="1" ref="BO57" ca="1">IF(($A57-BO$3)&lt;=20,INDIRECT(BO$15&amp;$A57,TRUE)*BO$2,IF(ISERR(AVERAGE(INDIRECT(BO$15&amp;$A57-BO$3&amp;":"&amp;BO$15&amp;$A57))*BO$2),0,AVERAGE(INDIRECT(BO$15&amp;$A57-BO$3&amp;":"&amp;BO$15&amp;$A57))*BO$2))</f>
        <v>1560</v>
      </c>
      <c s="29">
        <f t="array" aca="1" ref="BP57" ca="1">IF(($A57-BP$3)&lt;=20,INDIRECT(BP$15&amp;$A57,TRUE)*BP$2,IF(ISERR(AVERAGE(INDIRECT(BP$15&amp;$A57-BP$3&amp;":"&amp;BP$15&amp;$A57))*BP$2),0,AVERAGE(INDIRECT(BP$15&amp;$A57-BP$3&amp;":"&amp;BP$15&amp;$A57))*BP$2))</f>
        <v>960</v>
      </c>
      <c s="29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9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29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9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9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9">
        <f t="array" aca="1" ref="BV57" ca="1">IF(($A57-BV$3)&lt;=20,INDIRECT(BV$15&amp;$A57,TRUE)*BV$2,IF(ISERR(AVERAGE(INDIRECT(BV$15&amp;$A57-BV$3&amp;":"&amp;BV$15&amp;$A57))*BV$2),0,AVERAGE(INDIRECT(BV$15&amp;$A57-BV$3&amp;":"&amp;BV$15&amp;$A57))*BV$2))</f>
        <v>420</v>
      </c>
      <c s="29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29">
        <f t="array" aca="1" ref="BX57" ca="1">IF(($A57-BX$3)&lt;=20,INDIRECT(BX$15&amp;$A57,TRUE)*BX$2,IF(ISERR(AVERAGE(INDIRECT(BX$15&amp;$A57-BX$3&amp;":"&amp;BX$15&amp;$A57))*BX$2),0,AVERAGE(INDIRECT(BX$15&amp;$A57-BX$3&amp;":"&amp;BX$15&amp;$A57))*BX$2))</f>
        <v>420</v>
      </c>
      <c s="29">
        <f t="array" aca="1" ref="BY57" ca="1">IF(($A57-BY$3)&lt;=20,INDIRECT(BY$15&amp;$A57,TRUE)*BY$2,IF(ISERR(AVERAGE(INDIRECT(BY$15&amp;$A57-BY$3&amp;":"&amp;BY$15&amp;$A57))*BY$2),0,AVERAGE(INDIRECT(BY$15&amp;$A57-BY$3&amp;":"&amp;BY$15&amp;$A57))*BY$2))</f>
        <v>180</v>
      </c>
      <c s="29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9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9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9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9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9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9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9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9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9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9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9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9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9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9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9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9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9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71"/>
      <c r="CT57" s="332"/>
      <c s="259"/>
      <c s="2"/>
      <c s="2"/>
      <c s="296">
        <f t="shared" si="110"/>
        <v>3</v>
      </c>
      <c s="230" t="s">
        <v>106</v>
      </c>
      <c s="232" t="s">
        <v>63</v>
      </c>
      <c s="107" t="s">
        <v>60</v>
      </c>
      <c s="107" t="s">
        <v>126</v>
      </c>
      <c s="107" t="s">
        <v>7</v>
      </c>
      <c s="322" t="s">
        <v>246</v>
      </c>
      <c s="89"/>
      <c s="89"/>
      <c s="89"/>
      <c s="89"/>
      <c s="89"/>
      <c s="268"/>
      <c s="120"/>
      <c s="120"/>
      <c s="120"/>
      <c s="175"/>
      <c s="92" t="s">
        <v>304</v>
      </c>
      <c s="92" t="s">
        <v>176</v>
      </c>
      <c s="92" t="s">
        <v>305</v>
      </c>
      <c s="92" t="s">
        <v>368</v>
      </c>
      <c s="92" t="s">
        <v>368</v>
      </c>
      <c s="308" t="s">
        <v>349</v>
      </c>
      <c r="DX57" s="113" t="s">
        <v>371</v>
      </c>
      <c r="FL57" s="1"/>
      <c s="125">
        <f t="shared" si="9"/>
        <v>43885</v>
      </c>
      <c s="229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7">
        <f t="shared" si="11"/>
        <v>360</v>
      </c>
      <c s="102">
        <f t="shared" si="12"/>
        <v>0.40999999999999948</v>
      </c>
      <c s="2"/>
      <c s="3"/>
      <c s="2"/>
      <c s="2"/>
      <c s="2"/>
      <c s="2"/>
      <c r="GW57" s="99"/>
      <c r="HJ57" s="8">
        <f t="shared" si="95"/>
        <v>4500</v>
      </c>
      <c r="HX57" s="99">
        <f t="shared" si="96"/>
        <v>8700</v>
      </c>
      <c s="135">
        <f t="shared" si="39"/>
        <v>-1010</v>
      </c>
      <c s="87">
        <f t="shared" si="20"/>
        <v>-570</v>
      </c>
      <c s="105">
        <f t="shared" si="21"/>
        <v>-0.57000000000000028</v>
      </c>
      <c s="145"/>
    </row>
    <row ht="11.1" customHeight="1">
      <c s="299">
        <f t="shared" si="54"/>
        <v>58</v>
      </c>
      <c s="74">
        <f t="shared" si="50"/>
        <v>1.6333333333333333</v>
      </c>
      <c s="236">
        <v>45055.068055555559</v>
      </c>
      <c s="66">
        <v>10252</v>
      </c>
      <c s="66">
        <v>12481</v>
      </c>
      <c s="66">
        <v>3342</v>
      </c>
      <c s="66">
        <v>2319</v>
      </c>
      <c s="66">
        <v>0</v>
      </c>
      <c s="66">
        <v>1932</v>
      </c>
      <c s="66">
        <v>251</v>
      </c>
      <c s="66">
        <v>5524</v>
      </c>
      <c s="66">
        <v>3707</v>
      </c>
      <c s="66">
        <v>6012</v>
      </c>
      <c s="66">
        <v>2164</v>
      </c>
      <c s="66">
        <v>0</v>
      </c>
      <c s="66">
        <v>3884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25"/>
      <c s="255" t="str">
        <f t="shared" si="55"/>
        <v/>
      </c>
      <c s="253">
        <f t="shared" si="56"/>
        <v>2</v>
      </c>
      <c s="22">
        <f t="shared" si="57"/>
        <v>30</v>
      </c>
      <c s="22">
        <f t="shared" si="58"/>
        <v>17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5</v>
      </c>
      <c s="22">
        <f t="shared" si="66"/>
        <v>9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223">
        <f t="shared" si="51"/>
        <v>1</v>
      </c>
      <c s="93" t="str">
        <f t="shared" si="52"/>
        <v>01:38</v>
      </c>
      <c s="29">
        <f t="array" aca="1" ref="BO58" ca="1">IF(($A58-BO$3)&lt;=20,INDIRECT(BO$15&amp;$A58,TRUE)*BO$2,IF(ISERR(AVERAGE(INDIRECT(BO$15&amp;$A58-BO$3&amp;":"&amp;BO$15&amp;$A58))*BO$2),0,AVERAGE(INDIRECT(BO$15&amp;$A58-BO$3&amp;":"&amp;BO$15&amp;$A58))*BO$2))</f>
        <v>1800</v>
      </c>
      <c s="29">
        <f t="array" aca="1" ref="BP58" ca="1">IF(($A58-BP$3)&lt;=20,INDIRECT(BP$15&amp;$A58,TRUE)*BP$2,IF(ISERR(AVERAGE(INDIRECT(BP$15&amp;$A58-BP$3&amp;":"&amp;BP$15&amp;$A58))*BP$2),0,AVERAGE(INDIRECT(BP$15&amp;$A58-BP$3&amp;":"&amp;BP$15&amp;$A58))*BP$2))</f>
        <v>1020</v>
      </c>
      <c s="29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9">
        <f t="array" aca="1" ref="BR58" ca="1">IF(($A58-BR$3)&lt;=20,INDIRECT(BR$15&amp;$A58,TRUE)*BR$2,IF(ISERR(AVERAGE(INDIRECT(BR$15&amp;$A58-BR$3&amp;":"&amp;BR$15&amp;$A58))*BR$2),0,AVERAGE(INDIRECT(BR$15&amp;$A58-BR$3&amp;":"&amp;BR$15&amp;$A58))*BR$2))</f>
        <v>180</v>
      </c>
      <c s="29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9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9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9">
        <f t="array" aca="1" ref="BV58" ca="1">IF(($A58-BV$3)&lt;=20,INDIRECT(BV$15&amp;$A58,TRUE)*BV$2,IF(ISERR(AVERAGE(INDIRECT(BV$15&amp;$A58-BV$3&amp;":"&amp;BV$15&amp;$A58))*BV$2),0,AVERAGE(INDIRECT(BV$15&amp;$A58-BV$3&amp;":"&amp;BV$15&amp;$A58))*BV$2))</f>
        <v>480</v>
      </c>
      <c s="29">
        <f t="array" aca="1" ref="BW58" ca="1">IF(($A58-BW$3)&lt;=20,INDIRECT(BW$15&amp;$A58,TRUE)*BW$2,IF(ISERR(AVERAGE(INDIRECT(BW$15&amp;$A58-BW$3&amp;":"&amp;BW$15&amp;$A58))*BW$2),0,AVERAGE(INDIRECT(BW$15&amp;$A58-BW$3&amp;":"&amp;BW$15&amp;$A58))*BW$2))</f>
        <v>300</v>
      </c>
      <c s="29">
        <f t="array" aca="1" ref="BX58" ca="1">IF(($A58-BX$3)&lt;=20,INDIRECT(BX$15&amp;$A58,TRUE)*BX$2,IF(ISERR(AVERAGE(INDIRECT(BX$15&amp;$A58-BX$3&amp;":"&amp;BX$15&amp;$A58))*BX$2),0,AVERAGE(INDIRECT(BX$15&amp;$A58-BX$3&amp;":"&amp;BX$15&amp;$A58))*BX$2))</f>
        <v>540</v>
      </c>
      <c s="29">
        <f t="array" aca="1" ref="BY58" ca="1">IF(($A58-BY$3)&lt;=20,INDIRECT(BY$15&amp;$A58,TRUE)*BY$2,IF(ISERR(AVERAGE(INDIRECT(BY$15&amp;$A58-BY$3&amp;":"&amp;BY$15&amp;$A58))*BY$2),0,AVERAGE(INDIRECT(BY$15&amp;$A58-BY$3&amp;":"&amp;BY$15&amp;$A58))*BY$2))</f>
        <v>180</v>
      </c>
      <c s="29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9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9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9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9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9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9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9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9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9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9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9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9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9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9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9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9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9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71"/>
      <c r="CT58" s="332"/>
      <c s="259"/>
      <c s="2"/>
      <c s="2"/>
      <c s="296">
        <f t="shared" si="110"/>
        <v>4</v>
      </c>
      <c s="230" t="s">
        <v>200</v>
      </c>
      <c s="154" t="str">
        <f t="shared" si="112" ref="CZ58:CZ86">DF58</f>
        <v>LFC9</v>
      </c>
      <c s="95">
        <v>78</v>
      </c>
      <c s="95">
        <v>114</v>
      </c>
      <c s="95">
        <v>176</v>
      </c>
      <c s="150">
        <v>0</v>
      </c>
      <c s="95">
        <v>1</v>
      </c>
      <c s="153" t="str">
        <f>$D$19</f>
        <v>LFC9</v>
      </c>
      <c s="75">
        <v>66</v>
      </c>
      <c s="75" t="str">
        <f t="shared" si="113" ref="DH58:DH69">IF(DG58=0,0,VLOOKUP(DG58,$CX$58:$CY$157,2,FALSE))</f>
        <v>BO</v>
      </c>
      <c s="75" t="str">
        <f t="shared" si="114" ref="DI58:DI86">TRIM(IF($DF58=0,"","" &amp; $DF58 &amp; "Rge"))</f>
        <v>LFC9Rge</v>
      </c>
      <c s="209" t="str">
        <f t="shared" si="115" ref="DJ58:DJ69">IF(DF58=0,"","=OFFSET(Sheet1!$"&amp;DH58&amp;"$1,brge,0,erge)")</f>
        <v>=OFFSET(Sheet1!$BO$1,brge,0,erge)</v>
      </c>
      <c s="108"/>
      <c s="108"/>
      <c s="108"/>
      <c s="270"/>
      <c s="75">
        <v>0</v>
      </c>
      <c s="227">
        <v>1.5</v>
      </c>
      <c s="75">
        <v>50</v>
      </c>
      <c s="75">
        <v>0.050000000000000003</v>
      </c>
      <c s="284">
        <v>0.69999999999999996</v>
      </c>
      <c s="263">
        <v>17</v>
      </c>
      <c r="DX58" s="113" t="s">
        <v>98</v>
      </c>
      <c r="FL58" s="1"/>
      <c s="125">
        <f t="shared" si="9"/>
        <v>43886</v>
      </c>
      <c s="229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7">
        <f t="shared" si="11"/>
        <v>350</v>
      </c>
      <c s="102">
        <f t="shared" si="12"/>
        <v>0.39999999999999947</v>
      </c>
      <c s="2"/>
      <c s="3"/>
      <c s="2"/>
      <c s="2"/>
      <c s="2"/>
      <c s="2"/>
      <c r="GW58" s="99"/>
      <c r="HJ58" s="8">
        <f t="shared" si="95"/>
        <v>4600</v>
      </c>
      <c r="HX58"/>
      <c s="135">
        <f t="shared" si="39"/>
        <v>-1020</v>
      </c>
      <c s="87">
        <f t="shared" si="20"/>
        <v>-580</v>
      </c>
      <c s="105">
        <f t="shared" si="21"/>
        <v>-0.58000000000000029</v>
      </c>
      <c s="145"/>
    </row>
    <row ht="11.1" customHeight="1">
      <c s="299">
        <f t="shared" si="54"/>
        <v>59</v>
      </c>
      <c s="74">
        <f t="shared" si="50"/>
        <v>1.6499999999999999</v>
      </c>
      <c s="236">
        <v>45055.068749999999</v>
      </c>
      <c s="66">
        <v>10281</v>
      </c>
      <c s="66">
        <v>12496</v>
      </c>
      <c s="66">
        <v>3342</v>
      </c>
      <c s="66">
        <v>2322</v>
      </c>
      <c s="66">
        <v>0</v>
      </c>
      <c s="66">
        <v>1932</v>
      </c>
      <c s="66">
        <v>251</v>
      </c>
      <c s="66">
        <v>5531</v>
      </c>
      <c s="66">
        <v>3712</v>
      </c>
      <c s="66">
        <v>6019</v>
      </c>
      <c s="66">
        <v>2166</v>
      </c>
      <c s="66">
        <v>0</v>
      </c>
      <c s="66">
        <v>3889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25"/>
      <c s="255" t="str">
        <f t="shared" si="55"/>
        <v/>
      </c>
      <c s="253">
        <f t="shared" si="56"/>
        <v>2</v>
      </c>
      <c s="22">
        <f t="shared" si="57"/>
        <v>29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223">
        <f t="shared" si="51"/>
        <v>1</v>
      </c>
      <c s="93" t="str">
        <f t="shared" si="52"/>
        <v>01:39</v>
      </c>
      <c s="29">
        <f t="array" aca="1" ref="BO59" ca="1">IF(($A59-BO$3)&lt;=20,INDIRECT(BO$15&amp;$A59,TRUE)*BO$2,IF(ISERR(AVERAGE(INDIRECT(BO$15&amp;$A59-BO$3&amp;":"&amp;BO$15&amp;$A59))*BO$2),0,AVERAGE(INDIRECT(BO$15&amp;$A59-BO$3&amp;":"&amp;BO$15&amp;$A59))*BO$2))</f>
        <v>1740</v>
      </c>
      <c s="29">
        <f t="array" aca="1" ref="BP59" ca="1">IF(($A59-BP$3)&lt;=20,INDIRECT(BP$15&amp;$A59,TRUE)*BP$2,IF(ISERR(AVERAGE(INDIRECT(BP$15&amp;$A59-BP$3&amp;":"&amp;BP$15&amp;$A59))*BP$2),0,AVERAGE(INDIRECT(BP$15&amp;$A59-BP$3&amp;":"&amp;BP$15&amp;$A59))*BP$2))</f>
        <v>900</v>
      </c>
      <c s="29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9">
        <f t="array" aca="1" ref="BR59" ca="1">IF(($A59-BR$3)&lt;=20,INDIRECT(BR$15&amp;$A59,TRUE)*BR$2,IF(ISERR(AVERAGE(INDIRECT(BR$15&amp;$A59-BR$3&amp;":"&amp;BR$15&amp;$A59))*BR$2),0,AVERAGE(INDIRECT(BR$15&amp;$A59-BR$3&amp;":"&amp;BR$15&amp;$A59))*BR$2))</f>
        <v>180</v>
      </c>
      <c s="29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9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9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9">
        <f t="array" aca="1" ref="BV59" ca="1">IF(($A59-BV$3)&lt;=20,INDIRECT(BV$15&amp;$A59,TRUE)*BV$2,IF(ISERR(AVERAGE(INDIRECT(BV$15&amp;$A59-BV$3&amp;":"&amp;BV$15&amp;$A59))*BV$2),0,AVERAGE(INDIRECT(BV$15&amp;$A59-BV$3&amp;":"&amp;BV$15&amp;$A59))*BV$2))</f>
        <v>420</v>
      </c>
      <c s="29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29">
        <f t="array" aca="1" ref="BX59" ca="1">IF(($A59-BX$3)&lt;=20,INDIRECT(BX$15&amp;$A59,TRUE)*BX$2,IF(ISERR(AVERAGE(INDIRECT(BX$15&amp;$A59-BX$3&amp;":"&amp;BX$15&amp;$A59))*BX$2),0,AVERAGE(INDIRECT(BX$15&amp;$A59-BX$3&amp;":"&amp;BX$15&amp;$A59))*BX$2))</f>
        <v>420</v>
      </c>
      <c s="29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29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9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9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9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9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9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9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9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9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9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9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9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9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9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9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9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9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9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71"/>
      <c r="CT59" s="332"/>
      <c s="259"/>
      <c s="2"/>
      <c s="2"/>
      <c s="296">
        <f t="shared" si="110"/>
        <v>5</v>
      </c>
      <c s="230" t="s">
        <v>318</v>
      </c>
      <c s="154" t="str">
        <f t="shared" si="112"/>
        <v>LFC8</v>
      </c>
      <c s="95">
        <v>0</v>
      </c>
      <c s="95">
        <v>85</v>
      </c>
      <c s="95">
        <v>236</v>
      </c>
      <c s="171">
        <v>0</v>
      </c>
      <c s="95">
        <f t="shared" si="116" ref="DE59:DE86">+DE58+1</f>
        <v>2</v>
      </c>
      <c s="153" t="str">
        <f>$E$19</f>
        <v>LFC8</v>
      </c>
      <c s="75">
        <f t="shared" si="117" ref="DG59:DG69">+DG58+1</f>
        <v>67</v>
      </c>
      <c s="75" t="str">
        <f t="shared" si="113"/>
        <v>BP</v>
      </c>
      <c s="75" t="str">
        <f t="shared" si="114"/>
        <v>LFC8Rge</v>
      </c>
      <c s="209" t="str">
        <f t="shared" si="115"/>
        <v>=OFFSET(Sheet1!$BP$1,brge,0,erge)</v>
      </c>
      <c s="108"/>
      <c s="108"/>
      <c s="108"/>
      <c s="270"/>
      <c s="75">
        <v>0</v>
      </c>
      <c s="227">
        <v>1.5</v>
      </c>
      <c s="75">
        <v>50</v>
      </c>
      <c s="75">
        <v>0.050000000000000003</v>
      </c>
      <c s="284">
        <v>0.59999999999999998</v>
      </c>
      <c s="263">
        <v>34</v>
      </c>
      <c r="DX59" s="113" t="s">
        <v>169</v>
      </c>
      <c r="FL59" s="1"/>
      <c s="125">
        <f t="shared" si="9"/>
        <v>43887</v>
      </c>
      <c s="229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7">
        <f t="shared" si="11"/>
        <v>340</v>
      </c>
      <c s="3"/>
      <c s="2"/>
      <c s="3"/>
      <c s="2"/>
      <c s="2"/>
      <c s="2"/>
      <c s="2"/>
      <c r="GW59" s="99"/>
      <c r="HJ59" s="8">
        <f t="shared" si="95"/>
        <v>4700</v>
      </c>
      <c r="HX59"/>
      <c s="135">
        <f t="shared" si="39"/>
        <v>-1030</v>
      </c>
      <c s="87">
        <f t="shared" si="20"/>
        <v>-590</v>
      </c>
      <c s="105">
        <f t="shared" si="21"/>
        <v>-0.5900000000000003</v>
      </c>
      <c s="145"/>
    </row>
    <row ht="11.1" customHeight="1">
      <c s="299">
        <f t="shared" si="54"/>
        <v>60</v>
      </c>
      <c s="74">
        <f t="shared" si="50"/>
        <v>1.6666666666666665</v>
      </c>
      <c s="236">
        <v>45055.069444444445</v>
      </c>
      <c s="66">
        <v>10312</v>
      </c>
      <c s="66">
        <v>12514</v>
      </c>
      <c s="66">
        <v>3342</v>
      </c>
      <c s="66">
        <v>2325</v>
      </c>
      <c s="66">
        <v>0</v>
      </c>
      <c s="66">
        <v>1932</v>
      </c>
      <c s="66">
        <v>251</v>
      </c>
      <c s="66">
        <v>5539</v>
      </c>
      <c s="66">
        <v>3718</v>
      </c>
      <c s="66">
        <v>6028</v>
      </c>
      <c s="66">
        <v>2169</v>
      </c>
      <c s="66">
        <v>0</v>
      </c>
      <c s="66">
        <v>3895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25"/>
      <c s="255" t="str">
        <f t="shared" si="55"/>
        <v/>
      </c>
      <c s="253">
        <f t="shared" si="56"/>
        <v>2</v>
      </c>
      <c s="22">
        <f t="shared" si="57"/>
        <v>31</v>
      </c>
      <c s="22">
        <f t="shared" si="58"/>
        <v>18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6</v>
      </c>
      <c s="22">
        <f t="shared" si="66"/>
        <v>9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223">
        <f t="shared" si="51"/>
        <v>1</v>
      </c>
      <c s="93" t="str">
        <f t="shared" si="52"/>
        <v>01:40</v>
      </c>
      <c s="29">
        <f t="array" aca="1" ref="BO60" ca="1">IF(($A60-BO$3)&lt;=20,INDIRECT(BO$15&amp;$A60,TRUE)*BO$2,IF(ISERR(AVERAGE(INDIRECT(BO$15&amp;$A60-BO$3&amp;":"&amp;BO$15&amp;$A60))*BO$2),0,AVERAGE(INDIRECT(BO$15&amp;$A60-BO$3&amp;":"&amp;BO$15&amp;$A60))*BO$2))</f>
        <v>1860</v>
      </c>
      <c s="29">
        <f t="array" aca="1" ref="BP60" ca="1">IF(($A60-BP$3)&lt;=20,INDIRECT(BP$15&amp;$A60,TRUE)*BP$2,IF(ISERR(AVERAGE(INDIRECT(BP$15&amp;$A60-BP$3&amp;":"&amp;BP$15&amp;$A60))*BP$2),0,AVERAGE(INDIRECT(BP$15&amp;$A60-BP$3&amp;":"&amp;BP$15&amp;$A60))*BP$2))</f>
        <v>1080</v>
      </c>
      <c s="29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9">
        <f t="array" aca="1" ref="BR60" ca="1">IF(($A60-BR$3)&lt;=20,INDIRECT(BR$15&amp;$A60,TRUE)*BR$2,IF(ISERR(AVERAGE(INDIRECT(BR$15&amp;$A60-BR$3&amp;":"&amp;BR$15&amp;$A60))*BR$2),0,AVERAGE(INDIRECT(BR$15&amp;$A60-BR$3&amp;":"&amp;BR$15&amp;$A60))*BR$2))</f>
        <v>180</v>
      </c>
      <c s="29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9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9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9">
        <f t="array" aca="1" ref="BV60" ca="1">IF(($A60-BV$3)&lt;=20,INDIRECT(BV$15&amp;$A60,TRUE)*BV$2,IF(ISERR(AVERAGE(INDIRECT(BV$15&amp;$A60-BV$3&amp;":"&amp;BV$15&amp;$A60))*BV$2),0,AVERAGE(INDIRECT(BV$15&amp;$A60-BV$3&amp;":"&amp;BV$15&amp;$A60))*BV$2))</f>
        <v>480</v>
      </c>
      <c s="29">
        <f t="array" aca="1" ref="BW60" ca="1">IF(($A60-BW$3)&lt;=20,INDIRECT(BW$15&amp;$A60,TRUE)*BW$2,IF(ISERR(AVERAGE(INDIRECT(BW$15&amp;$A60-BW$3&amp;":"&amp;BW$15&amp;$A60))*BW$2),0,AVERAGE(INDIRECT(BW$15&amp;$A60-BW$3&amp;":"&amp;BW$15&amp;$A60))*BW$2))</f>
        <v>360</v>
      </c>
      <c s="29">
        <f t="array" aca="1" ref="BX60" ca="1">IF(($A60-BX$3)&lt;=20,INDIRECT(BX$15&amp;$A60,TRUE)*BX$2,IF(ISERR(AVERAGE(INDIRECT(BX$15&amp;$A60-BX$3&amp;":"&amp;BX$15&amp;$A60))*BX$2),0,AVERAGE(INDIRECT(BX$15&amp;$A60-BX$3&amp;":"&amp;BX$15&amp;$A60))*BX$2))</f>
        <v>540</v>
      </c>
      <c s="29">
        <f t="array" aca="1" ref="BY60" ca="1">IF(($A60-BY$3)&lt;=20,INDIRECT(BY$15&amp;$A60,TRUE)*BY$2,IF(ISERR(AVERAGE(INDIRECT(BY$15&amp;$A60-BY$3&amp;":"&amp;BY$15&amp;$A60))*BY$2),0,AVERAGE(INDIRECT(BY$15&amp;$A60-BY$3&amp;":"&amp;BY$15&amp;$A60))*BY$2))</f>
        <v>180</v>
      </c>
      <c s="29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9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9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9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9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9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9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9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9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9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9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9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9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9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9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9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9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9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71"/>
      <c r="CT60" s="332"/>
      <c s="259"/>
      <c s="2"/>
      <c s="2"/>
      <c s="296">
        <f t="shared" si="110"/>
        <v>6</v>
      </c>
      <c s="230" t="s">
        <v>37</v>
      </c>
      <c s="154" t="str">
        <f t="shared" si="112"/>
        <v>LC2</v>
      </c>
      <c s="95">
        <v>255</v>
      </c>
      <c s="95">
        <v>111</v>
      </c>
      <c s="95">
        <v>2</v>
      </c>
      <c s="256">
        <v>0</v>
      </c>
      <c s="95">
        <f t="shared" si="116"/>
        <v>3</v>
      </c>
      <c s="153" t="str">
        <f>$F$19</f>
        <v>LC2</v>
      </c>
      <c s="75">
        <f t="shared" si="117"/>
        <v>68</v>
      </c>
      <c s="75" t="str">
        <f t="shared" si="113"/>
        <v>BQ</v>
      </c>
      <c s="75" t="str">
        <f t="shared" si="114"/>
        <v>LC2Rge</v>
      </c>
      <c s="209" t="str">
        <f t="shared" si="115"/>
        <v>=OFFSET(Sheet1!$BQ$1,brge,0,erge)</v>
      </c>
      <c s="108"/>
      <c s="108"/>
      <c s="108"/>
      <c s="270"/>
      <c s="75">
        <v>0</v>
      </c>
      <c s="227">
        <v>1.5</v>
      </c>
      <c s="75">
        <v>50</v>
      </c>
      <c s="75">
        <v>0.050000000000000003</v>
      </c>
      <c s="284">
        <v>0.10000000000000001</v>
      </c>
      <c s="263">
        <v>18</v>
      </c>
      <c r="DX60" s="113" t="s">
        <v>170</v>
      </c>
      <c r="FL60" s="1"/>
      <c s="125">
        <f t="shared" si="9"/>
        <v>43888</v>
      </c>
      <c s="229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7">
        <f t="shared" si="11"/>
        <v>330</v>
      </c>
      <c s="3"/>
      <c s="3"/>
      <c s="3"/>
      <c s="2"/>
      <c s="2"/>
      <c s="2"/>
      <c s="2"/>
      <c r="GW60" s="99"/>
      <c r="HJ60" s="8">
        <f t="shared" si="95"/>
        <v>4800</v>
      </c>
      <c r="HX60"/>
      <c s="135">
        <f t="shared" si="39"/>
        <v>-1040</v>
      </c>
      <c s="87">
        <f t="shared" si="20"/>
        <v>-600</v>
      </c>
      <c s="105">
        <f t="shared" si="21"/>
        <v>-0.60000000000000031</v>
      </c>
      <c s="145"/>
    </row>
    <row ht="11.1" customHeight="1">
      <c s="299">
        <f t="shared" si="54"/>
        <v>61</v>
      </c>
      <c s="74">
        <f t="shared" si="50"/>
        <v>1.6833333333333333</v>
      </c>
      <c s="236">
        <v>45055.070138888892</v>
      </c>
      <c s="66">
        <v>10337</v>
      </c>
      <c s="66">
        <v>12529</v>
      </c>
      <c s="66">
        <v>3342</v>
      </c>
      <c s="66">
        <v>2328</v>
      </c>
      <c s="66">
        <v>0</v>
      </c>
      <c s="66">
        <v>1932</v>
      </c>
      <c s="66">
        <v>251</v>
      </c>
      <c s="66">
        <v>5545</v>
      </c>
      <c s="66">
        <v>3723</v>
      </c>
      <c s="66">
        <v>6035</v>
      </c>
      <c s="66">
        <v>2172</v>
      </c>
      <c s="66">
        <v>0</v>
      </c>
      <c s="66">
        <v>3899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25"/>
      <c s="255" t="str">
        <f t="shared" si="55"/>
        <v/>
      </c>
      <c s="253">
        <f t="shared" si="56"/>
        <v>2</v>
      </c>
      <c s="22">
        <f t="shared" si="57"/>
        <v>25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7</v>
      </c>
      <c s="22">
        <f t="shared" si="67"/>
        <v>3</v>
      </c>
      <c s="22">
        <f t="shared" si="68"/>
        <v>0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223">
        <f t="shared" si="51"/>
        <v>1</v>
      </c>
      <c s="93" t="str">
        <f t="shared" si="52"/>
        <v>01:41</v>
      </c>
      <c s="29">
        <f t="array" aca="1" ref="BO61" ca="1">IF(($A61-BO$3)&lt;=20,INDIRECT(BO$15&amp;$A61,TRUE)*BO$2,IF(ISERR(AVERAGE(INDIRECT(BO$15&amp;$A61-BO$3&amp;":"&amp;BO$15&amp;$A61))*BO$2),0,AVERAGE(INDIRECT(BO$15&amp;$A61-BO$3&amp;":"&amp;BO$15&amp;$A61))*BO$2))</f>
        <v>1500</v>
      </c>
      <c s="29">
        <f t="array" aca="1" ref="BP61" ca="1">IF(($A61-BP$3)&lt;=20,INDIRECT(BP$15&amp;$A61,TRUE)*BP$2,IF(ISERR(AVERAGE(INDIRECT(BP$15&amp;$A61-BP$3&amp;":"&amp;BP$15&amp;$A61))*BP$2),0,AVERAGE(INDIRECT(BP$15&amp;$A61-BP$3&amp;":"&amp;BP$15&amp;$A61))*BP$2))</f>
        <v>900</v>
      </c>
      <c s="29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9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29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9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9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9">
        <f t="array" aca="1" ref="BV61" ca="1">IF(($A61-BV$3)&lt;=20,INDIRECT(BV$15&amp;$A61,TRUE)*BV$2,IF(ISERR(AVERAGE(INDIRECT(BV$15&amp;$A61-BV$3&amp;":"&amp;BV$15&amp;$A61))*BV$2),0,AVERAGE(INDIRECT(BV$15&amp;$A61-BV$3&amp;":"&amp;BV$15&amp;$A61))*BV$2))</f>
        <v>360</v>
      </c>
      <c s="29">
        <f t="array" aca="1" ref="BW61" ca="1">IF(($A61-BW$3)&lt;=20,INDIRECT(BW$15&amp;$A61,TRUE)*BW$2,IF(ISERR(AVERAGE(INDIRECT(BW$15&amp;$A61-BW$3&amp;":"&amp;BW$15&amp;$A61))*BW$2),0,AVERAGE(INDIRECT(BW$15&amp;$A61-BW$3&amp;":"&amp;BW$15&amp;$A61))*BW$2))</f>
        <v>300</v>
      </c>
      <c s="29">
        <f t="array" aca="1" ref="BX61" ca="1">IF(($A61-BX$3)&lt;=20,INDIRECT(BX$15&amp;$A61,TRUE)*BX$2,IF(ISERR(AVERAGE(INDIRECT(BX$15&amp;$A61-BX$3&amp;":"&amp;BX$15&amp;$A61))*BX$2),0,AVERAGE(INDIRECT(BX$15&amp;$A61-BX$3&amp;":"&amp;BX$15&amp;$A61))*BX$2))</f>
        <v>420</v>
      </c>
      <c s="29">
        <f t="array" aca="1" ref="BY61" ca="1">IF(($A61-BY$3)&lt;=20,INDIRECT(BY$15&amp;$A61,TRUE)*BY$2,IF(ISERR(AVERAGE(INDIRECT(BY$15&amp;$A61-BY$3&amp;":"&amp;BY$15&amp;$A61))*BY$2),0,AVERAGE(INDIRECT(BY$15&amp;$A61-BY$3&amp;":"&amp;BY$15&amp;$A61))*BY$2))</f>
        <v>180</v>
      </c>
      <c s="29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9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9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9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9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9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9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9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9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9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9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9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9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9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9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9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9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9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71"/>
      <c r="CT61" s="332"/>
      <c s="259"/>
      <c s="2"/>
      <c s="2"/>
      <c s="296">
        <f t="shared" si="110"/>
        <v>7</v>
      </c>
      <c s="230" t="s">
        <v>126</v>
      </c>
      <c s="154" t="str">
        <f t="shared" si="112"/>
        <v>LC7</v>
      </c>
      <c s="95">
        <v>33</v>
      </c>
      <c s="95">
        <v>0</v>
      </c>
      <c s="95">
        <v>125</v>
      </c>
      <c s="267">
        <v>0</v>
      </c>
      <c s="95">
        <f t="shared" si="116"/>
        <v>4</v>
      </c>
      <c s="153" t="str">
        <f>$G$19</f>
        <v>LC7</v>
      </c>
      <c s="75">
        <f t="shared" si="117"/>
        <v>69</v>
      </c>
      <c s="75" t="str">
        <f t="shared" si="113"/>
        <v>BR</v>
      </c>
      <c s="75" t="str">
        <f t="shared" si="114"/>
        <v>LC7Rge</v>
      </c>
      <c s="209" t="str">
        <f t="shared" si="115"/>
        <v>=OFFSET(Sheet1!$BR$1,brge,0,erge)</v>
      </c>
      <c s="108"/>
      <c s="108"/>
      <c s="108"/>
      <c s="270"/>
      <c s="75">
        <v>0</v>
      </c>
      <c s="227">
        <v>1.5</v>
      </c>
      <c s="75">
        <v>50</v>
      </c>
      <c s="75">
        <v>0.050000000000000003</v>
      </c>
      <c s="284">
        <v>0.70000000000000007</v>
      </c>
      <c s="263">
        <v>38</v>
      </c>
      <c r="DX61" s="194" t="s">
        <v>379</v>
      </c>
      <c r="FL61" s="1"/>
      <c s="125">
        <f t="shared" si="9"/>
        <v>43889</v>
      </c>
      <c s="229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7">
        <f t="shared" si="11"/>
        <v>320</v>
      </c>
      <c s="3"/>
      <c s="3"/>
      <c s="3"/>
      <c s="2"/>
      <c s="2"/>
      <c s="2"/>
      <c s="2"/>
      <c r="GW61" s="99"/>
      <c r="HJ61" s="8">
        <f t="shared" si="95"/>
        <v>4900</v>
      </c>
      <c r="HX61"/>
      <c s="135">
        <f t="shared" si="39"/>
        <v>-1050</v>
      </c>
      <c s="87">
        <f t="shared" si="20"/>
        <v>-610</v>
      </c>
      <c s="105">
        <f t="shared" si="21"/>
        <v>-0.61000000000000032</v>
      </c>
      <c s="145"/>
    </row>
    <row ht="11.1" customHeight="1">
      <c s="299">
        <f t="shared" si="54"/>
        <v>62</v>
      </c>
      <c s="74">
        <f t="shared" si="50"/>
        <v>1.7</v>
      </c>
      <c s="236">
        <v>45055.070833333331</v>
      </c>
      <c s="66">
        <v>10359</v>
      </c>
      <c s="66">
        <v>12546</v>
      </c>
      <c s="66">
        <v>3342</v>
      </c>
      <c s="66">
        <v>2332</v>
      </c>
      <c s="66">
        <v>0</v>
      </c>
      <c s="66">
        <v>1932</v>
      </c>
      <c s="66">
        <v>251</v>
      </c>
      <c s="66">
        <v>5553</v>
      </c>
      <c s="66">
        <v>3728</v>
      </c>
      <c s="66">
        <v>6044</v>
      </c>
      <c s="66">
        <v>2175</v>
      </c>
      <c s="66">
        <v>0</v>
      </c>
      <c s="66">
        <v>3905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25"/>
      <c s="255" t="str">
        <f t="shared" si="55"/>
        <v/>
      </c>
      <c s="253">
        <f t="shared" si="56"/>
        <v>2</v>
      </c>
      <c s="22">
        <f t="shared" si="57"/>
        <v>22</v>
      </c>
      <c s="22">
        <f t="shared" si="58"/>
        <v>17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5</v>
      </c>
      <c s="22">
        <f t="shared" si="66"/>
        <v>9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223">
        <f t="shared" si="51"/>
        <v>1</v>
      </c>
      <c s="93" t="str">
        <f t="shared" si="52"/>
        <v>01:42</v>
      </c>
      <c s="29">
        <f t="array" aca="1" ref="BO62" ca="1">IF(($A62-BO$3)&lt;=20,INDIRECT(BO$15&amp;$A62,TRUE)*BO$2,IF(ISERR(AVERAGE(INDIRECT(BO$15&amp;$A62-BO$3&amp;":"&amp;BO$15&amp;$A62))*BO$2),0,AVERAGE(INDIRECT(BO$15&amp;$A62-BO$3&amp;":"&amp;BO$15&amp;$A62))*BO$2))</f>
        <v>1320</v>
      </c>
      <c s="29">
        <f t="array" aca="1" ref="BP62" ca="1">IF(($A62-BP$3)&lt;=20,INDIRECT(BP$15&amp;$A62,TRUE)*BP$2,IF(ISERR(AVERAGE(INDIRECT(BP$15&amp;$A62-BP$3&amp;":"&amp;BP$15&amp;$A62))*BP$2),0,AVERAGE(INDIRECT(BP$15&amp;$A62-BP$3&amp;":"&amp;BP$15&amp;$A62))*BP$2))</f>
        <v>1020</v>
      </c>
      <c s="29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9">
        <f t="array" aca="1" ref="BR62" ca="1">IF(($A62-BR$3)&lt;=20,INDIRECT(BR$15&amp;$A62,TRUE)*BR$2,IF(ISERR(AVERAGE(INDIRECT(BR$15&amp;$A62-BR$3&amp;":"&amp;BR$15&amp;$A62))*BR$2),0,AVERAGE(INDIRECT(BR$15&amp;$A62-BR$3&amp;":"&amp;BR$15&amp;$A62))*BR$2))</f>
        <v>240</v>
      </c>
      <c s="29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9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9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9">
        <f t="array" aca="1" ref="BV62" ca="1">IF(($A62-BV$3)&lt;=20,INDIRECT(BV$15&amp;$A62,TRUE)*BV$2,IF(ISERR(AVERAGE(INDIRECT(BV$15&amp;$A62-BV$3&amp;":"&amp;BV$15&amp;$A62))*BV$2),0,AVERAGE(INDIRECT(BV$15&amp;$A62-BV$3&amp;":"&amp;BV$15&amp;$A62))*BV$2))</f>
        <v>480</v>
      </c>
      <c s="29">
        <f t="array" aca="1" ref="BW62" ca="1">IF(($A62-BW$3)&lt;=20,INDIRECT(BW$15&amp;$A62,TRUE)*BW$2,IF(ISERR(AVERAGE(INDIRECT(BW$15&amp;$A62-BW$3&amp;":"&amp;BW$15&amp;$A62))*BW$2),0,AVERAGE(INDIRECT(BW$15&amp;$A62-BW$3&amp;":"&amp;BW$15&amp;$A62))*BW$2))</f>
        <v>300</v>
      </c>
      <c s="29">
        <f t="array" aca="1" ref="BX62" ca="1">IF(($A62-BX$3)&lt;=20,INDIRECT(BX$15&amp;$A62,TRUE)*BX$2,IF(ISERR(AVERAGE(INDIRECT(BX$15&amp;$A62-BX$3&amp;":"&amp;BX$15&amp;$A62))*BX$2),0,AVERAGE(INDIRECT(BX$15&amp;$A62-BX$3&amp;":"&amp;BX$15&amp;$A62))*BX$2))</f>
        <v>540</v>
      </c>
      <c s="29">
        <f t="array" aca="1" ref="BY62" ca="1">IF(($A62-BY$3)&lt;=20,INDIRECT(BY$15&amp;$A62,TRUE)*BY$2,IF(ISERR(AVERAGE(INDIRECT(BY$15&amp;$A62-BY$3&amp;":"&amp;BY$15&amp;$A62))*BY$2),0,AVERAGE(INDIRECT(BY$15&amp;$A62-BY$3&amp;":"&amp;BY$15&amp;$A62))*BY$2))</f>
        <v>180</v>
      </c>
      <c s="29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9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9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9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9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9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9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9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9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9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9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9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9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9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9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9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9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9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71"/>
      <c r="CT62" s="332"/>
      <c s="14"/>
      <c s="79"/>
      <c s="2"/>
      <c s="296">
        <f t="shared" si="110"/>
        <v>8</v>
      </c>
      <c s="230" t="s">
        <v>223</v>
      </c>
      <c s="154" t="str">
        <f t="shared" si="112"/>
        <v>LC17</v>
      </c>
      <c s="95">
        <v>37</v>
      </c>
      <c s="95">
        <v>53</v>
      </c>
      <c s="95">
        <v>246</v>
      </c>
      <c s="327">
        <v>0</v>
      </c>
      <c s="95">
        <f t="shared" si="116"/>
        <v>5</v>
      </c>
      <c s="153" t="str">
        <f>$H$19</f>
        <v>LC17</v>
      </c>
      <c s="75">
        <f t="shared" si="117"/>
        <v>70</v>
      </c>
      <c s="75" t="str">
        <f t="shared" si="113"/>
        <v>BS</v>
      </c>
      <c s="75" t="str">
        <f t="shared" si="114"/>
        <v>LC17Rge</v>
      </c>
      <c s="209" t="str">
        <f t="shared" si="115"/>
        <v>=OFFSET(Sheet1!$BS$1,brge,0,erge)</v>
      </c>
      <c s="108"/>
      <c s="108"/>
      <c s="108"/>
      <c s="270"/>
      <c s="75">
        <v>0</v>
      </c>
      <c s="227">
        <v>1.5</v>
      </c>
      <c s="75">
        <v>50</v>
      </c>
      <c s="75">
        <v>0.050000000000000003</v>
      </c>
      <c s="284">
        <v>0.70000000000000007</v>
      </c>
      <c s="263">
        <v>39</v>
      </c>
      <c r="DX62" s="291" t="s">
        <v>16</v>
      </c>
      <c r="FL62" s="1"/>
      <c s="125">
        <f t="shared" si="9"/>
        <v>43890</v>
      </c>
      <c s="229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7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35">
        <f t="shared" si="39"/>
        <v>-1060</v>
      </c>
      <c s="87">
        <f t="shared" si="20"/>
        <v>-620</v>
      </c>
      <c s="105">
        <f t="shared" si="21"/>
        <v>-0.62000000000000033</v>
      </c>
      <c s="145"/>
    </row>
    <row ht="11.1" customHeight="1">
      <c s="299">
        <f t="shared" si="54"/>
        <v>63</v>
      </c>
      <c s="74">
        <f t="shared" si="50"/>
        <v>1.7166666666666668</v>
      </c>
      <c s="236">
        <v>45055.071527777778</v>
      </c>
      <c s="66">
        <v>10382</v>
      </c>
      <c s="66">
        <v>12561</v>
      </c>
      <c s="66">
        <v>3342</v>
      </c>
      <c s="66">
        <v>2334</v>
      </c>
      <c s="66">
        <v>0</v>
      </c>
      <c s="66">
        <v>1932</v>
      </c>
      <c s="66">
        <v>251</v>
      </c>
      <c s="66">
        <v>5561</v>
      </c>
      <c s="66">
        <v>3734</v>
      </c>
      <c s="66">
        <v>6052</v>
      </c>
      <c s="66">
        <v>2178</v>
      </c>
      <c s="66">
        <v>0</v>
      </c>
      <c s="66">
        <v>3910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25"/>
      <c s="255" t="str">
        <f t="shared" si="55"/>
        <v/>
      </c>
      <c s="253">
        <f t="shared" si="56"/>
        <v>2</v>
      </c>
      <c s="22">
        <f t="shared" si="57"/>
        <v>23</v>
      </c>
      <c s="22">
        <f t="shared" si="58"/>
        <v>15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6</v>
      </c>
      <c s="22">
        <f t="shared" si="66"/>
        <v>8</v>
      </c>
      <c s="22">
        <f t="shared" si="67"/>
        <v>3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223">
        <f t="shared" si="51"/>
        <v>1</v>
      </c>
      <c s="93" t="str">
        <f t="shared" si="52"/>
        <v>01:43</v>
      </c>
      <c s="29">
        <f t="array" aca="1" ref="BO63" ca="1">IF(($A63-BO$3)&lt;=20,INDIRECT(BO$15&amp;$A63,TRUE)*BO$2,IF(ISERR(AVERAGE(INDIRECT(BO$15&amp;$A63-BO$3&amp;":"&amp;BO$15&amp;$A63))*BO$2),0,AVERAGE(INDIRECT(BO$15&amp;$A63-BO$3&amp;":"&amp;BO$15&amp;$A63))*BO$2))</f>
        <v>1380</v>
      </c>
      <c s="29">
        <f t="array" aca="1" ref="BP63" ca="1">IF(($A63-BP$3)&lt;=20,INDIRECT(BP$15&amp;$A63,TRUE)*BP$2,IF(ISERR(AVERAGE(INDIRECT(BP$15&amp;$A63-BP$3&amp;":"&amp;BP$15&amp;$A63))*BP$2),0,AVERAGE(INDIRECT(BP$15&amp;$A63-BP$3&amp;":"&amp;BP$15&amp;$A63))*BP$2))</f>
        <v>900</v>
      </c>
      <c s="29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9">
        <f t="array" aca="1" ref="BR63" ca="1">IF(($A63-BR$3)&lt;=20,INDIRECT(BR$15&amp;$A63,TRUE)*BR$2,IF(ISERR(AVERAGE(INDIRECT(BR$15&amp;$A63-BR$3&amp;":"&amp;BR$15&amp;$A63))*BR$2),0,AVERAGE(INDIRECT(BR$15&amp;$A63-BR$3&amp;":"&amp;BR$15&amp;$A63))*BR$2))</f>
        <v>120</v>
      </c>
      <c s="29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9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9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9">
        <f t="array" aca="1" ref="BV63" ca="1">IF(($A63-BV$3)&lt;=20,INDIRECT(BV$15&amp;$A63,TRUE)*BV$2,IF(ISERR(AVERAGE(INDIRECT(BV$15&amp;$A63-BV$3&amp;":"&amp;BV$15&amp;$A63))*BV$2),0,AVERAGE(INDIRECT(BV$15&amp;$A63-BV$3&amp;":"&amp;BV$15&amp;$A63))*BV$2))</f>
        <v>480</v>
      </c>
      <c s="29">
        <f t="array" aca="1" ref="BW63" ca="1">IF(($A63-BW$3)&lt;=20,INDIRECT(BW$15&amp;$A63,TRUE)*BW$2,IF(ISERR(AVERAGE(INDIRECT(BW$15&amp;$A63-BW$3&amp;":"&amp;BW$15&amp;$A63))*BW$2),0,AVERAGE(INDIRECT(BW$15&amp;$A63-BW$3&amp;":"&amp;BW$15&amp;$A63))*BW$2))</f>
        <v>360</v>
      </c>
      <c s="29">
        <f t="array" aca="1" ref="BX63" ca="1">IF(($A63-BX$3)&lt;=20,INDIRECT(BX$15&amp;$A63,TRUE)*BX$2,IF(ISERR(AVERAGE(INDIRECT(BX$15&amp;$A63-BX$3&amp;":"&amp;BX$15&amp;$A63))*BX$2),0,AVERAGE(INDIRECT(BX$15&amp;$A63-BX$3&amp;":"&amp;BX$15&amp;$A63))*BX$2))</f>
        <v>480</v>
      </c>
      <c s="29">
        <f t="array" aca="1" ref="BY63" ca="1">IF(($A63-BY$3)&lt;=20,INDIRECT(BY$15&amp;$A63,TRUE)*BY$2,IF(ISERR(AVERAGE(INDIRECT(BY$15&amp;$A63-BY$3&amp;":"&amp;BY$15&amp;$A63))*BY$2),0,AVERAGE(INDIRECT(BY$15&amp;$A63-BY$3&amp;":"&amp;BY$15&amp;$A63))*BY$2))</f>
        <v>180</v>
      </c>
      <c s="29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9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9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9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9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9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9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9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9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9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9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9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9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9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9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9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9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9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71"/>
      <c r="CT63" s="332"/>
      <c s="14"/>
      <c s="79"/>
      <c s="2"/>
      <c s="296">
        <f t="shared" si="110"/>
        <v>9</v>
      </c>
      <c s="230" t="s">
        <v>319</v>
      </c>
      <c s="154" t="str">
        <f t="shared" si="112"/>
        <v>LC20</v>
      </c>
      <c s="95">
        <v>89</v>
      </c>
      <c s="95">
        <v>207</v>
      </c>
      <c s="95">
        <v>22</v>
      </c>
      <c s="252">
        <v>0</v>
      </c>
      <c s="95">
        <f t="shared" si="116"/>
        <v>6</v>
      </c>
      <c s="153" t="str">
        <f>$I$19</f>
        <v>LC20</v>
      </c>
      <c s="75">
        <f t="shared" si="117"/>
        <v>71</v>
      </c>
      <c s="75" t="str">
        <f t="shared" si="113"/>
        <v>BT</v>
      </c>
      <c s="75" t="str">
        <f t="shared" si="114"/>
        <v>LC20Rge</v>
      </c>
      <c s="209" t="str">
        <f t="shared" si="115"/>
        <v>=OFFSET(Sheet1!$BT$1,brge,0,erge)</v>
      </c>
      <c s="108"/>
      <c s="108"/>
      <c s="108"/>
      <c s="270"/>
      <c s="75">
        <v>0</v>
      </c>
      <c s="227">
        <v>1.25</v>
      </c>
      <c s="75">
        <v>10</v>
      </c>
      <c s="75">
        <v>0.10000000000000001</v>
      </c>
      <c s="284">
        <v>0.84999999999999998</v>
      </c>
      <c s="263">
        <v>37</v>
      </c>
      <c r="DX63" s="291" t="s">
        <v>328</v>
      </c>
      <c r="FL63" s="1"/>
      <c s="125">
        <f t="shared" si="9"/>
        <v>43891</v>
      </c>
      <c s="229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7">
        <f t="shared" si="11"/>
        <v>300</v>
      </c>
      <c s="3"/>
      <c s="3"/>
      <c s="3"/>
      <c s="2"/>
      <c s="2"/>
      <c s="2"/>
      <c s="2"/>
      <c r="HX63" s="192"/>
      <c s="135">
        <f t="shared" si="39"/>
        <v>-1070</v>
      </c>
      <c s="87">
        <f t="shared" si="20"/>
        <v>-630</v>
      </c>
      <c s="105">
        <f t="shared" si="21"/>
        <v>-0.63000000000000034</v>
      </c>
      <c s="145"/>
    </row>
    <row ht="11.1" customHeight="1">
      <c s="299">
        <f t="shared" si="54"/>
        <v>64</v>
      </c>
      <c s="74">
        <f t="shared" si="50"/>
        <v>1.7333333333333334</v>
      </c>
      <c s="236">
        <v>45055.072222222225</v>
      </c>
      <c s="66">
        <v>10410</v>
      </c>
      <c s="66">
        <v>12578</v>
      </c>
      <c s="66">
        <v>3342</v>
      </c>
      <c s="66">
        <v>2338</v>
      </c>
      <c s="66">
        <v>0</v>
      </c>
      <c s="66">
        <v>1932</v>
      </c>
      <c s="66">
        <v>251</v>
      </c>
      <c s="66">
        <v>5568</v>
      </c>
      <c s="66">
        <v>3739</v>
      </c>
      <c s="66">
        <v>6060</v>
      </c>
      <c s="66">
        <v>2180</v>
      </c>
      <c s="66">
        <v>0</v>
      </c>
      <c s="66">
        <v>3915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25"/>
      <c s="255" t="str">
        <f t="shared" si="55"/>
        <v/>
      </c>
      <c s="253">
        <f t="shared" si="56"/>
        <v>2</v>
      </c>
      <c s="22">
        <f t="shared" si="57"/>
        <v>28</v>
      </c>
      <c s="22">
        <f t="shared" si="58"/>
        <v>17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8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223">
        <f t="shared" si="51"/>
        <v>1</v>
      </c>
      <c s="93" t="str">
        <f t="shared" si="52"/>
        <v>01:44</v>
      </c>
      <c s="29">
        <f t="array" aca="1" ref="BO64" ca="1">IF(($A64-BO$3)&lt;=20,INDIRECT(BO$15&amp;$A64,TRUE)*BO$2,IF(ISERR(AVERAGE(INDIRECT(BO$15&amp;$A64-BO$3&amp;":"&amp;BO$15&amp;$A64))*BO$2),0,AVERAGE(INDIRECT(BO$15&amp;$A64-BO$3&amp;":"&amp;BO$15&amp;$A64))*BO$2))</f>
        <v>1680</v>
      </c>
      <c s="29">
        <f t="array" aca="1" ref="BP64" ca="1">IF(($A64-BP$3)&lt;=20,INDIRECT(BP$15&amp;$A64,TRUE)*BP$2,IF(ISERR(AVERAGE(INDIRECT(BP$15&amp;$A64-BP$3&amp;":"&amp;BP$15&amp;$A64))*BP$2),0,AVERAGE(INDIRECT(BP$15&amp;$A64-BP$3&amp;":"&amp;BP$15&amp;$A64))*BP$2))</f>
        <v>1020</v>
      </c>
      <c s="29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9">
        <f t="array" aca="1" ref="BR64" ca="1">IF(($A64-BR$3)&lt;=20,INDIRECT(BR$15&amp;$A64,TRUE)*BR$2,IF(ISERR(AVERAGE(INDIRECT(BR$15&amp;$A64-BR$3&amp;":"&amp;BR$15&amp;$A64))*BR$2),0,AVERAGE(INDIRECT(BR$15&amp;$A64-BR$3&amp;":"&amp;BR$15&amp;$A64))*BR$2))</f>
        <v>240</v>
      </c>
      <c s="29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9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9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9">
        <f t="array" aca="1" ref="BV64" ca="1">IF(($A64-BV$3)&lt;=20,INDIRECT(BV$15&amp;$A64,TRUE)*BV$2,IF(ISERR(AVERAGE(INDIRECT(BV$15&amp;$A64-BV$3&amp;":"&amp;BV$15&amp;$A64))*BV$2),0,AVERAGE(INDIRECT(BV$15&amp;$A64-BV$3&amp;":"&amp;BV$15&amp;$A64))*BV$2))</f>
        <v>420</v>
      </c>
      <c s="29">
        <f t="array" aca="1" ref="BW64" ca="1">IF(($A64-BW$3)&lt;=20,INDIRECT(BW$15&amp;$A64,TRUE)*BW$2,IF(ISERR(AVERAGE(INDIRECT(BW$15&amp;$A64-BW$3&amp;":"&amp;BW$15&amp;$A64))*BW$2),0,AVERAGE(INDIRECT(BW$15&amp;$A64-BW$3&amp;":"&amp;BW$15&amp;$A64))*BW$2))</f>
        <v>300</v>
      </c>
      <c s="29">
        <f t="array" aca="1" ref="BX64" ca="1">IF(($A64-BX$3)&lt;=20,INDIRECT(BX$15&amp;$A64,TRUE)*BX$2,IF(ISERR(AVERAGE(INDIRECT(BX$15&amp;$A64-BX$3&amp;":"&amp;BX$15&amp;$A64))*BX$2),0,AVERAGE(INDIRECT(BX$15&amp;$A64-BX$3&amp;":"&amp;BX$15&amp;$A64))*BX$2))</f>
        <v>480</v>
      </c>
      <c s="29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29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9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9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9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9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9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9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9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9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9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9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9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9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9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9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9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9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9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71"/>
      <c r="CT64" s="332"/>
      <c s="14"/>
      <c s="79"/>
      <c s="2"/>
      <c s="296">
        <f t="shared" si="110"/>
        <v>10</v>
      </c>
      <c s="230" t="s">
        <v>38</v>
      </c>
      <c s="154" t="str">
        <f t="shared" si="112"/>
        <v>LC27</v>
      </c>
      <c s="95">
        <v>109</v>
      </c>
      <c s="95">
        <v>170</v>
      </c>
      <c s="95">
        <v>230</v>
      </c>
      <c s="211">
        <v>0</v>
      </c>
      <c s="95">
        <f t="shared" si="116"/>
        <v>7</v>
      </c>
      <c s="153" t="str">
        <f>$J$19</f>
        <v>LC27</v>
      </c>
      <c s="75">
        <f t="shared" si="117"/>
        <v>72</v>
      </c>
      <c s="75" t="str">
        <f t="shared" si="113"/>
        <v>BU</v>
      </c>
      <c s="75" t="str">
        <f t="shared" si="114"/>
        <v>LC27Rge</v>
      </c>
      <c s="209" t="str">
        <f t="shared" si="115"/>
        <v>=OFFSET(Sheet1!$BU$1,brge,0,erge)</v>
      </c>
      <c s="108"/>
      <c s="108"/>
      <c s="108"/>
      <c s="270"/>
      <c s="75">
        <v>0</v>
      </c>
      <c s="227">
        <v>1.5</v>
      </c>
      <c s="75">
        <v>50</v>
      </c>
      <c s="75">
        <v>0.050000000000000003</v>
      </c>
      <c s="284">
        <v>0.70000000000000007</v>
      </c>
      <c s="263">
        <v>35</v>
      </c>
      <c r="DX64" s="291" t="s">
        <v>231</v>
      </c>
      <c r="FL64" s="1"/>
      <c s="125">
        <f t="shared" si="9"/>
        <v>43892</v>
      </c>
      <c s="229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7">
        <f t="shared" si="11"/>
        <v>290</v>
      </c>
      <c s="3"/>
      <c s="3"/>
      <c s="3"/>
      <c s="2"/>
      <c s="2"/>
      <c s="2"/>
      <c s="2"/>
      <c r="HX64" s="292"/>
      <c s="135">
        <f t="shared" si="39"/>
        <v>-1080</v>
      </c>
      <c s="87">
        <f t="shared" si="20"/>
        <v>-640</v>
      </c>
      <c s="105">
        <f t="shared" si="21"/>
        <v>-0.64000000000000035</v>
      </c>
      <c s="145"/>
    </row>
    <row ht="11.1" customHeight="1">
      <c s="299">
        <f t="shared" si="54"/>
        <v>65</v>
      </c>
      <c s="74">
        <f t="shared" si="50"/>
        <v>1.75</v>
      </c>
      <c s="236">
        <v>45055.072916666664</v>
      </c>
      <c s="66">
        <v>10438</v>
      </c>
      <c s="66">
        <v>12595</v>
      </c>
      <c s="66">
        <v>3342</v>
      </c>
      <c s="66">
        <v>2341</v>
      </c>
      <c s="66">
        <v>0</v>
      </c>
      <c s="66">
        <v>1932</v>
      </c>
      <c s="66">
        <v>251</v>
      </c>
      <c s="66">
        <v>5575</v>
      </c>
      <c s="66">
        <v>3745</v>
      </c>
      <c s="66">
        <v>6068</v>
      </c>
      <c s="66">
        <v>2183</v>
      </c>
      <c s="66">
        <v>0</v>
      </c>
      <c s="66">
        <v>3919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25"/>
      <c s="255" t="str">
        <f t="shared" si="55"/>
        <v/>
      </c>
      <c s="253">
        <f t="shared" si="56"/>
        <v>2</v>
      </c>
      <c s="22">
        <f t="shared" si="57"/>
        <v>28</v>
      </c>
      <c s="22">
        <f t="shared" si="58"/>
        <v>17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8</v>
      </c>
      <c s="22">
        <f t="shared" si="67"/>
        <v>3</v>
      </c>
      <c s="22">
        <f t="shared" si="68"/>
        <v>0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223">
        <f t="shared" si="51"/>
        <v>1</v>
      </c>
      <c s="93" t="str">
        <f t="shared" si="52"/>
        <v>01:45</v>
      </c>
      <c s="29">
        <f t="array" aca="1" ref="BO65" ca="1">IF(($A65-BO$3)&lt;=20,INDIRECT(BO$15&amp;$A65,TRUE)*BO$2,IF(ISERR(AVERAGE(INDIRECT(BO$15&amp;$A65-BO$3&amp;":"&amp;BO$15&amp;$A65))*BO$2),0,AVERAGE(INDIRECT(BO$15&amp;$A65-BO$3&amp;":"&amp;BO$15&amp;$A65))*BO$2))</f>
        <v>1680</v>
      </c>
      <c s="29">
        <f t="array" aca="1" ref="BP65" ca="1">IF(($A65-BP$3)&lt;=20,INDIRECT(BP$15&amp;$A65,TRUE)*BP$2,IF(ISERR(AVERAGE(INDIRECT(BP$15&amp;$A65-BP$3&amp;":"&amp;BP$15&amp;$A65))*BP$2),0,AVERAGE(INDIRECT(BP$15&amp;$A65-BP$3&amp;":"&amp;BP$15&amp;$A65))*BP$2))</f>
        <v>1020</v>
      </c>
      <c s="29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9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29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9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9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9">
        <f t="array" aca="1" ref="BV65" ca="1">IF(($A65-BV$3)&lt;=20,INDIRECT(BV$15&amp;$A65,TRUE)*BV$2,IF(ISERR(AVERAGE(INDIRECT(BV$15&amp;$A65-BV$3&amp;":"&amp;BV$15&amp;$A65))*BV$2),0,AVERAGE(INDIRECT(BV$15&amp;$A65-BV$3&amp;":"&amp;BV$15&amp;$A65))*BV$2))</f>
        <v>420</v>
      </c>
      <c s="29">
        <f t="array" aca="1" ref="BW65" ca="1">IF(($A65-BW$3)&lt;=20,INDIRECT(BW$15&amp;$A65,TRUE)*BW$2,IF(ISERR(AVERAGE(INDIRECT(BW$15&amp;$A65-BW$3&amp;":"&amp;BW$15&amp;$A65))*BW$2),0,AVERAGE(INDIRECT(BW$15&amp;$A65-BW$3&amp;":"&amp;BW$15&amp;$A65))*BW$2))</f>
        <v>360</v>
      </c>
      <c s="29">
        <f t="array" aca="1" ref="BX65" ca="1">IF(($A65-BX$3)&lt;=20,INDIRECT(BX$15&amp;$A65,TRUE)*BX$2,IF(ISERR(AVERAGE(INDIRECT(BX$15&amp;$A65-BX$3&amp;":"&amp;BX$15&amp;$A65))*BX$2),0,AVERAGE(INDIRECT(BX$15&amp;$A65-BX$3&amp;":"&amp;BX$15&amp;$A65))*BX$2))</f>
        <v>480</v>
      </c>
      <c s="29">
        <f t="array" aca="1" ref="BY65" ca="1">IF(($A65-BY$3)&lt;=20,INDIRECT(BY$15&amp;$A65,TRUE)*BY$2,IF(ISERR(AVERAGE(INDIRECT(BY$15&amp;$A65-BY$3&amp;":"&amp;BY$15&amp;$A65))*BY$2),0,AVERAGE(INDIRECT(BY$15&amp;$A65-BY$3&amp;":"&amp;BY$15&amp;$A65))*BY$2))</f>
        <v>180</v>
      </c>
      <c s="29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9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9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9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9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9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9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9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9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9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9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9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9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9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9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9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9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9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71"/>
      <c r="CT65" s="332"/>
      <c s="14"/>
      <c s="79"/>
      <c s="2"/>
      <c s="296">
        <f t="shared" si="110"/>
        <v>11</v>
      </c>
      <c s="230" t="s">
        <v>127</v>
      </c>
      <c s="154" t="str">
        <f t="shared" si="112"/>
        <v>LC14</v>
      </c>
      <c s="95">
        <v>176</v>
      </c>
      <c s="95">
        <v>68</v>
      </c>
      <c s="95">
        <v>213</v>
      </c>
      <c s="319">
        <v>0</v>
      </c>
      <c s="95">
        <f t="shared" si="116"/>
        <v>8</v>
      </c>
      <c s="153" t="str">
        <f>$K$19</f>
        <v>LC14</v>
      </c>
      <c s="75">
        <f t="shared" si="117"/>
        <v>73</v>
      </c>
      <c s="75" t="str">
        <f t="shared" si="113"/>
        <v>BV</v>
      </c>
      <c s="75" t="str">
        <f t="shared" si="114"/>
        <v>LC14Rge</v>
      </c>
      <c s="209" t="str">
        <f t="shared" si="115"/>
        <v>=OFFSET(Sheet1!$BV$1,brge,0,erge)</v>
      </c>
      <c s="108"/>
      <c s="108"/>
      <c s="108"/>
      <c s="270"/>
      <c s="75">
        <v>0</v>
      </c>
      <c s="227">
        <v>1.5</v>
      </c>
      <c s="75">
        <v>50</v>
      </c>
      <c s="75">
        <v>0.050000000000000003</v>
      </c>
      <c s="284">
        <v>0.70000000000000007</v>
      </c>
      <c s="263">
        <v>36</v>
      </c>
      <c r="DX65" s="291" t="s">
        <v>232</v>
      </c>
      <c r="FL65" s="1"/>
      <c s="125">
        <f t="shared" si="9"/>
        <v>43893</v>
      </c>
      <c s="229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7">
        <f t="shared" si="11"/>
        <v>280</v>
      </c>
      <c s="3"/>
      <c s="3"/>
      <c s="3"/>
      <c s="2"/>
      <c s="2"/>
      <c s="2"/>
      <c s="2"/>
      <c r="HX65"/>
      <c s="135">
        <f t="shared" si="39"/>
        <v>-1090</v>
      </c>
      <c s="87">
        <f t="shared" si="20"/>
        <v>-650</v>
      </c>
      <c s="105">
        <f t="shared" si="21"/>
        <v>-0.65000000000000036</v>
      </c>
      <c s="145"/>
    </row>
    <row ht="11.1" customHeight="1">
      <c s="299">
        <f t="shared" si="54"/>
        <v>66</v>
      </c>
      <c s="74">
        <f t="shared" si="50"/>
        <v>1.7666666666666666</v>
      </c>
      <c s="236">
        <v>45055.073611111111</v>
      </c>
      <c s="66">
        <v>10447</v>
      </c>
      <c s="66">
        <v>12610</v>
      </c>
      <c s="66">
        <v>3342</v>
      </c>
      <c s="66">
        <v>2344</v>
      </c>
      <c s="66">
        <v>0</v>
      </c>
      <c s="66">
        <v>1932</v>
      </c>
      <c s="66">
        <v>251</v>
      </c>
      <c s="66">
        <v>5582</v>
      </c>
      <c s="66">
        <v>3749</v>
      </c>
      <c s="66">
        <v>6075</v>
      </c>
      <c s="66">
        <v>2186</v>
      </c>
      <c s="66">
        <v>0</v>
      </c>
      <c s="66">
        <v>3924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25"/>
      <c s="255" t="str">
        <f t="shared" si="55"/>
        <v/>
      </c>
      <c s="253">
        <f t="shared" si="56"/>
        <v>2</v>
      </c>
      <c s="22">
        <f t="shared" si="57"/>
        <v>9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4</v>
      </c>
      <c s="22">
        <f t="shared" si="66"/>
        <v>7</v>
      </c>
      <c s="22">
        <f t="shared" si="67"/>
        <v>3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223">
        <f t="shared" si="51"/>
        <v>1</v>
      </c>
      <c s="93" t="str">
        <f t="shared" si="52"/>
        <v>01:46</v>
      </c>
      <c s="29">
        <f t="array" aca="1" ref="BO66" ca="1">IF(($A66-BO$3)&lt;=20,INDIRECT(BO$15&amp;$A66,TRUE)*BO$2,IF(ISERR(AVERAGE(INDIRECT(BO$15&amp;$A66-BO$3&amp;":"&amp;BO$15&amp;$A66))*BO$2),0,AVERAGE(INDIRECT(BO$15&amp;$A66-BO$3&amp;":"&amp;BO$15&amp;$A66))*BO$2))</f>
        <v>540</v>
      </c>
      <c s="29">
        <f t="array" aca="1" ref="BP66" ca="1">IF(($A66-BP$3)&lt;=20,INDIRECT(BP$15&amp;$A66,TRUE)*BP$2,IF(ISERR(AVERAGE(INDIRECT(BP$15&amp;$A66-BP$3&amp;":"&amp;BP$15&amp;$A66))*BP$2),0,AVERAGE(INDIRECT(BP$15&amp;$A66-BP$3&amp;":"&amp;BP$15&amp;$A66))*BP$2))</f>
        <v>900</v>
      </c>
      <c s="29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9">
        <f t="array" aca="1" ref="BR66" ca="1">IF(($A66-BR$3)&lt;=20,INDIRECT(BR$15&amp;$A66,TRUE)*BR$2,IF(ISERR(AVERAGE(INDIRECT(BR$15&amp;$A66-BR$3&amp;":"&amp;BR$15&amp;$A66))*BR$2),0,AVERAGE(INDIRECT(BR$15&amp;$A66-BR$3&amp;":"&amp;BR$15&amp;$A66))*BR$2))</f>
        <v>180</v>
      </c>
      <c s="29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9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9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9">
        <f t="array" aca="1" ref="BV66" ca="1">IF(($A66-BV$3)&lt;=20,INDIRECT(BV$15&amp;$A66,TRUE)*BV$2,IF(ISERR(AVERAGE(INDIRECT(BV$15&amp;$A66-BV$3&amp;":"&amp;BV$15&amp;$A66))*BV$2),0,AVERAGE(INDIRECT(BV$15&amp;$A66-BV$3&amp;":"&amp;BV$15&amp;$A66))*BV$2))</f>
        <v>420</v>
      </c>
      <c s="29">
        <f t="array" aca="1" ref="BW66" ca="1">IF(($A66-BW$3)&lt;=20,INDIRECT(BW$15&amp;$A66,TRUE)*BW$2,IF(ISERR(AVERAGE(INDIRECT(BW$15&amp;$A66-BW$3&amp;":"&amp;BW$15&amp;$A66))*BW$2),0,AVERAGE(INDIRECT(BW$15&amp;$A66-BW$3&amp;":"&amp;BW$15&amp;$A66))*BW$2))</f>
        <v>240</v>
      </c>
      <c s="29">
        <f t="array" aca="1" ref="BX66" ca="1">IF(($A66-BX$3)&lt;=20,INDIRECT(BX$15&amp;$A66,TRUE)*BX$2,IF(ISERR(AVERAGE(INDIRECT(BX$15&amp;$A66-BX$3&amp;":"&amp;BX$15&amp;$A66))*BX$2),0,AVERAGE(INDIRECT(BX$15&amp;$A66-BX$3&amp;":"&amp;BX$15&amp;$A66))*BX$2))</f>
        <v>420</v>
      </c>
      <c s="29">
        <f t="array" aca="1" ref="BY66" ca="1">IF(($A66-BY$3)&lt;=20,INDIRECT(BY$15&amp;$A66,TRUE)*BY$2,IF(ISERR(AVERAGE(INDIRECT(BY$15&amp;$A66-BY$3&amp;":"&amp;BY$15&amp;$A66))*BY$2),0,AVERAGE(INDIRECT(BY$15&amp;$A66-BY$3&amp;":"&amp;BY$15&amp;$A66))*BY$2))</f>
        <v>180</v>
      </c>
      <c s="29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9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9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9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9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9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9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9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9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9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9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9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9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9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9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9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9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9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71"/>
      <c r="CT66" s="332"/>
      <c s="14"/>
      <c s="79"/>
      <c s="2"/>
      <c s="296">
        <f t="shared" si="110"/>
        <v>12</v>
      </c>
      <c s="230" t="s">
        <v>224</v>
      </c>
      <c s="154" t="str">
        <f t="shared" si="112"/>
        <v>LC6</v>
      </c>
      <c s="95">
        <v>155</v>
      </c>
      <c s="95">
        <v>124</v>
      </c>
      <c s="95">
        <v>0</v>
      </c>
      <c s="180">
        <v>0</v>
      </c>
      <c s="95">
        <f t="shared" si="116"/>
        <v>9</v>
      </c>
      <c s="153" t="str">
        <f>$L$19</f>
        <v>LC6</v>
      </c>
      <c s="75">
        <f t="shared" si="117"/>
        <v>74</v>
      </c>
      <c s="75" t="str">
        <f t="shared" si="113"/>
        <v>BW</v>
      </c>
      <c s="75" t="str">
        <f t="shared" si="114"/>
        <v>LC6Rge</v>
      </c>
      <c s="209" t="str">
        <f t="shared" si="115"/>
        <v>=OFFSET(Sheet1!$BW$1,brge,0,erge)</v>
      </c>
      <c s="108"/>
      <c s="108"/>
      <c s="108"/>
      <c s="270"/>
      <c s="75">
        <v>0</v>
      </c>
      <c s="227">
        <v>1.5</v>
      </c>
      <c s="75">
        <v>50</v>
      </c>
      <c s="75">
        <v>0.050000000000000003</v>
      </c>
      <c s="284">
        <v>0.70000000000000007</v>
      </c>
      <c s="263">
        <v>40</v>
      </c>
      <c r="DX66" s="291" t="s">
        <v>372</v>
      </c>
      <c r="FL66" s="1"/>
      <c s="125">
        <f t="shared" si="9"/>
        <v>43894</v>
      </c>
      <c s="229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7">
        <f t="shared" si="11"/>
        <v>270</v>
      </c>
      <c s="3"/>
      <c s="3"/>
      <c s="3"/>
      <c s="2"/>
      <c s="2"/>
      <c s="2"/>
      <c s="2"/>
      <c r="HX66" s="199"/>
      <c s="135">
        <f t="shared" si="39"/>
        <v>-1100</v>
      </c>
      <c s="87">
        <f t="shared" si="20"/>
        <v>-660</v>
      </c>
      <c s="105">
        <f t="shared" si="21"/>
        <v>-0.66000000000000036</v>
      </c>
      <c s="145"/>
    </row>
    <row ht="11.1" customHeight="1">
      <c s="299">
        <f t="shared" si="54"/>
        <v>67</v>
      </c>
      <c s="74">
        <f t="shared" si="50"/>
        <v>1.7833333333333332</v>
      </c>
      <c s="236">
        <v>45055.074305555558</v>
      </c>
      <c s="66">
        <v>10460</v>
      </c>
      <c s="66">
        <v>12627</v>
      </c>
      <c s="66">
        <v>3342</v>
      </c>
      <c s="66">
        <v>2347</v>
      </c>
      <c s="66">
        <v>0</v>
      </c>
      <c s="66">
        <v>1932</v>
      </c>
      <c s="66">
        <v>251</v>
      </c>
      <c s="66">
        <v>5590</v>
      </c>
      <c s="66">
        <v>3755</v>
      </c>
      <c s="66">
        <v>6083</v>
      </c>
      <c s="66">
        <v>2189</v>
      </c>
      <c s="66">
        <v>0</v>
      </c>
      <c s="66">
        <v>3929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25"/>
      <c s="255" t="str">
        <f t="shared" si="55"/>
        <v/>
      </c>
      <c s="253">
        <f t="shared" si="56"/>
        <v>2</v>
      </c>
      <c s="22">
        <f t="shared" si="57"/>
        <v>13</v>
      </c>
      <c s="22">
        <f t="shared" si="58"/>
        <v>17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6</v>
      </c>
      <c s="22">
        <f t="shared" si="66"/>
        <v>8</v>
      </c>
      <c s="22">
        <f t="shared" si="67"/>
        <v>3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223">
        <f t="shared" si="51"/>
        <v>1</v>
      </c>
      <c s="93" t="str">
        <f t="shared" si="52"/>
        <v>01:47</v>
      </c>
      <c s="29">
        <f t="array" aca="1" ref="BO67" ca="1">IF(($A67-BO$3)&lt;=20,INDIRECT(BO$15&amp;$A67,TRUE)*BO$2,IF(ISERR(AVERAGE(INDIRECT(BO$15&amp;$A67-BO$3&amp;":"&amp;BO$15&amp;$A67))*BO$2),0,AVERAGE(INDIRECT(BO$15&amp;$A67-BO$3&amp;":"&amp;BO$15&amp;$A67))*BO$2))</f>
        <v>780</v>
      </c>
      <c s="29">
        <f t="array" aca="1" ref="BP67" ca="1">IF(($A67-BP$3)&lt;=20,INDIRECT(BP$15&amp;$A67,TRUE)*BP$2,IF(ISERR(AVERAGE(INDIRECT(BP$15&amp;$A67-BP$3&amp;":"&amp;BP$15&amp;$A67))*BP$2),0,AVERAGE(INDIRECT(BP$15&amp;$A67-BP$3&amp;":"&amp;BP$15&amp;$A67))*BP$2))</f>
        <v>1020</v>
      </c>
      <c s="29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9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29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9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9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9">
        <f t="array" aca="1" ref="BV67" ca="1">IF(($A67-BV$3)&lt;=20,INDIRECT(BV$15&amp;$A67,TRUE)*BV$2,IF(ISERR(AVERAGE(INDIRECT(BV$15&amp;$A67-BV$3&amp;":"&amp;BV$15&amp;$A67))*BV$2),0,AVERAGE(INDIRECT(BV$15&amp;$A67-BV$3&amp;":"&amp;BV$15&amp;$A67))*BV$2))</f>
        <v>480</v>
      </c>
      <c s="29">
        <f t="array" aca="1" ref="BW67" ca="1">IF(($A67-BW$3)&lt;=20,INDIRECT(BW$15&amp;$A67,TRUE)*BW$2,IF(ISERR(AVERAGE(INDIRECT(BW$15&amp;$A67-BW$3&amp;":"&amp;BW$15&amp;$A67))*BW$2),0,AVERAGE(INDIRECT(BW$15&amp;$A67-BW$3&amp;":"&amp;BW$15&amp;$A67))*BW$2))</f>
        <v>360</v>
      </c>
      <c s="29">
        <f t="array" aca="1" ref="BX67" ca="1">IF(($A67-BX$3)&lt;=20,INDIRECT(BX$15&amp;$A67,TRUE)*BX$2,IF(ISERR(AVERAGE(INDIRECT(BX$15&amp;$A67-BX$3&amp;":"&amp;BX$15&amp;$A67))*BX$2),0,AVERAGE(INDIRECT(BX$15&amp;$A67-BX$3&amp;":"&amp;BX$15&amp;$A67))*BX$2))</f>
        <v>480</v>
      </c>
      <c s="29">
        <f t="array" aca="1" ref="BY67" ca="1">IF(($A67-BY$3)&lt;=20,INDIRECT(BY$15&amp;$A67,TRUE)*BY$2,IF(ISERR(AVERAGE(INDIRECT(BY$15&amp;$A67-BY$3&amp;":"&amp;BY$15&amp;$A67))*BY$2),0,AVERAGE(INDIRECT(BY$15&amp;$A67-BY$3&amp;":"&amp;BY$15&amp;$A67))*BY$2))</f>
        <v>180</v>
      </c>
      <c s="29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9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9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9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9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9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9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9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9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9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9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9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9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9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9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9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9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9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71"/>
      <c r="CT67" s="332"/>
      <c s="14"/>
      <c s="79"/>
      <c s="2"/>
      <c s="296">
        <f t="shared" si="110"/>
        <v>13</v>
      </c>
      <c s="230" t="s">
        <v>320</v>
      </c>
      <c s="154" t="str">
        <f t="shared" si="112"/>
        <v>LC11</v>
      </c>
      <c s="95">
        <v>236</v>
      </c>
      <c s="95">
        <v>0</v>
      </c>
      <c s="95">
        <v>43</v>
      </c>
      <c s="320">
        <v>0</v>
      </c>
      <c s="95">
        <f t="shared" si="116"/>
        <v>10</v>
      </c>
      <c s="153" t="str">
        <f>$M$19</f>
        <v>LC11</v>
      </c>
      <c s="75">
        <f t="shared" si="117"/>
        <v>75</v>
      </c>
      <c s="75" t="str">
        <f t="shared" si="113"/>
        <v>BX</v>
      </c>
      <c s="75" t="str">
        <f t="shared" si="114"/>
        <v>LC11Rge</v>
      </c>
      <c s="209" t="str">
        <f t="shared" si="115"/>
        <v>=OFFSET(Sheet1!$BX$1,brge,0,erge)</v>
      </c>
      <c s="108"/>
      <c s="108"/>
      <c s="108"/>
      <c s="270"/>
      <c s="75">
        <v>0</v>
      </c>
      <c s="227">
        <v>1.5</v>
      </c>
      <c s="75">
        <v>50</v>
      </c>
      <c s="75">
        <v>0.34999999999999998</v>
      </c>
      <c s="284">
        <v>0.70000000000000007</v>
      </c>
      <c s="263">
        <v>41</v>
      </c>
      <c r="DX67" s="198" t="s">
        <v>134</v>
      </c>
      <c r="FL67" s="1"/>
      <c s="125">
        <f t="shared" si="9"/>
        <v>43895</v>
      </c>
      <c s="229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7">
        <f t="shared" si="11"/>
        <v>260</v>
      </c>
      <c s="3"/>
      <c s="3"/>
      <c s="3"/>
      <c s="2"/>
      <c s="2"/>
      <c s="2"/>
      <c s="2"/>
      <c r="HX67" s="277"/>
      <c s="135">
        <f t="shared" si="39"/>
        <v>-1110</v>
      </c>
      <c s="87">
        <f t="shared" si="20"/>
        <v>-670</v>
      </c>
      <c s="105">
        <f t="shared" si="21"/>
        <v>-0.67000000000000037</v>
      </c>
      <c s="185"/>
    </row>
    <row ht="11.1" customHeight="1">
      <c s="299">
        <f t="shared" si="54"/>
        <v>68</v>
      </c>
      <c s="74">
        <f t="shared" si="50"/>
        <v>1.8</v>
      </c>
      <c s="236">
        <v>45055.074999999997</v>
      </c>
      <c s="66">
        <v>10480</v>
      </c>
      <c s="66">
        <v>12644</v>
      </c>
      <c s="66">
        <v>3342</v>
      </c>
      <c s="66">
        <v>2350</v>
      </c>
      <c s="66">
        <v>0</v>
      </c>
      <c s="66">
        <v>1932</v>
      </c>
      <c s="66">
        <v>251</v>
      </c>
      <c s="66">
        <v>5598</v>
      </c>
      <c s="66">
        <v>3760</v>
      </c>
      <c s="66">
        <v>6091</v>
      </c>
      <c s="66">
        <v>2192</v>
      </c>
      <c s="66">
        <v>0</v>
      </c>
      <c s="66">
        <v>3935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25"/>
      <c s="255" t="str">
        <f t="shared" si="55"/>
        <v/>
      </c>
      <c s="253">
        <f t="shared" si="56"/>
        <v>2</v>
      </c>
      <c s="22">
        <f t="shared" si="57"/>
        <v>20</v>
      </c>
      <c s="22">
        <f t="shared" si="58"/>
        <v>17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5</v>
      </c>
      <c s="22">
        <f t="shared" si="66"/>
        <v>8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223">
        <f t="shared" si="51"/>
        <v>1</v>
      </c>
      <c s="93" t="str">
        <f t="shared" si="52"/>
        <v>01:48</v>
      </c>
      <c s="29">
        <f t="array" aca="1" ref="BO68" ca="1">IF(($A68-BO$3)&lt;=20,INDIRECT(BO$15&amp;$A68,TRUE)*BO$2,IF(ISERR(AVERAGE(INDIRECT(BO$15&amp;$A68-BO$3&amp;":"&amp;BO$15&amp;$A68))*BO$2),0,AVERAGE(INDIRECT(BO$15&amp;$A68-BO$3&amp;":"&amp;BO$15&amp;$A68))*BO$2))</f>
        <v>1200</v>
      </c>
      <c s="29">
        <f t="array" aca="1" ref="BP68" ca="1">IF(($A68-BP$3)&lt;=20,INDIRECT(BP$15&amp;$A68,TRUE)*BP$2,IF(ISERR(AVERAGE(INDIRECT(BP$15&amp;$A68-BP$3&amp;":"&amp;BP$15&amp;$A68))*BP$2),0,AVERAGE(INDIRECT(BP$15&amp;$A68-BP$3&amp;":"&amp;BP$15&amp;$A68))*BP$2))</f>
        <v>1020</v>
      </c>
      <c s="29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9">
        <f t="array" aca="1" ref="BR68" ca="1">IF(($A68-BR$3)&lt;=20,INDIRECT(BR$15&amp;$A68,TRUE)*BR$2,IF(ISERR(AVERAGE(INDIRECT(BR$15&amp;$A68-BR$3&amp;":"&amp;BR$15&amp;$A68))*BR$2),0,AVERAGE(INDIRECT(BR$15&amp;$A68-BR$3&amp;":"&amp;BR$15&amp;$A68))*BR$2))</f>
        <v>180</v>
      </c>
      <c s="29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9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9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9">
        <f t="array" aca="1" ref="BV68" ca="1">IF(($A68-BV$3)&lt;=20,INDIRECT(BV$15&amp;$A68,TRUE)*BV$2,IF(ISERR(AVERAGE(INDIRECT(BV$15&amp;$A68-BV$3&amp;":"&amp;BV$15&amp;$A68))*BV$2),0,AVERAGE(INDIRECT(BV$15&amp;$A68-BV$3&amp;":"&amp;BV$15&amp;$A68))*BV$2))</f>
        <v>480</v>
      </c>
      <c s="29">
        <f t="array" aca="1" ref="BW68" ca="1">IF(($A68-BW$3)&lt;=20,INDIRECT(BW$15&amp;$A68,TRUE)*BW$2,IF(ISERR(AVERAGE(INDIRECT(BW$15&amp;$A68-BW$3&amp;":"&amp;BW$15&amp;$A68))*BW$2),0,AVERAGE(INDIRECT(BW$15&amp;$A68-BW$3&amp;":"&amp;BW$15&amp;$A68))*BW$2))</f>
        <v>300</v>
      </c>
      <c s="29">
        <f t="array" aca="1" ref="BX68" ca="1">IF(($A68-BX$3)&lt;=20,INDIRECT(BX$15&amp;$A68,TRUE)*BX$2,IF(ISERR(AVERAGE(INDIRECT(BX$15&amp;$A68-BX$3&amp;":"&amp;BX$15&amp;$A68))*BX$2),0,AVERAGE(INDIRECT(BX$15&amp;$A68-BX$3&amp;":"&amp;BX$15&amp;$A68))*BX$2))</f>
        <v>480</v>
      </c>
      <c s="29">
        <f t="array" aca="1" ref="BY68" ca="1">IF(($A68-BY$3)&lt;=20,INDIRECT(BY$15&amp;$A68,TRUE)*BY$2,IF(ISERR(AVERAGE(INDIRECT(BY$15&amp;$A68-BY$3&amp;":"&amp;BY$15&amp;$A68))*BY$2),0,AVERAGE(INDIRECT(BY$15&amp;$A68-BY$3&amp;":"&amp;BY$15&amp;$A68))*BY$2))</f>
        <v>180</v>
      </c>
      <c s="29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9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9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9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9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9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9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9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9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9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9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9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9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9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9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9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9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9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71"/>
      <c r="CT68" s="332"/>
      <c s="14"/>
      <c s="79"/>
      <c s="2"/>
      <c s="296">
        <f t="shared" si="110"/>
        <v>14</v>
      </c>
      <c s="230" t="s">
        <v>59</v>
      </c>
      <c s="154" t="str">
        <f t="shared" si="112"/>
        <v>LC1B</v>
      </c>
      <c s="95">
        <v>151</v>
      </c>
      <c s="95">
        <v>14</v>
      </c>
      <c s="95">
        <v>159</v>
      </c>
      <c s="242">
        <v>0</v>
      </c>
      <c s="95">
        <f t="shared" si="116"/>
        <v>11</v>
      </c>
      <c s="153" t="str">
        <f>$N$19</f>
        <v>LC1B</v>
      </c>
      <c s="75">
        <f t="shared" si="117"/>
        <v>76</v>
      </c>
      <c s="75" t="str">
        <f t="shared" si="113"/>
        <v>BY</v>
      </c>
      <c s="75" t="str">
        <f t="shared" si="114"/>
        <v>LC1BRge</v>
      </c>
      <c s="209" t="str">
        <f t="shared" si="115"/>
        <v>=OFFSET(Sheet1!$BY$1,brge,0,erge)</v>
      </c>
      <c s="108"/>
      <c s="108"/>
      <c s="108"/>
      <c s="270"/>
      <c s="75">
        <v>0</v>
      </c>
      <c s="227">
        <v>1</v>
      </c>
      <c s="75">
        <v>50</v>
      </c>
      <c s="75">
        <v>0.34999999999999998</v>
      </c>
      <c s="284">
        <v>0.70000000000000007</v>
      </c>
      <c s="263">
        <v>4</v>
      </c>
      <c r="DX68" s="113" t="s">
        <v>93</v>
      </c>
      <c r="FL68" s="1"/>
      <c s="125">
        <f t="shared" si="9"/>
        <v>43896</v>
      </c>
      <c s="229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7">
        <f t="shared" si="11"/>
        <v>250</v>
      </c>
      <c s="3"/>
      <c s="3"/>
      <c s="3"/>
      <c s="2"/>
      <c s="2"/>
      <c s="2"/>
      <c s="2"/>
      <c r="HX68" s="251"/>
      <c s="135">
        <f t="shared" si="39"/>
        <v>-1120</v>
      </c>
      <c s="87">
        <f t="shared" si="20"/>
        <v>-680</v>
      </c>
      <c s="105">
        <f t="shared" si="21"/>
        <v>-0.68000000000000038</v>
      </c>
      <c s="185"/>
    </row>
    <row ht="11.1" customHeight="1">
      <c s="299">
        <f t="shared" si="54"/>
        <v>69</v>
      </c>
      <c s="74">
        <f t="shared" si="50"/>
        <v>1.8166666666666667</v>
      </c>
      <c s="236">
        <v>45055.075694444444</v>
      </c>
      <c s="66">
        <v>10506</v>
      </c>
      <c s="66">
        <v>12659</v>
      </c>
      <c s="66">
        <v>3342</v>
      </c>
      <c s="66">
        <v>2353</v>
      </c>
      <c s="66">
        <v>0</v>
      </c>
      <c s="66">
        <v>1932</v>
      </c>
      <c s="66">
        <v>251</v>
      </c>
      <c s="66">
        <v>5605</v>
      </c>
      <c s="66">
        <v>3765</v>
      </c>
      <c s="66">
        <v>6099</v>
      </c>
      <c s="66">
        <v>2194</v>
      </c>
      <c s="66">
        <v>0</v>
      </c>
      <c s="66">
        <v>3940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25"/>
      <c s="255" t="str">
        <f t="shared" si="55"/>
        <v/>
      </c>
      <c s="253">
        <f t="shared" si="56"/>
        <v>2</v>
      </c>
      <c s="22">
        <f t="shared" si="57"/>
        <v>26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8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223">
        <f t="shared" si="51"/>
        <v>1</v>
      </c>
      <c s="93" t="str">
        <f t="shared" si="52"/>
        <v>01:49</v>
      </c>
      <c s="29">
        <f t="array" aca="1" ref="BO69" ca="1">IF(($A69-BO$3)&lt;=20,INDIRECT(BO$15&amp;$A69,TRUE)*BO$2,IF(ISERR(AVERAGE(INDIRECT(BO$15&amp;$A69-BO$3&amp;":"&amp;BO$15&amp;$A69))*BO$2),0,AVERAGE(INDIRECT(BO$15&amp;$A69-BO$3&amp;":"&amp;BO$15&amp;$A69))*BO$2))</f>
        <v>1560</v>
      </c>
      <c s="29">
        <f t="array" aca="1" ref="BP69" ca="1">IF(($A69-BP$3)&lt;=20,INDIRECT(BP$15&amp;$A69,TRUE)*BP$2,IF(ISERR(AVERAGE(INDIRECT(BP$15&amp;$A69-BP$3&amp;":"&amp;BP$15&amp;$A69))*BP$2),0,AVERAGE(INDIRECT(BP$15&amp;$A69-BP$3&amp;":"&amp;BP$15&amp;$A69))*BP$2))</f>
        <v>900</v>
      </c>
      <c s="29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9">
        <f t="array" aca="1" ref="BR69" ca="1">IF(($A69-BR$3)&lt;=20,INDIRECT(BR$15&amp;$A69,TRUE)*BR$2,IF(ISERR(AVERAGE(INDIRECT(BR$15&amp;$A69-BR$3&amp;":"&amp;BR$15&amp;$A69))*BR$2),0,AVERAGE(INDIRECT(BR$15&amp;$A69-BR$3&amp;":"&amp;BR$15&amp;$A69))*BR$2))</f>
        <v>180</v>
      </c>
      <c s="29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9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9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9">
        <f t="array" aca="1" ref="BV69" ca="1">IF(($A69-BV$3)&lt;=20,INDIRECT(BV$15&amp;$A69,TRUE)*BV$2,IF(ISERR(AVERAGE(INDIRECT(BV$15&amp;$A69-BV$3&amp;":"&amp;BV$15&amp;$A69))*BV$2),0,AVERAGE(INDIRECT(BV$15&amp;$A69-BV$3&amp;":"&amp;BV$15&amp;$A69))*BV$2))</f>
        <v>420</v>
      </c>
      <c s="29">
        <f t="array" aca="1" ref="BW69" ca="1">IF(($A69-BW$3)&lt;=20,INDIRECT(BW$15&amp;$A69,TRUE)*BW$2,IF(ISERR(AVERAGE(INDIRECT(BW$15&amp;$A69-BW$3&amp;":"&amp;BW$15&amp;$A69))*BW$2),0,AVERAGE(INDIRECT(BW$15&amp;$A69-BW$3&amp;":"&amp;BW$15&amp;$A69))*BW$2))</f>
        <v>300</v>
      </c>
      <c s="29">
        <f t="array" aca="1" ref="BX69" ca="1">IF(($A69-BX$3)&lt;=20,INDIRECT(BX$15&amp;$A69,TRUE)*BX$2,IF(ISERR(AVERAGE(INDIRECT(BX$15&amp;$A69-BX$3&amp;":"&amp;BX$15&amp;$A69))*BX$2),0,AVERAGE(INDIRECT(BX$15&amp;$A69-BX$3&amp;":"&amp;BX$15&amp;$A69))*BX$2))</f>
        <v>480</v>
      </c>
      <c s="29">
        <f t="array" aca="1" ref="BY69" ca="1">IF(($A69-BY$3)&lt;=20,INDIRECT(BY$15&amp;$A69,TRUE)*BY$2,IF(ISERR(AVERAGE(INDIRECT(BY$15&amp;$A69-BY$3&amp;":"&amp;BY$15&amp;$A69))*BY$2),0,AVERAGE(INDIRECT(BY$15&amp;$A69-BY$3&amp;":"&amp;BY$15&amp;$A69))*BY$2))</f>
        <v>120</v>
      </c>
      <c s="29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9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9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9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9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9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9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9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9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9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9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9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9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9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9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9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9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9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71"/>
      <c r="CT69" s="332"/>
      <c s="14"/>
      <c s="79"/>
      <c s="2"/>
      <c s="296">
        <f t="shared" si="110"/>
        <v>15</v>
      </c>
      <c s="230" t="s">
        <v>154</v>
      </c>
      <c s="154" t="str">
        <f t="shared" si="112"/>
        <v>LC31</v>
      </c>
      <c s="95">
        <v>37</v>
      </c>
      <c s="95">
        <v>132</v>
      </c>
      <c s="95">
        <v>213</v>
      </c>
      <c s="295">
        <v>0</v>
      </c>
      <c s="95">
        <f t="shared" si="116"/>
        <v>12</v>
      </c>
      <c s="153" t="str">
        <f>$O$19</f>
        <v>LC31</v>
      </c>
      <c s="75">
        <f t="shared" si="117"/>
        <v>77</v>
      </c>
      <c s="75" t="str">
        <f t="shared" si="113"/>
        <v>BZ</v>
      </c>
      <c s="75" t="str">
        <f t="shared" si="114"/>
        <v>LC31Rge</v>
      </c>
      <c s="209" t="str">
        <f t="shared" si="115"/>
        <v>=OFFSET(Sheet1!$BZ$1,brge,0,erge)</v>
      </c>
      <c s="108"/>
      <c s="108"/>
      <c s="108"/>
      <c s="270"/>
      <c s="75">
        <v>0</v>
      </c>
      <c s="227">
        <v>1</v>
      </c>
      <c s="75">
        <v>50</v>
      </c>
      <c s="75">
        <v>0.34999999999999998</v>
      </c>
      <c s="284">
        <v>0.70000000000000007</v>
      </c>
      <c s="263">
        <v>4</v>
      </c>
      <c r="DX69" s="113" t="s">
        <v>17</v>
      </c>
      <c r="FL69" s="1"/>
      <c s="125">
        <f t="shared" si="9"/>
        <v>43897</v>
      </c>
      <c s="229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7">
        <f t="shared" si="11"/>
        <v>240</v>
      </c>
      <c s="3"/>
      <c s="3"/>
      <c s="3"/>
      <c s="2"/>
      <c s="2"/>
      <c s="2"/>
      <c s="2"/>
      <c r="HX69" s="309"/>
      <c s="135">
        <f t="shared" si="39"/>
        <v>-1130</v>
      </c>
      <c s="87">
        <f t="shared" si="20"/>
        <v>-690</v>
      </c>
      <c s="105">
        <f t="shared" si="21"/>
        <v>-0.69000000000000039</v>
      </c>
      <c s="185"/>
    </row>
    <row ht="11.1" customHeight="1">
      <c s="299">
        <f t="shared" si="54"/>
        <v>70</v>
      </c>
      <c s="74">
        <f t="shared" si="50"/>
        <v>1.8333333333333335</v>
      </c>
      <c s="236">
        <v>45055.076388888891</v>
      </c>
      <c s="66">
        <v>10534</v>
      </c>
      <c s="66">
        <v>12676</v>
      </c>
      <c s="66">
        <v>3342</v>
      </c>
      <c s="66">
        <v>2356</v>
      </c>
      <c s="66">
        <v>0</v>
      </c>
      <c s="66">
        <v>1932</v>
      </c>
      <c s="66">
        <v>251</v>
      </c>
      <c s="66">
        <v>5613</v>
      </c>
      <c s="66">
        <v>3771</v>
      </c>
      <c s="66">
        <v>6107</v>
      </c>
      <c s="66">
        <v>2197</v>
      </c>
      <c s="66">
        <v>0</v>
      </c>
      <c s="66">
        <v>3945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25"/>
      <c s="255" t="str">
        <f t="shared" si="55"/>
        <v/>
      </c>
      <c s="253">
        <f t="shared" si="56"/>
        <v>2</v>
      </c>
      <c s="22">
        <f t="shared" si="57"/>
        <v>28</v>
      </c>
      <c s="22">
        <f t="shared" si="58"/>
        <v>17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6</v>
      </c>
      <c s="22">
        <f t="shared" si="66"/>
        <v>8</v>
      </c>
      <c s="22">
        <f t="shared" si="67"/>
        <v>3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223">
        <f t="shared" si="51"/>
        <v>1</v>
      </c>
      <c s="93" t="str">
        <f t="shared" si="52"/>
        <v>01:50</v>
      </c>
      <c s="29">
        <f t="array" aca="1" ref="BO70" ca="1">IF(($A70-BO$3)&lt;=20,INDIRECT(BO$15&amp;$A70,TRUE)*BO$2,IF(ISERR(AVERAGE(INDIRECT(BO$15&amp;$A70-BO$3&amp;":"&amp;BO$15&amp;$A70))*BO$2),0,AVERAGE(INDIRECT(BO$15&amp;$A70-BO$3&amp;":"&amp;BO$15&amp;$A70))*BO$2))</f>
        <v>1680</v>
      </c>
      <c s="29">
        <f t="array" aca="1" ref="BP70" ca="1">IF(($A70-BP$3)&lt;=20,INDIRECT(BP$15&amp;$A70,TRUE)*BP$2,IF(ISERR(AVERAGE(INDIRECT(BP$15&amp;$A70-BP$3&amp;":"&amp;BP$15&amp;$A70))*BP$2),0,AVERAGE(INDIRECT(BP$15&amp;$A70-BP$3&amp;":"&amp;BP$15&amp;$A70))*BP$2))</f>
        <v>1020</v>
      </c>
      <c s="29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9">
        <f t="array" aca="1" ref="BR70" ca="1">IF(($A70-BR$3)&lt;=20,INDIRECT(BR$15&amp;$A70,TRUE)*BR$2,IF(ISERR(AVERAGE(INDIRECT(BR$15&amp;$A70-BR$3&amp;":"&amp;BR$15&amp;$A70))*BR$2),0,AVERAGE(INDIRECT(BR$15&amp;$A70-BR$3&amp;":"&amp;BR$15&amp;$A70))*BR$2))</f>
        <v>180</v>
      </c>
      <c s="29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9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9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9">
        <f t="array" aca="1" ref="BV70" ca="1">IF(($A70-BV$3)&lt;=20,INDIRECT(BV$15&amp;$A70,TRUE)*BV$2,IF(ISERR(AVERAGE(INDIRECT(BV$15&amp;$A70-BV$3&amp;":"&amp;BV$15&amp;$A70))*BV$2),0,AVERAGE(INDIRECT(BV$15&amp;$A70-BV$3&amp;":"&amp;BV$15&amp;$A70))*BV$2))</f>
        <v>480</v>
      </c>
      <c s="29">
        <f t="array" aca="1" ref="BW70" ca="1">IF(($A70-BW$3)&lt;=20,INDIRECT(BW$15&amp;$A70,TRUE)*BW$2,IF(ISERR(AVERAGE(INDIRECT(BW$15&amp;$A70-BW$3&amp;":"&amp;BW$15&amp;$A70))*BW$2),0,AVERAGE(INDIRECT(BW$15&amp;$A70-BW$3&amp;":"&amp;BW$15&amp;$A70))*BW$2))</f>
        <v>360</v>
      </c>
      <c s="29">
        <f t="array" aca="1" ref="BX70" ca="1">IF(($A70-BX$3)&lt;=20,INDIRECT(BX$15&amp;$A70,TRUE)*BX$2,IF(ISERR(AVERAGE(INDIRECT(BX$15&amp;$A70-BX$3&amp;":"&amp;BX$15&amp;$A70))*BX$2),0,AVERAGE(INDIRECT(BX$15&amp;$A70-BX$3&amp;":"&amp;BX$15&amp;$A70))*BX$2))</f>
        <v>480</v>
      </c>
      <c s="29">
        <f t="array" aca="1" ref="BY70" ca="1">IF(($A70-BY$3)&lt;=20,INDIRECT(BY$15&amp;$A70,TRUE)*BY$2,IF(ISERR(AVERAGE(INDIRECT(BY$15&amp;$A70-BY$3&amp;":"&amp;BY$15&amp;$A70))*BY$2),0,AVERAGE(INDIRECT(BY$15&amp;$A70-BY$3&amp;":"&amp;BY$15&amp;$A70))*BY$2))</f>
        <v>180</v>
      </c>
      <c s="29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9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9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9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9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9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9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9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9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9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9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9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9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9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9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9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9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9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71"/>
      <c r="CT70" s="332"/>
      <c s="14"/>
      <c s="79"/>
      <c s="2"/>
      <c s="296">
        <f t="shared" si="110"/>
        <v>16</v>
      </c>
      <c s="230" t="s">
        <v>252</v>
      </c>
      <c s="154" t="str">
        <f t="shared" si="112"/>
        <v>LC1</v>
      </c>
      <c s="95">
        <v>163</v>
      </c>
      <c s="95">
        <v>103</v>
      </c>
      <c s="95">
        <v>10</v>
      </c>
      <c s="231">
        <v>0</v>
      </c>
      <c s="95">
        <f t="shared" si="116"/>
        <v>13</v>
      </c>
      <c s="153" t="str">
        <f>$P$19</f>
        <v>LC1</v>
      </c>
      <c s="75"/>
      <c s="75"/>
      <c s="75" t="str">
        <f t="shared" si="114"/>
        <v>LC1Rge</v>
      </c>
      <c s="209" t="str">
        <f t="shared" si="118" ref="DJ70:DJ86">IF(DF70=0,"","=OFFSET(RateCalc!$"&amp;DH70&amp;"$1,brge,0,erge)")</f>
        <v>=OFFSET(RateCalc!$$1,brge,0,erge)</v>
      </c>
      <c s="108"/>
      <c s="108"/>
      <c s="108"/>
      <c s="270"/>
      <c s="75">
        <v>0</v>
      </c>
      <c s="227">
        <v>1</v>
      </c>
      <c s="75">
        <v>50</v>
      </c>
      <c s="75">
        <v>0.34999999999999998</v>
      </c>
      <c s="284">
        <v>0.70000000000000007</v>
      </c>
      <c s="263">
        <v>4</v>
      </c>
      <c r="DX70" s="250" t="s">
        <v>373</v>
      </c>
      <c r="FL70" s="1"/>
      <c s="125">
        <f t="shared" si="9"/>
        <v>43898</v>
      </c>
      <c s="229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7">
        <f t="shared" si="11"/>
        <v>230</v>
      </c>
      <c s="3"/>
      <c s="3"/>
      <c s="3"/>
      <c s="2"/>
      <c s="2"/>
      <c s="2"/>
      <c s="2"/>
      <c r="HX70" s="141"/>
      <c s="135">
        <f t="shared" si="39"/>
        <v>-1140</v>
      </c>
      <c s="87">
        <f t="shared" si="20"/>
        <v>-700</v>
      </c>
      <c s="105">
        <f t="shared" si="21"/>
        <v>-0.7000000000000004</v>
      </c>
      <c s="185"/>
    </row>
    <row ht="11.1" customHeight="1">
      <c s="299">
        <f t="shared" si="54"/>
        <v>71</v>
      </c>
      <c s="74">
        <f t="shared" si="50"/>
        <v>1.8500000000000001</v>
      </c>
      <c s="236">
        <v>45055.07708333333</v>
      </c>
      <c s="66">
        <v>10561</v>
      </c>
      <c s="66">
        <v>12692</v>
      </c>
      <c s="66">
        <v>3342</v>
      </c>
      <c s="66">
        <v>2359</v>
      </c>
      <c s="66">
        <v>0</v>
      </c>
      <c s="66">
        <v>1932</v>
      </c>
      <c s="66">
        <v>251</v>
      </c>
      <c s="66">
        <v>5620</v>
      </c>
      <c s="66">
        <v>3776</v>
      </c>
      <c s="66">
        <v>6115</v>
      </c>
      <c s="66">
        <v>2200</v>
      </c>
      <c s="66">
        <v>0</v>
      </c>
      <c s="66">
        <v>3950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25"/>
      <c s="255" t="str">
        <f t="shared" si="55"/>
        <v/>
      </c>
      <c s="253">
        <f t="shared" si="56"/>
        <v>2</v>
      </c>
      <c s="22">
        <f t="shared" si="57"/>
        <v>27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8</v>
      </c>
      <c s="22">
        <f t="shared" si="67"/>
        <v>3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223">
        <f t="shared" si="51"/>
        <v>1</v>
      </c>
      <c s="93" t="str">
        <f t="shared" si="52"/>
        <v>01:51</v>
      </c>
      <c s="29">
        <f t="array" aca="1" ref="BO71" ca="1">IF(($A71-BO$3)&lt;=20,INDIRECT(BO$15&amp;$A71,TRUE)*BO$2,IF(ISERR(AVERAGE(INDIRECT(BO$15&amp;$A71-BO$3&amp;":"&amp;BO$15&amp;$A71))*BO$2),0,AVERAGE(INDIRECT(BO$15&amp;$A71-BO$3&amp;":"&amp;BO$15&amp;$A71))*BO$2))</f>
        <v>1620</v>
      </c>
      <c s="29">
        <f t="array" aca="1" ref="BP71" ca="1">IF(($A71-BP$3)&lt;=20,INDIRECT(BP$15&amp;$A71,TRUE)*BP$2,IF(ISERR(AVERAGE(INDIRECT(BP$15&amp;$A71-BP$3&amp;":"&amp;BP$15&amp;$A71))*BP$2),0,AVERAGE(INDIRECT(BP$15&amp;$A71-BP$3&amp;":"&amp;BP$15&amp;$A71))*BP$2))</f>
        <v>960</v>
      </c>
      <c s="29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9">
        <f t="array" aca="1" ref="BR71" ca="1">IF(($A71-BR$3)&lt;=20,INDIRECT(BR$15&amp;$A71,TRUE)*BR$2,IF(ISERR(AVERAGE(INDIRECT(BR$15&amp;$A71-BR$3&amp;":"&amp;BR$15&amp;$A71))*BR$2),0,AVERAGE(INDIRECT(BR$15&amp;$A71-BR$3&amp;":"&amp;BR$15&amp;$A71))*BR$2))</f>
        <v>180</v>
      </c>
      <c s="29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9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9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9">
        <f t="array" aca="1" ref="BV71" ca="1">IF(($A71-BV$3)&lt;=20,INDIRECT(BV$15&amp;$A71,TRUE)*BV$2,IF(ISERR(AVERAGE(INDIRECT(BV$15&amp;$A71-BV$3&amp;":"&amp;BV$15&amp;$A71))*BV$2),0,AVERAGE(INDIRECT(BV$15&amp;$A71-BV$3&amp;":"&amp;BV$15&amp;$A71))*BV$2))</f>
        <v>420</v>
      </c>
      <c s="29">
        <f t="array" aca="1" ref="BW71" ca="1">IF(($A71-BW$3)&lt;=20,INDIRECT(BW$15&amp;$A71,TRUE)*BW$2,IF(ISERR(AVERAGE(INDIRECT(BW$15&amp;$A71-BW$3&amp;":"&amp;BW$15&amp;$A71))*BW$2),0,AVERAGE(INDIRECT(BW$15&amp;$A71-BW$3&amp;":"&amp;BW$15&amp;$A71))*BW$2))</f>
        <v>300</v>
      </c>
      <c s="29">
        <f t="array" aca="1" ref="BX71" ca="1">IF(($A71-BX$3)&lt;=20,INDIRECT(BX$15&amp;$A71,TRUE)*BX$2,IF(ISERR(AVERAGE(INDIRECT(BX$15&amp;$A71-BX$3&amp;":"&amp;BX$15&amp;$A71))*BX$2),0,AVERAGE(INDIRECT(BX$15&amp;$A71-BX$3&amp;":"&amp;BX$15&amp;$A71))*BX$2))</f>
        <v>480</v>
      </c>
      <c s="29">
        <f t="array" aca="1" ref="BY71" ca="1">IF(($A71-BY$3)&lt;=20,INDIRECT(BY$15&amp;$A71,TRUE)*BY$2,IF(ISERR(AVERAGE(INDIRECT(BY$15&amp;$A71-BY$3&amp;":"&amp;BY$15&amp;$A71))*BY$2),0,AVERAGE(INDIRECT(BY$15&amp;$A71-BY$3&amp;":"&amp;BY$15&amp;$A71))*BY$2))</f>
        <v>180</v>
      </c>
      <c s="29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9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9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9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9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9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9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9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9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9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9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9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9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9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9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9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9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9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71"/>
      <c r="CT71" s="332"/>
      <c s="14"/>
      <c s="79"/>
      <c s="2"/>
      <c s="296">
        <f t="shared" si="110"/>
        <v>17</v>
      </c>
      <c s="230" t="s">
        <v>347</v>
      </c>
      <c s="154">
        <f t="shared" si="112"/>
        <v>0</v>
      </c>
      <c s="95">
        <v>242</v>
      </c>
      <c s="95">
        <v>155</v>
      </c>
      <c s="95">
        <v>0</v>
      </c>
      <c s="294">
        <v>0</v>
      </c>
      <c s="95">
        <f t="shared" si="116"/>
        <v>14</v>
      </c>
      <c s="153">
        <f>$Q$19</f>
        <v>0</v>
      </c>
      <c s="75"/>
      <c s="75"/>
      <c s="75" t="str">
        <f t="shared" si="114"/>
        <v/>
      </c>
      <c s="209" t="str">
        <f t="shared" si="118"/>
        <v/>
      </c>
      <c s="108"/>
      <c s="108"/>
      <c s="108"/>
      <c s="270"/>
      <c s="75">
        <v>0</v>
      </c>
      <c s="227">
        <v>1</v>
      </c>
      <c s="75">
        <v>50</v>
      </c>
      <c s="75">
        <v>0.34999999999999998</v>
      </c>
      <c s="284">
        <v>0.70000000000000007</v>
      </c>
      <c s="263">
        <v>4</v>
      </c>
      <c r="DX71" s="113" t="s">
        <v>206</v>
      </c>
      <c r="FL71" s="1"/>
      <c s="125">
        <f t="shared" si="9"/>
        <v>43899</v>
      </c>
      <c s="229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7">
        <f t="shared" si="11"/>
        <v>220</v>
      </c>
      <c s="3"/>
      <c s="3"/>
      <c s="3"/>
      <c s="2"/>
      <c s="2"/>
      <c s="2"/>
      <c s="2"/>
      <c r="HX71" s="278"/>
      <c s="135">
        <f t="shared" si="39"/>
        <v>-1150</v>
      </c>
      <c s="87">
        <f t="shared" si="20"/>
        <v>-710</v>
      </c>
      <c s="105">
        <f t="shared" si="21"/>
        <v>-0.71000000000000041</v>
      </c>
      <c s="185"/>
    </row>
    <row ht="11.1" customHeight="1">
      <c s="299">
        <f t="shared" si="54"/>
        <v>72</v>
      </c>
      <c s="74">
        <f t="shared" si="50"/>
        <v>1.8666666666666667</v>
      </c>
      <c s="236">
        <v>45055.077777777777</v>
      </c>
      <c s="66">
        <v>10592</v>
      </c>
      <c s="66">
        <v>12709</v>
      </c>
      <c s="66">
        <v>3342</v>
      </c>
      <c s="66">
        <v>2362</v>
      </c>
      <c s="66">
        <v>0</v>
      </c>
      <c s="66">
        <v>1932</v>
      </c>
      <c s="66">
        <v>251</v>
      </c>
      <c s="66">
        <v>5627</v>
      </c>
      <c s="66">
        <v>3781</v>
      </c>
      <c s="66">
        <v>6123</v>
      </c>
      <c s="66">
        <v>2203</v>
      </c>
      <c s="66">
        <v>0</v>
      </c>
      <c s="66">
        <v>3955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25"/>
      <c s="255" t="str">
        <f t="shared" si="55"/>
        <v/>
      </c>
      <c s="253">
        <f t="shared" si="56"/>
        <v>2</v>
      </c>
      <c s="22">
        <f t="shared" si="57"/>
        <v>31</v>
      </c>
      <c s="22">
        <f t="shared" si="58"/>
        <v>17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8</v>
      </c>
      <c s="22">
        <f t="shared" si="67"/>
        <v>3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223">
        <f t="shared" si="51"/>
        <v>1</v>
      </c>
      <c s="93" t="str">
        <f t="shared" si="52"/>
        <v>01:52</v>
      </c>
      <c s="29">
        <f t="array" aca="1" ref="BO72" ca="1">IF(($A72-BO$3)&lt;=20,INDIRECT(BO$15&amp;$A72,TRUE)*BO$2,IF(ISERR(AVERAGE(INDIRECT(BO$15&amp;$A72-BO$3&amp;":"&amp;BO$15&amp;$A72))*BO$2),0,AVERAGE(INDIRECT(BO$15&amp;$A72-BO$3&amp;":"&amp;BO$15&amp;$A72))*BO$2))</f>
        <v>1860</v>
      </c>
      <c s="29">
        <f t="array" aca="1" ref="BP72" ca="1">IF(($A72-BP$3)&lt;=20,INDIRECT(BP$15&amp;$A72,TRUE)*BP$2,IF(ISERR(AVERAGE(INDIRECT(BP$15&amp;$A72-BP$3&amp;":"&amp;BP$15&amp;$A72))*BP$2),0,AVERAGE(INDIRECT(BP$15&amp;$A72-BP$3&amp;":"&amp;BP$15&amp;$A72))*BP$2))</f>
        <v>1020</v>
      </c>
      <c s="29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9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29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9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9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9">
        <f t="array" aca="1" ref="BV72" ca="1">IF(($A72-BV$3)&lt;=20,INDIRECT(BV$15&amp;$A72,TRUE)*BV$2,IF(ISERR(AVERAGE(INDIRECT(BV$15&amp;$A72-BV$3&amp;":"&amp;BV$15&amp;$A72))*BV$2),0,AVERAGE(INDIRECT(BV$15&amp;$A72-BV$3&amp;":"&amp;BV$15&amp;$A72))*BV$2))</f>
        <v>420</v>
      </c>
      <c s="29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29">
        <f t="array" aca="1" ref="BX72" ca="1">IF(($A72-BX$3)&lt;=20,INDIRECT(BX$15&amp;$A72,TRUE)*BX$2,IF(ISERR(AVERAGE(INDIRECT(BX$15&amp;$A72-BX$3&amp;":"&amp;BX$15&amp;$A72))*BX$2),0,AVERAGE(INDIRECT(BX$15&amp;$A72-BX$3&amp;":"&amp;BX$15&amp;$A72))*BX$2))</f>
        <v>480</v>
      </c>
      <c s="29">
        <f t="array" aca="1" ref="BY72" ca="1">IF(($A72-BY$3)&lt;=20,INDIRECT(BY$15&amp;$A72,TRUE)*BY$2,IF(ISERR(AVERAGE(INDIRECT(BY$15&amp;$A72-BY$3&amp;":"&amp;BY$15&amp;$A72))*BY$2),0,AVERAGE(INDIRECT(BY$15&amp;$A72-BY$3&amp;":"&amp;BY$15&amp;$A72))*BY$2))</f>
        <v>180</v>
      </c>
      <c s="29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9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9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9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9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9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9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9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9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9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9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9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9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9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9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9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9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9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71"/>
      <c r="CT72" s="332"/>
      <c s="14"/>
      <c s="79"/>
      <c s="2"/>
      <c s="296">
        <f t="shared" si="110"/>
        <v>18</v>
      </c>
      <c s="230" t="s">
        <v>60</v>
      </c>
      <c s="154">
        <f t="shared" si="112"/>
        <v>0</v>
      </c>
      <c s="95">
        <v>130</v>
      </c>
      <c s="95">
        <v>219</v>
      </c>
      <c s="95">
        <v>31</v>
      </c>
      <c s="235">
        <v>0</v>
      </c>
      <c s="95">
        <f t="shared" si="116"/>
        <v>15</v>
      </c>
      <c s="153">
        <f>$R$19</f>
        <v>0</v>
      </c>
      <c s="75"/>
      <c s="75"/>
      <c s="75" t="str">
        <f t="shared" si="114"/>
        <v/>
      </c>
      <c s="209" t="str">
        <f t="shared" si="118"/>
        <v/>
      </c>
      <c s="108"/>
      <c s="108"/>
      <c s="108"/>
      <c s="270"/>
      <c s="75">
        <v>0</v>
      </c>
      <c s="227">
        <v>1</v>
      </c>
      <c s="75">
        <v>50</v>
      </c>
      <c s="75">
        <v>0.34999999999999998</v>
      </c>
      <c s="284">
        <v>0.70000000000000007</v>
      </c>
      <c s="263">
        <v>4</v>
      </c>
      <c r="FL72" s="1"/>
      <c s="125">
        <f t="shared" si="9"/>
        <v>43900</v>
      </c>
      <c s="229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7">
        <f t="shared" si="11"/>
        <v>210</v>
      </c>
      <c s="3"/>
      <c s="3"/>
      <c s="3"/>
      <c s="2"/>
      <c s="2"/>
      <c s="2"/>
      <c s="2"/>
      <c r="HX72" s="141"/>
      <c s="135">
        <f t="shared" si="39"/>
        <v>-1160</v>
      </c>
      <c s="87">
        <f t="shared" si="20"/>
        <v>-720</v>
      </c>
      <c s="105">
        <f t="shared" si="21"/>
        <v>-0.72000000000000042</v>
      </c>
      <c s="185"/>
    </row>
    <row ht="11.1" customHeight="1">
      <c s="299">
        <f t="shared" si="54"/>
        <v>73</v>
      </c>
      <c s="74">
        <f t="shared" si="50"/>
        <v>1.8833333333333333</v>
      </c>
      <c s="236">
        <v>45055.078472222223</v>
      </c>
      <c s="66">
        <v>10620</v>
      </c>
      <c s="66">
        <v>12725</v>
      </c>
      <c s="66">
        <v>3342</v>
      </c>
      <c s="66">
        <v>2365</v>
      </c>
      <c s="66">
        <v>0</v>
      </c>
      <c s="66">
        <v>1932</v>
      </c>
      <c s="66">
        <v>251</v>
      </c>
      <c s="66">
        <v>5635</v>
      </c>
      <c s="66">
        <v>3786</v>
      </c>
      <c s="66">
        <v>6131</v>
      </c>
      <c s="66">
        <v>2205</v>
      </c>
      <c s="66">
        <v>0</v>
      </c>
      <c s="66">
        <v>3961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25"/>
      <c s="255" t="str">
        <f t="shared" si="55"/>
        <v/>
      </c>
      <c s="253">
        <f t="shared" si="56"/>
        <v>2</v>
      </c>
      <c s="22">
        <f t="shared" si="57"/>
        <v>28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5</v>
      </c>
      <c s="22">
        <f t="shared" si="66"/>
        <v>8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223">
        <f t="shared" si="51"/>
        <v>1</v>
      </c>
      <c s="93" t="str">
        <f t="shared" si="52"/>
        <v>01:53</v>
      </c>
      <c s="29">
        <f t="array" aca="1" ref="BO73" ca="1">IF(($A73-BO$3)&lt;=20,INDIRECT(BO$15&amp;$A73,TRUE)*BO$2,IF(ISERR(AVERAGE(INDIRECT(BO$15&amp;$A73-BO$3&amp;":"&amp;BO$15&amp;$A73))*BO$2),0,AVERAGE(INDIRECT(BO$15&amp;$A73-BO$3&amp;":"&amp;BO$15&amp;$A73))*BO$2))</f>
        <v>1680</v>
      </c>
      <c s="29">
        <f t="array" aca="1" ref="BP73" ca="1">IF(($A73-BP$3)&lt;=20,INDIRECT(BP$15&amp;$A73,TRUE)*BP$2,IF(ISERR(AVERAGE(INDIRECT(BP$15&amp;$A73-BP$3&amp;":"&amp;BP$15&amp;$A73))*BP$2),0,AVERAGE(INDIRECT(BP$15&amp;$A73-BP$3&amp;":"&amp;BP$15&amp;$A73))*BP$2))</f>
        <v>960</v>
      </c>
      <c s="29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9">
        <f t="array" aca="1" ref="BR73" ca="1">IF(($A73-BR$3)&lt;=20,INDIRECT(BR$15&amp;$A73,TRUE)*BR$2,IF(ISERR(AVERAGE(INDIRECT(BR$15&amp;$A73-BR$3&amp;":"&amp;BR$15&amp;$A73))*BR$2),0,AVERAGE(INDIRECT(BR$15&amp;$A73-BR$3&amp;":"&amp;BR$15&amp;$A73))*BR$2))</f>
        <v>180</v>
      </c>
      <c s="29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9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9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9">
        <f t="array" aca="1" ref="BV73" ca="1">IF(($A73-BV$3)&lt;=20,INDIRECT(BV$15&amp;$A73,TRUE)*BV$2,IF(ISERR(AVERAGE(INDIRECT(BV$15&amp;$A73-BV$3&amp;":"&amp;BV$15&amp;$A73))*BV$2),0,AVERAGE(INDIRECT(BV$15&amp;$A73-BV$3&amp;":"&amp;BV$15&amp;$A73))*BV$2))</f>
        <v>480</v>
      </c>
      <c s="29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29">
        <f t="array" aca="1" ref="BX73" ca="1">IF(($A73-BX$3)&lt;=20,INDIRECT(BX$15&amp;$A73,TRUE)*BX$2,IF(ISERR(AVERAGE(INDIRECT(BX$15&amp;$A73-BX$3&amp;":"&amp;BX$15&amp;$A73))*BX$2),0,AVERAGE(INDIRECT(BX$15&amp;$A73-BX$3&amp;":"&amp;BX$15&amp;$A73))*BX$2))</f>
        <v>480</v>
      </c>
      <c s="29">
        <f t="array" aca="1" ref="BY73" ca="1">IF(($A73-BY$3)&lt;=20,INDIRECT(BY$15&amp;$A73,TRUE)*BY$2,IF(ISERR(AVERAGE(INDIRECT(BY$15&amp;$A73-BY$3&amp;":"&amp;BY$15&amp;$A73))*BY$2),0,AVERAGE(INDIRECT(BY$15&amp;$A73-BY$3&amp;":"&amp;BY$15&amp;$A73))*BY$2))</f>
        <v>120</v>
      </c>
      <c s="29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9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9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9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9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9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9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9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9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9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9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9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9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9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9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9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9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9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71"/>
      <c r="CT73" s="332"/>
      <c s="14"/>
      <c s="79"/>
      <c s="2"/>
      <c s="296">
        <f t="shared" si="110"/>
        <v>19</v>
      </c>
      <c s="230" t="s">
        <v>155</v>
      </c>
      <c s="154">
        <f t="shared" si="112"/>
        <v>0</v>
      </c>
      <c s="95">
        <v>255</v>
      </c>
      <c s="95">
        <v>107</v>
      </c>
      <c s="95">
        <v>39</v>
      </c>
      <c s="186">
        <v>0</v>
      </c>
      <c s="95">
        <f t="shared" si="116"/>
        <v>16</v>
      </c>
      <c s="153">
        <f>$S$19</f>
        <v>0</v>
      </c>
      <c s="75"/>
      <c s="75"/>
      <c s="75" t="str">
        <f t="shared" si="114"/>
        <v/>
      </c>
      <c s="209" t="str">
        <f t="shared" si="118"/>
        <v/>
      </c>
      <c s="108"/>
      <c s="108"/>
      <c s="108"/>
      <c s="270"/>
      <c s="75">
        <v>0</v>
      </c>
      <c s="227">
        <v>1</v>
      </c>
      <c s="75">
        <v>50</v>
      </c>
      <c s="75">
        <v>0.34999999999999998</v>
      </c>
      <c s="284">
        <v>0.70000000000000007</v>
      </c>
      <c s="263">
        <v>4</v>
      </c>
      <c r="FL73" s="1"/>
      <c s="125">
        <f t="shared" si="9"/>
        <v>43901</v>
      </c>
      <c s="229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7">
        <f t="shared" si="11"/>
        <v>200</v>
      </c>
      <c s="3"/>
      <c s="3"/>
      <c s="3"/>
      <c s="2"/>
      <c s="2"/>
      <c s="2"/>
      <c s="2"/>
    </row>
    <row ht="11.1" customHeight="1">
      <c s="299">
        <f t="shared" si="54"/>
        <v>74</v>
      </c>
      <c s="74">
        <f t="shared" si="50"/>
        <v>1.8999999999999999</v>
      </c>
      <c s="236">
        <v>45055.07916666667</v>
      </c>
      <c s="66">
        <v>10648</v>
      </c>
      <c s="66">
        <v>12741</v>
      </c>
      <c s="66">
        <v>3342</v>
      </c>
      <c s="66">
        <v>2367</v>
      </c>
      <c s="66">
        <v>0</v>
      </c>
      <c s="66">
        <v>1932</v>
      </c>
      <c s="66">
        <v>251</v>
      </c>
      <c s="66">
        <v>5643</v>
      </c>
      <c s="66">
        <v>3792</v>
      </c>
      <c s="66">
        <v>6139</v>
      </c>
      <c s="66">
        <v>2208</v>
      </c>
      <c s="66">
        <v>0</v>
      </c>
      <c s="66">
        <v>3965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25"/>
      <c s="255" t="str">
        <f t="shared" si="55"/>
        <v/>
      </c>
      <c s="253">
        <f t="shared" si="56"/>
        <v>2</v>
      </c>
      <c s="22">
        <f t="shared" si="57"/>
        <v>28</v>
      </c>
      <c s="22">
        <f t="shared" si="58"/>
        <v>16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6</v>
      </c>
      <c s="22">
        <f t="shared" si="66"/>
        <v>8</v>
      </c>
      <c s="22">
        <f t="shared" si="67"/>
        <v>3</v>
      </c>
      <c s="22">
        <f t="shared" si="68"/>
        <v>0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223">
        <f t="shared" si="51"/>
        <v>1</v>
      </c>
      <c s="93" t="str">
        <f t="shared" si="52"/>
        <v>01:54</v>
      </c>
      <c s="29">
        <f t="array" aca="1" ref="BO74" ca="1">IF(($A74-BO$3)&lt;=20,INDIRECT(BO$15&amp;$A74,TRUE)*BO$2,IF(ISERR(AVERAGE(INDIRECT(BO$15&amp;$A74-BO$3&amp;":"&amp;BO$15&amp;$A74))*BO$2),0,AVERAGE(INDIRECT(BO$15&amp;$A74-BO$3&amp;":"&amp;BO$15&amp;$A74))*BO$2))</f>
        <v>1680</v>
      </c>
      <c s="29">
        <f t="array" aca="1" ref="BP74" ca="1">IF(($A74-BP$3)&lt;=20,INDIRECT(BP$15&amp;$A74,TRUE)*BP$2,IF(ISERR(AVERAGE(INDIRECT(BP$15&amp;$A74-BP$3&amp;":"&amp;BP$15&amp;$A74))*BP$2),0,AVERAGE(INDIRECT(BP$15&amp;$A74-BP$3&amp;":"&amp;BP$15&amp;$A74))*BP$2))</f>
        <v>960</v>
      </c>
      <c s="29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9">
        <f t="array" aca="1" ref="BR74" ca="1">IF(($A74-BR$3)&lt;=20,INDIRECT(BR$15&amp;$A74,TRUE)*BR$2,IF(ISERR(AVERAGE(INDIRECT(BR$15&amp;$A74-BR$3&amp;":"&amp;BR$15&amp;$A74))*BR$2),0,AVERAGE(INDIRECT(BR$15&amp;$A74-BR$3&amp;":"&amp;BR$15&amp;$A74))*BR$2))</f>
        <v>120</v>
      </c>
      <c s="29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9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9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9">
        <f t="array" aca="1" ref="BV74" ca="1">IF(($A74-BV$3)&lt;=20,INDIRECT(BV$15&amp;$A74,TRUE)*BV$2,IF(ISERR(AVERAGE(INDIRECT(BV$15&amp;$A74-BV$3&amp;":"&amp;BV$15&amp;$A74))*BV$2),0,AVERAGE(INDIRECT(BV$15&amp;$A74-BV$3&amp;":"&amp;BV$15&amp;$A74))*BV$2))</f>
        <v>480</v>
      </c>
      <c s="29">
        <f t="array" aca="1" ref="BW74" ca="1">IF(($A74-BW$3)&lt;=20,INDIRECT(BW$15&amp;$A74,TRUE)*BW$2,IF(ISERR(AVERAGE(INDIRECT(BW$15&amp;$A74-BW$3&amp;":"&amp;BW$15&amp;$A74))*BW$2),0,AVERAGE(INDIRECT(BW$15&amp;$A74-BW$3&amp;":"&amp;BW$15&amp;$A74))*BW$2))</f>
        <v>360</v>
      </c>
      <c s="29">
        <f t="array" aca="1" ref="BX74" ca="1">IF(($A74-BX$3)&lt;=20,INDIRECT(BX$15&amp;$A74,TRUE)*BX$2,IF(ISERR(AVERAGE(INDIRECT(BX$15&amp;$A74-BX$3&amp;":"&amp;BX$15&amp;$A74))*BX$2),0,AVERAGE(INDIRECT(BX$15&amp;$A74-BX$3&amp;":"&amp;BX$15&amp;$A74))*BX$2))</f>
        <v>480</v>
      </c>
      <c s="29">
        <f t="array" aca="1" ref="BY74" ca="1">IF(($A74-BY$3)&lt;=20,INDIRECT(BY$15&amp;$A74,TRUE)*BY$2,IF(ISERR(AVERAGE(INDIRECT(BY$15&amp;$A74-BY$3&amp;":"&amp;BY$15&amp;$A74))*BY$2),0,AVERAGE(INDIRECT(BY$15&amp;$A74-BY$3&amp;":"&amp;BY$15&amp;$A74))*BY$2))</f>
        <v>180</v>
      </c>
      <c s="29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9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9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9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9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9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9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9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9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9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9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9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9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9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9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9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9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9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71"/>
      <c r="CT74" s="332"/>
      <c s="14"/>
      <c s="79"/>
      <c s="2"/>
      <c s="296">
        <f t="shared" si="110"/>
        <v>20</v>
      </c>
      <c s="230" t="s">
        <v>253</v>
      </c>
      <c s="154">
        <f t="shared" si="112"/>
        <v>0</v>
      </c>
      <c s="95">
        <v>66</v>
      </c>
      <c s="95">
        <v>223</v>
      </c>
      <c s="95">
        <v>26</v>
      </c>
      <c s="168">
        <v>0</v>
      </c>
      <c s="95">
        <f t="shared" si="116"/>
        <v>17</v>
      </c>
      <c s="153">
        <f>$T$19</f>
        <v>0</v>
      </c>
      <c s="75"/>
      <c s="75"/>
      <c s="75" t="str">
        <f t="shared" si="114"/>
        <v/>
      </c>
      <c s="209" t="str">
        <f t="shared" si="118"/>
        <v/>
      </c>
      <c s="108"/>
      <c s="108"/>
      <c s="108"/>
      <c s="270"/>
      <c s="75">
        <v>0</v>
      </c>
      <c s="227">
        <v>1</v>
      </c>
      <c s="75">
        <v>50</v>
      </c>
      <c s="75">
        <v>0.34999999999999998</v>
      </c>
      <c s="284">
        <v>0.70000000000000007</v>
      </c>
      <c s="263">
        <v>4</v>
      </c>
      <c r="DX74" s="1" t="s">
        <v>135</v>
      </c>
      <c r="FL74" s="1"/>
      <c s="125">
        <f t="shared" si="9"/>
        <v>43902</v>
      </c>
      <c s="229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7">
        <f t="shared" si="11"/>
        <v>190</v>
      </c>
      <c s="3"/>
      <c s="3"/>
      <c s="3"/>
      <c s="2"/>
      <c s="2"/>
      <c s="2"/>
      <c s="2"/>
    </row>
    <row ht="11.1" customHeight="1">
      <c s="299">
        <f t="shared" si="54"/>
        <v>75</v>
      </c>
      <c s="74">
        <f t="shared" si="50"/>
        <v>1.9166666666666665</v>
      </c>
      <c s="236">
        <v>45055.079861111109</v>
      </c>
      <c s="66">
        <v>10679</v>
      </c>
      <c s="66">
        <v>12757</v>
      </c>
      <c s="66">
        <v>3342</v>
      </c>
      <c s="66">
        <v>2370</v>
      </c>
      <c s="66">
        <v>0</v>
      </c>
      <c s="66">
        <v>1932</v>
      </c>
      <c s="66">
        <v>251</v>
      </c>
      <c s="66">
        <v>5650</v>
      </c>
      <c s="66">
        <v>3797</v>
      </c>
      <c s="66">
        <v>6147</v>
      </c>
      <c s="66">
        <v>2211</v>
      </c>
      <c s="66">
        <v>0</v>
      </c>
      <c s="66">
        <v>3970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25"/>
      <c s="255" t="str">
        <f t="shared" si="55"/>
        <v/>
      </c>
      <c s="253">
        <f t="shared" si="56"/>
        <v>2</v>
      </c>
      <c s="22">
        <f t="shared" si="57"/>
        <v>31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8</v>
      </c>
      <c s="22">
        <f t="shared" si="67"/>
        <v>3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223">
        <f t="shared" si="51"/>
        <v>1</v>
      </c>
      <c s="93" t="str">
        <f t="shared" si="52"/>
        <v>01:55</v>
      </c>
      <c s="29">
        <f t="array" aca="1" ref="BO75" ca="1">IF(($A75-BO$3)&lt;=20,INDIRECT(BO$15&amp;$A75,TRUE)*BO$2,IF(ISERR(AVERAGE(INDIRECT(BO$15&amp;$A75-BO$3&amp;":"&amp;BO$15&amp;$A75))*BO$2),0,AVERAGE(INDIRECT(BO$15&amp;$A75-BO$3&amp;":"&amp;BO$15&amp;$A75))*BO$2))</f>
        <v>1860</v>
      </c>
      <c s="29">
        <f t="array" aca="1" ref="BP75" ca="1">IF(($A75-BP$3)&lt;=20,INDIRECT(BP$15&amp;$A75,TRUE)*BP$2,IF(ISERR(AVERAGE(INDIRECT(BP$15&amp;$A75-BP$3&amp;":"&amp;BP$15&amp;$A75))*BP$2),0,AVERAGE(INDIRECT(BP$15&amp;$A75-BP$3&amp;":"&amp;BP$15&amp;$A75))*BP$2))</f>
        <v>960</v>
      </c>
      <c s="29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9">
        <f t="array" aca="1" ref="BR75" ca="1">IF(($A75-BR$3)&lt;=20,INDIRECT(BR$15&amp;$A75,TRUE)*BR$2,IF(ISERR(AVERAGE(INDIRECT(BR$15&amp;$A75-BR$3&amp;":"&amp;BR$15&amp;$A75))*BR$2),0,AVERAGE(INDIRECT(BR$15&amp;$A75-BR$3&amp;":"&amp;BR$15&amp;$A75))*BR$2))</f>
        <v>180</v>
      </c>
      <c s="29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9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9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9">
        <f t="array" aca="1" ref="BV75" ca="1">IF(($A75-BV$3)&lt;=20,INDIRECT(BV$15&amp;$A75,TRUE)*BV$2,IF(ISERR(AVERAGE(INDIRECT(BV$15&amp;$A75-BV$3&amp;":"&amp;BV$15&amp;$A75))*BV$2),0,AVERAGE(INDIRECT(BV$15&amp;$A75-BV$3&amp;":"&amp;BV$15&amp;$A75))*BV$2))</f>
        <v>420</v>
      </c>
      <c s="29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29">
        <f t="array" aca="1" ref="BX75" ca="1">IF(($A75-BX$3)&lt;=20,INDIRECT(BX$15&amp;$A75,TRUE)*BX$2,IF(ISERR(AVERAGE(INDIRECT(BX$15&amp;$A75-BX$3&amp;":"&amp;BX$15&amp;$A75))*BX$2),0,AVERAGE(INDIRECT(BX$15&amp;$A75-BX$3&amp;":"&amp;BX$15&amp;$A75))*BX$2))</f>
        <v>480</v>
      </c>
      <c s="29">
        <f t="array" aca="1" ref="BY75" ca="1">IF(($A75-BY$3)&lt;=20,INDIRECT(BY$15&amp;$A75,TRUE)*BY$2,IF(ISERR(AVERAGE(INDIRECT(BY$15&amp;$A75-BY$3&amp;":"&amp;BY$15&amp;$A75))*BY$2),0,AVERAGE(INDIRECT(BY$15&amp;$A75-BY$3&amp;":"&amp;BY$15&amp;$A75))*BY$2))</f>
        <v>180</v>
      </c>
      <c s="29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9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9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9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9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9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9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9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9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9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9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9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9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9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9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9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9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9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71"/>
      <c r="CT75" s="332"/>
      <c s="14"/>
      <c s="79"/>
      <c s="2"/>
      <c s="296">
        <f t="shared" si="110"/>
        <v>21</v>
      </c>
      <c s="230" t="s">
        <v>348</v>
      </c>
      <c s="154">
        <f t="shared" si="112"/>
        <v>0</v>
      </c>
      <c s="95">
        <v>151</v>
      </c>
      <c s="95">
        <v>120</v>
      </c>
      <c s="95">
        <v>0</v>
      </c>
      <c s="183">
        <v>0</v>
      </c>
      <c s="95">
        <f t="shared" si="116"/>
        <v>18</v>
      </c>
      <c s="153">
        <f>$U$19</f>
        <v>0</v>
      </c>
      <c s="75"/>
      <c s="75"/>
      <c s="75" t="str">
        <f t="shared" si="114"/>
        <v/>
      </c>
      <c s="209" t="str">
        <f t="shared" si="118"/>
        <v/>
      </c>
      <c s="108"/>
      <c s="108"/>
      <c s="108"/>
      <c s="270"/>
      <c s="75">
        <v>0</v>
      </c>
      <c s="227">
        <v>1</v>
      </c>
      <c s="75">
        <v>50</v>
      </c>
      <c s="75">
        <v>0.34999999999999998</v>
      </c>
      <c s="284">
        <v>0.70000000000000007</v>
      </c>
      <c s="263">
        <v>4</v>
      </c>
      <c r="DX75" s="1" t="s">
        <v>286</v>
      </c>
      <c r="FL75" s="1"/>
      <c s="125">
        <f t="shared" si="9"/>
        <v>43903</v>
      </c>
      <c s="229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7">
        <f t="shared" si="11"/>
        <v>180</v>
      </c>
      <c s="3"/>
      <c s="3"/>
      <c s="3"/>
      <c s="2"/>
      <c s="2"/>
      <c s="2"/>
      <c s="2"/>
    </row>
    <row ht="11.1" customHeight="1">
      <c s="299">
        <f t="shared" si="54"/>
        <v>76</v>
      </c>
      <c s="74">
        <f t="shared" si="50"/>
        <v>1.9333333333333333</v>
      </c>
      <c s="236">
        <v>45055.080555555556</v>
      </c>
      <c s="66">
        <v>10708</v>
      </c>
      <c s="66">
        <v>12774</v>
      </c>
      <c s="66">
        <v>3342</v>
      </c>
      <c s="66">
        <v>2373</v>
      </c>
      <c s="66">
        <v>0</v>
      </c>
      <c s="66">
        <v>1932</v>
      </c>
      <c s="66">
        <v>251</v>
      </c>
      <c s="66">
        <v>5658</v>
      </c>
      <c s="66">
        <v>3803</v>
      </c>
      <c s="66">
        <v>6155</v>
      </c>
      <c s="66">
        <v>2214</v>
      </c>
      <c s="66">
        <v>0</v>
      </c>
      <c s="66">
        <v>3975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25"/>
      <c s="255" t="str">
        <f t="shared" si="55"/>
        <v/>
      </c>
      <c s="253">
        <f t="shared" si="56"/>
        <v>2</v>
      </c>
      <c s="22">
        <f t="shared" si="57"/>
        <v>29</v>
      </c>
      <c s="22">
        <f t="shared" si="58"/>
        <v>17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6</v>
      </c>
      <c s="22">
        <f t="shared" si="66"/>
        <v>8</v>
      </c>
      <c s="22">
        <f t="shared" si="67"/>
        <v>3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223">
        <f t="shared" si="51"/>
        <v>1</v>
      </c>
      <c s="93" t="str">
        <f t="shared" si="52"/>
        <v>01:56</v>
      </c>
      <c s="29">
        <f t="array" aca="1" ref="BO76" ca="1">IF(($A76-BO$3)&lt;=20,INDIRECT(BO$15&amp;$A76,TRUE)*BO$2,IF(ISERR(AVERAGE(INDIRECT(BO$15&amp;$A76-BO$3&amp;":"&amp;BO$15&amp;$A76))*BO$2),0,AVERAGE(INDIRECT(BO$15&amp;$A76-BO$3&amp;":"&amp;BO$15&amp;$A76))*BO$2))</f>
        <v>1740</v>
      </c>
      <c s="29">
        <f t="array" aca="1" ref="BP76" ca="1">IF(($A76-BP$3)&lt;=20,INDIRECT(BP$15&amp;$A76,TRUE)*BP$2,IF(ISERR(AVERAGE(INDIRECT(BP$15&amp;$A76-BP$3&amp;":"&amp;BP$15&amp;$A76))*BP$2),0,AVERAGE(INDIRECT(BP$15&amp;$A76-BP$3&amp;":"&amp;BP$15&amp;$A76))*BP$2))</f>
        <v>1020</v>
      </c>
      <c s="29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9">
        <f t="array" aca="1" ref="BR76" ca="1">IF(($A76-BR$3)&lt;=20,INDIRECT(BR$15&amp;$A76,TRUE)*BR$2,IF(ISERR(AVERAGE(INDIRECT(BR$15&amp;$A76-BR$3&amp;":"&amp;BR$15&amp;$A76))*BR$2),0,AVERAGE(INDIRECT(BR$15&amp;$A76-BR$3&amp;":"&amp;BR$15&amp;$A76))*BR$2))</f>
        <v>180</v>
      </c>
      <c s="29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9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9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9">
        <f t="array" aca="1" ref="BV76" ca="1">IF(($A76-BV$3)&lt;=20,INDIRECT(BV$15&amp;$A76,TRUE)*BV$2,IF(ISERR(AVERAGE(INDIRECT(BV$15&amp;$A76-BV$3&amp;":"&amp;BV$15&amp;$A76))*BV$2),0,AVERAGE(INDIRECT(BV$15&amp;$A76-BV$3&amp;":"&amp;BV$15&amp;$A76))*BV$2))</f>
        <v>480</v>
      </c>
      <c s="29">
        <f t="array" aca="1" ref="BW76" ca="1">IF(($A76-BW$3)&lt;=20,INDIRECT(BW$15&amp;$A76,TRUE)*BW$2,IF(ISERR(AVERAGE(INDIRECT(BW$15&amp;$A76-BW$3&amp;":"&amp;BW$15&amp;$A76))*BW$2),0,AVERAGE(INDIRECT(BW$15&amp;$A76-BW$3&amp;":"&amp;BW$15&amp;$A76))*BW$2))</f>
        <v>360</v>
      </c>
      <c s="29">
        <f t="array" aca="1" ref="BX76" ca="1">IF(($A76-BX$3)&lt;=20,INDIRECT(BX$15&amp;$A76,TRUE)*BX$2,IF(ISERR(AVERAGE(INDIRECT(BX$15&amp;$A76-BX$3&amp;":"&amp;BX$15&amp;$A76))*BX$2),0,AVERAGE(INDIRECT(BX$15&amp;$A76-BX$3&amp;":"&amp;BX$15&amp;$A76))*BX$2))</f>
        <v>480</v>
      </c>
      <c s="29">
        <f t="array" aca="1" ref="BY76" ca="1">IF(($A76-BY$3)&lt;=20,INDIRECT(BY$15&amp;$A76,TRUE)*BY$2,IF(ISERR(AVERAGE(INDIRECT(BY$15&amp;$A76-BY$3&amp;":"&amp;BY$15&amp;$A76))*BY$2),0,AVERAGE(INDIRECT(BY$15&amp;$A76-BY$3&amp;":"&amp;BY$15&amp;$A76))*BY$2))</f>
        <v>180</v>
      </c>
      <c s="29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9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9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9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9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9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9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9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9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9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9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9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9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9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9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9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9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9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71"/>
      <c r="CT76" s="332"/>
      <c s="14"/>
      <c s="79"/>
      <c s="2"/>
      <c s="296">
        <f t="shared" si="110"/>
        <v>22</v>
      </c>
      <c s="230" t="s">
        <v>61</v>
      </c>
      <c s="154">
        <f t="shared" si="112"/>
        <v>0</v>
      </c>
      <c s="95">
        <v>118</v>
      </c>
      <c s="95">
        <v>161</v>
      </c>
      <c s="95">
        <v>205</v>
      </c>
      <c s="200">
        <v>0</v>
      </c>
      <c s="95">
        <f t="shared" si="116"/>
        <v>19</v>
      </c>
      <c s="153">
        <f>$V$19</f>
        <v>0</v>
      </c>
      <c s="75"/>
      <c s="75"/>
      <c s="75" t="str">
        <f t="shared" si="114"/>
        <v/>
      </c>
      <c s="209" t="str">
        <f t="shared" si="118"/>
        <v/>
      </c>
      <c s="108"/>
      <c s="108"/>
      <c s="108"/>
      <c s="270"/>
      <c s="75">
        <v>0</v>
      </c>
      <c s="227">
        <v>1</v>
      </c>
      <c s="75">
        <v>50</v>
      </c>
      <c s="75">
        <v>0.34999999999999998</v>
      </c>
      <c s="284">
        <v>0.70000000000000007</v>
      </c>
      <c s="263">
        <v>4</v>
      </c>
      <c r="DX76" s="1" t="s">
        <v>287</v>
      </c>
      <c r="FL76" s="1"/>
      <c s="125">
        <f t="shared" si="9"/>
        <v>43904</v>
      </c>
      <c s="229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7">
        <f t="shared" si="11"/>
        <v>170</v>
      </c>
      <c s="3"/>
      <c s="3"/>
      <c s="3"/>
      <c s="2"/>
      <c s="2"/>
      <c s="2"/>
      <c s="2"/>
    </row>
    <row ht="11.1" customHeight="1">
      <c s="299">
        <f t="shared" si="54"/>
        <v>77</v>
      </c>
      <c s="74">
        <f t="shared" si="50"/>
        <v>1.95</v>
      </c>
      <c s="236">
        <v>45055.081250000003</v>
      </c>
      <c s="66">
        <v>10734</v>
      </c>
      <c s="66">
        <v>12789</v>
      </c>
      <c s="66">
        <v>3342</v>
      </c>
      <c s="66">
        <v>2375</v>
      </c>
      <c s="66">
        <v>0</v>
      </c>
      <c s="66">
        <v>1932</v>
      </c>
      <c s="66">
        <v>251</v>
      </c>
      <c s="66">
        <v>5665</v>
      </c>
      <c s="66">
        <v>3807</v>
      </c>
      <c s="66">
        <v>6163</v>
      </c>
      <c s="66">
        <v>2217</v>
      </c>
      <c s="66">
        <v>0</v>
      </c>
      <c s="66">
        <v>3980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25"/>
      <c s="255" t="str">
        <f t="shared" si="55"/>
        <v/>
      </c>
      <c s="253">
        <f t="shared" si="56"/>
        <v>2</v>
      </c>
      <c s="22">
        <f t="shared" si="57"/>
        <v>26</v>
      </c>
      <c s="22">
        <f t="shared" si="58"/>
        <v>15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4</v>
      </c>
      <c s="22">
        <f t="shared" si="66"/>
        <v>8</v>
      </c>
      <c s="22">
        <f t="shared" si="67"/>
        <v>3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223">
        <f t="shared" si="51"/>
        <v>1</v>
      </c>
      <c s="93" t="str">
        <f t="shared" si="52"/>
        <v>01:57</v>
      </c>
      <c s="29">
        <f t="array" aca="1" ref="BO77" ca="1">IF(($A77-BO$3)&lt;=20,INDIRECT(BO$15&amp;$A77,TRUE)*BO$2,IF(ISERR(AVERAGE(INDIRECT(BO$15&amp;$A77-BO$3&amp;":"&amp;BO$15&amp;$A77))*BO$2),0,AVERAGE(INDIRECT(BO$15&amp;$A77-BO$3&amp;":"&amp;BO$15&amp;$A77))*BO$2))</f>
        <v>1560</v>
      </c>
      <c s="29">
        <f t="array" aca="1" ref="BP77" ca="1">IF(($A77-BP$3)&lt;=20,INDIRECT(BP$15&amp;$A77,TRUE)*BP$2,IF(ISERR(AVERAGE(INDIRECT(BP$15&amp;$A77-BP$3&amp;":"&amp;BP$15&amp;$A77))*BP$2),0,AVERAGE(INDIRECT(BP$15&amp;$A77-BP$3&amp;":"&amp;BP$15&amp;$A77))*BP$2))</f>
        <v>900</v>
      </c>
      <c s="29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9">
        <f t="array" aca="1" ref="BR77" ca="1">IF(($A77-BR$3)&lt;=20,INDIRECT(BR$15&amp;$A77,TRUE)*BR$2,IF(ISERR(AVERAGE(INDIRECT(BR$15&amp;$A77-BR$3&amp;":"&amp;BR$15&amp;$A77))*BR$2),0,AVERAGE(INDIRECT(BR$15&amp;$A77-BR$3&amp;":"&amp;BR$15&amp;$A77))*BR$2))</f>
        <v>120</v>
      </c>
      <c s="29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9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9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9">
        <f t="array" aca="1" ref="BV77" ca="1">IF(($A77-BV$3)&lt;=20,INDIRECT(BV$15&amp;$A77,TRUE)*BV$2,IF(ISERR(AVERAGE(INDIRECT(BV$15&amp;$A77-BV$3&amp;":"&amp;BV$15&amp;$A77))*BV$2),0,AVERAGE(INDIRECT(BV$15&amp;$A77-BV$3&amp;":"&amp;BV$15&amp;$A77))*BV$2))</f>
        <v>420</v>
      </c>
      <c s="29">
        <f t="array" aca="1" ref="BW77" ca="1">IF(($A77-BW$3)&lt;=20,INDIRECT(BW$15&amp;$A77,TRUE)*BW$2,IF(ISERR(AVERAGE(INDIRECT(BW$15&amp;$A77-BW$3&amp;":"&amp;BW$15&amp;$A77))*BW$2),0,AVERAGE(INDIRECT(BW$15&amp;$A77-BW$3&amp;":"&amp;BW$15&amp;$A77))*BW$2))</f>
        <v>240</v>
      </c>
      <c s="29">
        <f t="array" aca="1" ref="BX77" ca="1">IF(($A77-BX$3)&lt;=20,INDIRECT(BX$15&amp;$A77,TRUE)*BX$2,IF(ISERR(AVERAGE(INDIRECT(BX$15&amp;$A77-BX$3&amp;":"&amp;BX$15&amp;$A77))*BX$2),0,AVERAGE(INDIRECT(BX$15&amp;$A77-BX$3&amp;":"&amp;BX$15&amp;$A77))*BX$2))</f>
        <v>480</v>
      </c>
      <c s="29">
        <f t="array" aca="1" ref="BY77" ca="1">IF(($A77-BY$3)&lt;=20,INDIRECT(BY$15&amp;$A77,TRUE)*BY$2,IF(ISERR(AVERAGE(INDIRECT(BY$15&amp;$A77-BY$3&amp;":"&amp;BY$15&amp;$A77))*BY$2),0,AVERAGE(INDIRECT(BY$15&amp;$A77-BY$3&amp;":"&amp;BY$15&amp;$A77))*BY$2))</f>
        <v>180</v>
      </c>
      <c s="29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9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9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9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9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9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9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9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9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9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9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9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9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9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9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9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9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9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71"/>
      <c r="CT77" s="332"/>
      <c s="14"/>
      <c s="79"/>
      <c s="2"/>
      <c s="296">
        <f t="shared" si="110"/>
        <v>23</v>
      </c>
      <c s="230" t="s">
        <v>181</v>
      </c>
      <c s="154">
        <f t="shared" si="112"/>
        <v>0</v>
      </c>
      <c s="95">
        <v>199</v>
      </c>
      <c s="95">
        <v>60</v>
      </c>
      <c s="95">
        <v>232</v>
      </c>
      <c s="279">
        <v>0</v>
      </c>
      <c s="95">
        <f t="shared" si="116"/>
        <v>20</v>
      </c>
      <c s="153">
        <f>$W$19</f>
        <v>0</v>
      </c>
      <c s="75"/>
      <c s="75"/>
      <c s="75" t="str">
        <f t="shared" si="114"/>
        <v/>
      </c>
      <c s="209" t="str">
        <f t="shared" si="118"/>
        <v/>
      </c>
      <c s="108"/>
      <c s="108"/>
      <c s="108"/>
      <c s="270"/>
      <c s="75">
        <v>0</v>
      </c>
      <c s="227">
        <v>1</v>
      </c>
      <c s="75">
        <v>50</v>
      </c>
      <c s="75">
        <v>0.34999999999999998</v>
      </c>
      <c s="284">
        <v>0.70000000000000007</v>
      </c>
      <c s="263">
        <v>4</v>
      </c>
      <c r="DX77" s="1" t="s">
        <v>136</v>
      </c>
      <c r="FL77" s="1"/>
      <c s="125">
        <f t="shared" si="9"/>
        <v>43905</v>
      </c>
      <c s="229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4"/>
        <v>78</v>
      </c>
      <c s="74">
        <f t="shared" si="50"/>
        <v>1.9666666666666668</v>
      </c>
      <c s="236">
        <v>45055.081944444442</v>
      </c>
      <c s="66">
        <v>10762</v>
      </c>
      <c s="66">
        <v>12806</v>
      </c>
      <c s="66">
        <v>3342</v>
      </c>
      <c s="66">
        <v>2378</v>
      </c>
      <c s="66">
        <v>0</v>
      </c>
      <c s="66">
        <v>1932</v>
      </c>
      <c s="66">
        <v>251</v>
      </c>
      <c s="66">
        <v>5673</v>
      </c>
      <c s="66">
        <v>3813</v>
      </c>
      <c s="66">
        <v>6171</v>
      </c>
      <c s="66">
        <v>2219</v>
      </c>
      <c s="66">
        <v>0</v>
      </c>
      <c s="66">
        <v>3985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25"/>
      <c s="255" t="str">
        <f t="shared" si="55"/>
        <v/>
      </c>
      <c s="253">
        <f t="shared" si="56"/>
        <v>2</v>
      </c>
      <c s="22">
        <f t="shared" si="57"/>
        <v>28</v>
      </c>
      <c s="22">
        <f t="shared" si="58"/>
        <v>17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6</v>
      </c>
      <c s="22">
        <f t="shared" si="66"/>
        <v>8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223">
        <f t="shared" si="51"/>
        <v>1</v>
      </c>
      <c s="93" t="str">
        <f t="shared" si="52"/>
        <v>01:58</v>
      </c>
      <c s="29">
        <f t="array" aca="1" ref="BO78" ca="1">IF(($A78-BO$3)&lt;=20,INDIRECT(BO$15&amp;$A78,TRUE)*BO$2,IF(ISERR(AVERAGE(INDIRECT(BO$15&amp;$A78-BO$3&amp;":"&amp;BO$15&amp;$A78))*BO$2),0,AVERAGE(INDIRECT(BO$15&amp;$A78-BO$3&amp;":"&amp;BO$15&amp;$A78))*BO$2))</f>
        <v>1680</v>
      </c>
      <c s="29">
        <f t="array" aca="1" ref="BP78" ca="1">IF(($A78-BP$3)&lt;=20,INDIRECT(BP$15&amp;$A78,TRUE)*BP$2,IF(ISERR(AVERAGE(INDIRECT(BP$15&amp;$A78-BP$3&amp;":"&amp;BP$15&amp;$A78))*BP$2),0,AVERAGE(INDIRECT(BP$15&amp;$A78-BP$3&amp;":"&amp;BP$15&amp;$A78))*BP$2))</f>
        <v>1020</v>
      </c>
      <c s="29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9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29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9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9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9">
        <f t="array" aca="1" ref="BV78" ca="1">IF(($A78-BV$3)&lt;=20,INDIRECT(BV$15&amp;$A78,TRUE)*BV$2,IF(ISERR(AVERAGE(INDIRECT(BV$15&amp;$A78-BV$3&amp;":"&amp;BV$15&amp;$A78))*BV$2),0,AVERAGE(INDIRECT(BV$15&amp;$A78-BV$3&amp;":"&amp;BV$15&amp;$A78))*BV$2))</f>
        <v>480</v>
      </c>
      <c s="29">
        <f t="array" aca="1" ref="BW78" ca="1">IF(($A78-BW$3)&lt;=20,INDIRECT(BW$15&amp;$A78,TRUE)*BW$2,IF(ISERR(AVERAGE(INDIRECT(BW$15&amp;$A78-BW$3&amp;":"&amp;BW$15&amp;$A78))*BW$2),0,AVERAGE(INDIRECT(BW$15&amp;$A78-BW$3&amp;":"&amp;BW$15&amp;$A78))*BW$2))</f>
        <v>360</v>
      </c>
      <c s="29">
        <f t="array" aca="1" ref="BX78" ca="1">IF(($A78-BX$3)&lt;=20,INDIRECT(BX$15&amp;$A78,TRUE)*BX$2,IF(ISERR(AVERAGE(INDIRECT(BX$15&amp;$A78-BX$3&amp;":"&amp;BX$15&amp;$A78))*BX$2),0,AVERAGE(INDIRECT(BX$15&amp;$A78-BX$3&amp;":"&amp;BX$15&amp;$A78))*BX$2))</f>
        <v>480</v>
      </c>
      <c s="29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29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9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9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9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9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9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9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9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9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9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9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9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9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9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9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9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9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9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71"/>
      <c r="CT78" s="332"/>
      <c s="14"/>
      <c s="79"/>
      <c s="2"/>
      <c s="296">
        <f t="shared" si="110"/>
        <v>24</v>
      </c>
      <c s="230" t="s">
        <v>279</v>
      </c>
      <c s="154">
        <f t="shared" si="112"/>
        <v>0</v>
      </c>
      <c s="95">
        <v>0</v>
      </c>
      <c s="95">
        <v>107</v>
      </c>
      <c s="95">
        <v>228</v>
      </c>
      <c s="305">
        <v>0</v>
      </c>
      <c s="95">
        <f t="shared" si="116"/>
        <v>21</v>
      </c>
      <c s="153">
        <f>$X$19</f>
        <v>0</v>
      </c>
      <c s="75"/>
      <c s="75"/>
      <c s="75" t="str">
        <f t="shared" si="114"/>
        <v/>
      </c>
      <c s="209" t="str">
        <f t="shared" si="118"/>
        <v/>
      </c>
      <c s="108"/>
      <c s="108"/>
      <c s="108"/>
      <c s="270"/>
      <c s="75">
        <v>0</v>
      </c>
      <c s="227">
        <v>1</v>
      </c>
      <c s="75">
        <v>50</v>
      </c>
      <c s="75">
        <v>0.34999999999999998</v>
      </c>
      <c s="284">
        <v>0.70000000000000007</v>
      </c>
      <c s="263">
        <v>4</v>
      </c>
      <c r="DX78" s="1" t="s">
        <v>18</v>
      </c>
      <c r="FL78" s="1"/>
      <c s="125">
        <f t="shared" si="9"/>
        <v>43906</v>
      </c>
      <c s="229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4"/>
        <v>79</v>
      </c>
      <c s="74">
        <f t="shared" si="50"/>
        <v>1.9833333333333334</v>
      </c>
      <c s="236">
        <v>45055.082638888889</v>
      </c>
      <c s="66">
        <v>10793</v>
      </c>
      <c s="66">
        <v>12821</v>
      </c>
      <c s="66">
        <v>3342</v>
      </c>
      <c s="66">
        <v>2380</v>
      </c>
      <c s="66">
        <v>0</v>
      </c>
      <c s="66">
        <v>1932</v>
      </c>
      <c s="66">
        <v>251</v>
      </c>
      <c s="66">
        <v>5680</v>
      </c>
      <c s="66">
        <v>3818</v>
      </c>
      <c s="66">
        <v>6179</v>
      </c>
      <c s="66">
        <v>2222</v>
      </c>
      <c s="66">
        <v>0</v>
      </c>
      <c s="66">
        <v>3990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25"/>
      <c s="255" t="str">
        <f t="shared" si="55"/>
        <v/>
      </c>
      <c s="253">
        <f t="shared" si="56"/>
        <v>2</v>
      </c>
      <c s="22">
        <f t="shared" si="57"/>
        <v>31</v>
      </c>
      <c s="22">
        <f t="shared" si="58"/>
        <v>15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8</v>
      </c>
      <c s="22">
        <f t="shared" si="67"/>
        <v>3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223">
        <f t="shared" si="51"/>
        <v>1</v>
      </c>
      <c s="93" t="str">
        <f t="shared" si="52"/>
        <v>01:59</v>
      </c>
      <c s="29">
        <f t="array" aca="1" ref="BO79" ca="1">IF(($A79-BO$3)&lt;=20,INDIRECT(BO$15&amp;$A79,TRUE)*BO$2,IF(ISERR(AVERAGE(INDIRECT(BO$15&amp;$A79-BO$3&amp;":"&amp;BO$15&amp;$A79))*BO$2),0,AVERAGE(INDIRECT(BO$15&amp;$A79-BO$3&amp;":"&amp;BO$15&amp;$A79))*BO$2))</f>
        <v>1860</v>
      </c>
      <c s="29">
        <f t="array" aca="1" ref="BP79" ca="1">IF(($A79-BP$3)&lt;=20,INDIRECT(BP$15&amp;$A79,TRUE)*BP$2,IF(ISERR(AVERAGE(INDIRECT(BP$15&amp;$A79-BP$3&amp;":"&amp;BP$15&amp;$A79))*BP$2),0,AVERAGE(INDIRECT(BP$15&amp;$A79-BP$3&amp;":"&amp;BP$15&amp;$A79))*BP$2))</f>
        <v>900</v>
      </c>
      <c s="29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9">
        <f t="array" aca="1" ref="BR79" ca="1">IF(($A79-BR$3)&lt;=20,INDIRECT(BR$15&amp;$A79,TRUE)*BR$2,IF(ISERR(AVERAGE(INDIRECT(BR$15&amp;$A79-BR$3&amp;":"&amp;BR$15&amp;$A79))*BR$2),0,AVERAGE(INDIRECT(BR$15&amp;$A79-BR$3&amp;":"&amp;BR$15&amp;$A79))*BR$2))</f>
        <v>120</v>
      </c>
      <c s="29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9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9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9">
        <f t="array" aca="1" ref="BV79" ca="1">IF(($A79-BV$3)&lt;=20,INDIRECT(BV$15&amp;$A79,TRUE)*BV$2,IF(ISERR(AVERAGE(INDIRECT(BV$15&amp;$A79-BV$3&amp;":"&amp;BV$15&amp;$A79))*BV$2),0,AVERAGE(INDIRECT(BV$15&amp;$A79-BV$3&amp;":"&amp;BV$15&amp;$A79))*BV$2))</f>
        <v>420</v>
      </c>
      <c s="29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29">
        <f t="array" aca="1" ref="BX79" ca="1">IF(($A79-BX$3)&lt;=20,INDIRECT(BX$15&amp;$A79,TRUE)*BX$2,IF(ISERR(AVERAGE(INDIRECT(BX$15&amp;$A79-BX$3&amp;":"&amp;BX$15&amp;$A79))*BX$2),0,AVERAGE(INDIRECT(BX$15&amp;$A79-BX$3&amp;":"&amp;BX$15&amp;$A79))*BX$2))</f>
        <v>480</v>
      </c>
      <c s="29">
        <f t="array" aca="1" ref="BY79" ca="1">IF(($A79-BY$3)&lt;=20,INDIRECT(BY$15&amp;$A79,TRUE)*BY$2,IF(ISERR(AVERAGE(INDIRECT(BY$15&amp;$A79-BY$3&amp;":"&amp;BY$15&amp;$A79))*BY$2),0,AVERAGE(INDIRECT(BY$15&amp;$A79-BY$3&amp;":"&amp;BY$15&amp;$A79))*BY$2))</f>
        <v>180</v>
      </c>
      <c s="29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9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9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9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9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9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9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9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9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9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9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9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9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9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9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9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9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9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71"/>
      <c r="CT79" s="332"/>
      <c s="14"/>
      <c s="79"/>
      <c s="2"/>
      <c s="296">
        <f t="shared" si="110"/>
        <v>25</v>
      </c>
      <c s="230" t="s">
        <v>365</v>
      </c>
      <c s="154">
        <f t="shared" si="112"/>
        <v>0</v>
      </c>
      <c s="95">
        <v>0</v>
      </c>
      <c s="95">
        <v>255</v>
      </c>
      <c s="95">
        <v>0</v>
      </c>
      <c s="287">
        <v>0</v>
      </c>
      <c s="95">
        <f t="shared" si="116"/>
        <v>22</v>
      </c>
      <c s="153">
        <f>$Y$19</f>
        <v>0</v>
      </c>
      <c s="75"/>
      <c s="75"/>
      <c s="75" t="str">
        <f t="shared" si="114"/>
        <v/>
      </c>
      <c s="209" t="str">
        <f t="shared" si="118"/>
        <v/>
      </c>
      <c s="108"/>
      <c s="108"/>
      <c s="108"/>
      <c s="270"/>
      <c s="75">
        <v>0</v>
      </c>
      <c s="227">
        <v>1</v>
      </c>
      <c s="75">
        <v>50</v>
      </c>
      <c s="75">
        <v>0.34999999999999998</v>
      </c>
      <c s="284">
        <v>0.70000000000000007</v>
      </c>
      <c s="263">
        <v>4</v>
      </c>
      <c r="DX79" s="1" t="s">
        <v>259</v>
      </c>
      <c r="FL79" s="1"/>
      <c s="125">
        <f t="shared" si="9"/>
        <v>43907</v>
      </c>
      <c s="229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4"/>
        <v>80</v>
      </c>
      <c s="74">
        <f t="shared" si="50"/>
        <v>2</v>
      </c>
      <c s="236">
        <v>45055.083333333336</v>
      </c>
      <c s="66">
        <v>10823</v>
      </c>
      <c s="66">
        <v>12838</v>
      </c>
      <c s="66">
        <v>3342</v>
      </c>
      <c s="66">
        <v>2383</v>
      </c>
      <c s="66">
        <v>0</v>
      </c>
      <c s="66">
        <v>1932</v>
      </c>
      <c s="66">
        <v>251</v>
      </c>
      <c s="66">
        <v>5687</v>
      </c>
      <c s="66">
        <v>3823</v>
      </c>
      <c s="66">
        <v>6187</v>
      </c>
      <c s="66">
        <v>2225</v>
      </c>
      <c s="66">
        <v>0</v>
      </c>
      <c s="66">
        <v>3995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25"/>
      <c s="255" t="str">
        <f t="shared" si="55"/>
        <v/>
      </c>
      <c s="253">
        <f t="shared" si="56"/>
        <v>2</v>
      </c>
      <c s="22">
        <f t="shared" si="57"/>
        <v>30</v>
      </c>
      <c s="22">
        <f t="shared" si="58"/>
        <v>17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8</v>
      </c>
      <c s="22">
        <f t="shared" si="67"/>
        <v>3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223">
        <f t="shared" si="51"/>
        <v>2</v>
      </c>
      <c s="93" t="str">
        <f t="shared" si="52"/>
        <v>02:00</v>
      </c>
      <c s="29">
        <f t="array" aca="1" ref="BO80" ca="1">IF(($A80-BO$3)&lt;=20,INDIRECT(BO$15&amp;$A80,TRUE)*BO$2,IF(ISERR(AVERAGE(INDIRECT(BO$15&amp;$A80-BO$3&amp;":"&amp;BO$15&amp;$A80))*BO$2),0,AVERAGE(INDIRECT(BO$15&amp;$A80-BO$3&amp;":"&amp;BO$15&amp;$A80))*BO$2))</f>
        <v>1800</v>
      </c>
      <c s="29">
        <f t="array" aca="1" ref="BP80" ca="1">IF(($A80-BP$3)&lt;=20,INDIRECT(BP$15&amp;$A80,TRUE)*BP$2,IF(ISERR(AVERAGE(INDIRECT(BP$15&amp;$A80-BP$3&amp;":"&amp;BP$15&amp;$A80))*BP$2),0,AVERAGE(INDIRECT(BP$15&amp;$A80-BP$3&amp;":"&amp;BP$15&amp;$A80))*BP$2))</f>
        <v>1020</v>
      </c>
      <c s="29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9">
        <f t="array" aca="1" ref="BR80" ca="1">IF(($A80-BR$3)&lt;=20,INDIRECT(BR$15&amp;$A80,TRUE)*BR$2,IF(ISERR(AVERAGE(INDIRECT(BR$15&amp;$A80-BR$3&amp;":"&amp;BR$15&amp;$A80))*BR$2),0,AVERAGE(INDIRECT(BR$15&amp;$A80-BR$3&amp;":"&amp;BR$15&amp;$A80))*BR$2))</f>
        <v>180</v>
      </c>
      <c s="29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9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9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9">
        <f t="array" aca="1" ref="BV80" ca="1">IF(($A80-BV$3)&lt;=20,INDIRECT(BV$15&amp;$A80,TRUE)*BV$2,IF(ISERR(AVERAGE(INDIRECT(BV$15&amp;$A80-BV$3&amp;":"&amp;BV$15&amp;$A80))*BV$2),0,AVERAGE(INDIRECT(BV$15&amp;$A80-BV$3&amp;":"&amp;BV$15&amp;$A80))*BV$2))</f>
        <v>420</v>
      </c>
      <c s="29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29">
        <f t="array" aca="1" ref="BX80" ca="1">IF(($A80-BX$3)&lt;=20,INDIRECT(BX$15&amp;$A80,TRUE)*BX$2,IF(ISERR(AVERAGE(INDIRECT(BX$15&amp;$A80-BX$3&amp;":"&amp;BX$15&amp;$A80))*BX$2),0,AVERAGE(INDIRECT(BX$15&amp;$A80-BX$3&amp;":"&amp;BX$15&amp;$A80))*BX$2))</f>
        <v>480</v>
      </c>
      <c s="29">
        <f t="array" aca="1" ref="BY80" ca="1">IF(($A80-BY$3)&lt;=20,INDIRECT(BY$15&amp;$A80,TRUE)*BY$2,IF(ISERR(AVERAGE(INDIRECT(BY$15&amp;$A80-BY$3&amp;":"&amp;BY$15&amp;$A80))*BY$2),0,AVERAGE(INDIRECT(BY$15&amp;$A80-BY$3&amp;":"&amp;BY$15&amp;$A80))*BY$2))</f>
        <v>180</v>
      </c>
      <c s="29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9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9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9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9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9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9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9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9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9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9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9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9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9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9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9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9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9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71"/>
      <c r="CT80" s="332"/>
      <c s="14"/>
      <c s="79"/>
      <c s="2"/>
      <c s="296">
        <f t="shared" si="110"/>
        <v>26</v>
      </c>
      <c s="230" t="s">
        <v>86</v>
      </c>
      <c s="154">
        <f t="shared" si="112"/>
        <v>0</v>
      </c>
      <c s="95">
        <v>134</v>
      </c>
      <c s="95">
        <v>180</v>
      </c>
      <c s="95">
        <v>26</v>
      </c>
      <c s="220">
        <v>0</v>
      </c>
      <c s="95">
        <f t="shared" si="116"/>
        <v>23</v>
      </c>
      <c s="153">
        <f>$Z$19</f>
        <v>0</v>
      </c>
      <c s="75"/>
      <c s="75"/>
      <c s="75" t="str">
        <f t="shared" si="114"/>
        <v/>
      </c>
      <c s="209" t="str">
        <f t="shared" si="118"/>
        <v/>
      </c>
      <c s="108"/>
      <c s="108"/>
      <c s="108"/>
      <c s="270"/>
      <c s="75">
        <v>0</v>
      </c>
      <c s="227">
        <v>1</v>
      </c>
      <c s="75">
        <v>50</v>
      </c>
      <c s="75">
        <v>0.34999999999999998</v>
      </c>
      <c s="284">
        <v>0.70000000000000007</v>
      </c>
      <c s="263">
        <v>4</v>
      </c>
      <c r="DX80" s="1" t="s">
        <v>329</v>
      </c>
      <c r="FL80" s="1"/>
      <c s="125">
        <f t="shared" si="9"/>
        <v>43908</v>
      </c>
      <c s="229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4"/>
        <v>81</v>
      </c>
      <c s="74">
        <f t="shared" si="50"/>
        <v>2.0166666666666666</v>
      </c>
      <c s="236">
        <v>45055.084027777775</v>
      </c>
      <c s="66">
        <v>10850</v>
      </c>
      <c s="66">
        <v>12854</v>
      </c>
      <c s="66">
        <v>3342</v>
      </c>
      <c s="66">
        <v>2385</v>
      </c>
      <c s="66">
        <v>0</v>
      </c>
      <c s="66">
        <v>1932</v>
      </c>
      <c s="66">
        <v>251</v>
      </c>
      <c s="66">
        <v>5695</v>
      </c>
      <c s="66">
        <v>3829</v>
      </c>
      <c s="66">
        <v>6195</v>
      </c>
      <c s="66">
        <v>2228</v>
      </c>
      <c s="66">
        <v>0</v>
      </c>
      <c s="66">
        <v>3999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25"/>
      <c s="255" t="str">
        <f t="shared" si="55"/>
        <v/>
      </c>
      <c s="253">
        <f t="shared" si="56"/>
        <v>2</v>
      </c>
      <c s="22">
        <f t="shared" si="57"/>
        <v>27</v>
      </c>
      <c s="22">
        <f t="shared" si="58"/>
        <v>16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6</v>
      </c>
      <c s="22">
        <f t="shared" si="66"/>
        <v>8</v>
      </c>
      <c s="22">
        <f t="shared" si="67"/>
        <v>3</v>
      </c>
      <c s="22">
        <f t="shared" si="68"/>
        <v>0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223">
        <f t="shared" si="51"/>
        <v>2</v>
      </c>
      <c s="93" t="str">
        <f t="shared" si="52"/>
        <v>02:01</v>
      </c>
      <c s="29">
        <f t="array" aca="1" ref="BO81" ca="1">IF(($A81-BO$3)&lt;=20,INDIRECT(BO$15&amp;$A81,TRUE)*BO$2,IF(ISERR(AVERAGE(INDIRECT(BO$15&amp;$A81-BO$3&amp;":"&amp;BO$15&amp;$A81))*BO$2),0,AVERAGE(INDIRECT(BO$15&amp;$A81-BO$3&amp;":"&amp;BO$15&amp;$A81))*BO$2))</f>
        <v>1620</v>
      </c>
      <c s="29">
        <f t="array" aca="1" ref="BP81" ca="1">IF(($A81-BP$3)&lt;=20,INDIRECT(BP$15&amp;$A81,TRUE)*BP$2,IF(ISERR(AVERAGE(INDIRECT(BP$15&amp;$A81-BP$3&amp;":"&amp;BP$15&amp;$A81))*BP$2),0,AVERAGE(INDIRECT(BP$15&amp;$A81-BP$3&amp;":"&amp;BP$15&amp;$A81))*BP$2))</f>
        <v>960</v>
      </c>
      <c s="29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9">
        <f t="array" aca="1" ref="BR81" ca="1">IF(($A81-BR$3)&lt;=20,INDIRECT(BR$15&amp;$A81,TRUE)*BR$2,IF(ISERR(AVERAGE(INDIRECT(BR$15&amp;$A81-BR$3&amp;":"&amp;BR$15&amp;$A81))*BR$2),0,AVERAGE(INDIRECT(BR$15&amp;$A81-BR$3&amp;":"&amp;BR$15&amp;$A81))*BR$2))</f>
        <v>120</v>
      </c>
      <c s="29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9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9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9">
        <f t="array" aca="1" ref="BV81" ca="1">IF(($A81-BV$3)&lt;=20,INDIRECT(BV$15&amp;$A81,TRUE)*BV$2,IF(ISERR(AVERAGE(INDIRECT(BV$15&amp;$A81-BV$3&amp;":"&amp;BV$15&amp;$A81))*BV$2),0,AVERAGE(INDIRECT(BV$15&amp;$A81-BV$3&amp;":"&amp;BV$15&amp;$A81))*BV$2))</f>
        <v>480</v>
      </c>
      <c s="29">
        <f t="array" aca="1" ref="BW81" ca="1">IF(($A81-BW$3)&lt;=20,INDIRECT(BW$15&amp;$A81,TRUE)*BW$2,IF(ISERR(AVERAGE(INDIRECT(BW$15&amp;$A81-BW$3&amp;":"&amp;BW$15&amp;$A81))*BW$2),0,AVERAGE(INDIRECT(BW$15&amp;$A81-BW$3&amp;":"&amp;BW$15&amp;$A81))*BW$2))</f>
        <v>360</v>
      </c>
      <c s="29">
        <f t="array" aca="1" ref="BX81" ca="1">IF(($A81-BX$3)&lt;=20,INDIRECT(BX$15&amp;$A81,TRUE)*BX$2,IF(ISERR(AVERAGE(INDIRECT(BX$15&amp;$A81-BX$3&amp;":"&amp;BX$15&amp;$A81))*BX$2),0,AVERAGE(INDIRECT(BX$15&amp;$A81-BX$3&amp;":"&amp;BX$15&amp;$A81))*BX$2))</f>
        <v>480</v>
      </c>
      <c s="29">
        <f t="array" aca="1" ref="BY81" ca="1">IF(($A81-BY$3)&lt;=20,INDIRECT(BY$15&amp;$A81,TRUE)*BY$2,IF(ISERR(AVERAGE(INDIRECT(BY$15&amp;$A81-BY$3&amp;":"&amp;BY$15&amp;$A81))*BY$2),0,AVERAGE(INDIRECT(BY$15&amp;$A81-BY$3&amp;":"&amp;BY$15&amp;$A81))*BY$2))</f>
        <v>180</v>
      </c>
      <c s="29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9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9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9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9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9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9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9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9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9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9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9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9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9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9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9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9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9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71"/>
      <c r="CT81" s="332"/>
      <c s="14"/>
      <c s="79"/>
      <c s="2"/>
      <c s="296">
        <f t="shared" si="110"/>
        <v>27</v>
      </c>
      <c s="230" t="s">
        <v>117</v>
      </c>
      <c s="154">
        <f t="shared" si="112"/>
        <v>0</v>
      </c>
      <c s="95">
        <v>0</v>
      </c>
      <c s="95">
        <v>252</v>
      </c>
      <c s="95">
        <v>255</v>
      </c>
      <c s="188">
        <v>0</v>
      </c>
      <c s="95">
        <f t="shared" si="116"/>
        <v>24</v>
      </c>
      <c s="153">
        <f>$AA$19</f>
        <v>0</v>
      </c>
      <c s="75"/>
      <c s="75"/>
      <c s="75" t="str">
        <f t="shared" si="114"/>
        <v/>
      </c>
      <c s="209" t="str">
        <f t="shared" si="118"/>
        <v/>
      </c>
      <c s="108"/>
      <c s="108"/>
      <c s="108"/>
      <c s="270"/>
      <c s="75">
        <v>0</v>
      </c>
      <c s="227">
        <v>1</v>
      </c>
      <c s="75">
        <v>50</v>
      </c>
      <c s="75">
        <v>0.34999999999999998</v>
      </c>
      <c s="284">
        <v>0.70000000000000007</v>
      </c>
      <c s="263">
        <v>4</v>
      </c>
      <c r="DX81" s="1" t="s">
        <v>330</v>
      </c>
      <c r="FL81" s="1"/>
      <c s="125">
        <f t="shared" si="9"/>
        <v>43909</v>
      </c>
      <c s="229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4"/>
        <v>82</v>
      </c>
      <c s="74">
        <f t="shared" si="50"/>
        <v>2.0333333333333332</v>
      </c>
      <c s="236">
        <v>45055.084722222222</v>
      </c>
      <c s="66">
        <v>10882</v>
      </c>
      <c s="66">
        <v>12871</v>
      </c>
      <c s="66">
        <v>3342</v>
      </c>
      <c s="66">
        <v>2388</v>
      </c>
      <c s="66">
        <v>0</v>
      </c>
      <c s="66">
        <v>1932</v>
      </c>
      <c s="66">
        <v>251</v>
      </c>
      <c s="66">
        <v>5702</v>
      </c>
      <c s="66">
        <v>3834</v>
      </c>
      <c s="66">
        <v>6203</v>
      </c>
      <c s="66">
        <v>2231</v>
      </c>
      <c s="66">
        <v>0</v>
      </c>
      <c s="66">
        <v>4004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25"/>
      <c s="255" t="str">
        <f t="shared" si="55"/>
        <v/>
      </c>
      <c s="253">
        <f t="shared" si="56"/>
        <v>2</v>
      </c>
      <c s="22">
        <f t="shared" si="57"/>
        <v>32</v>
      </c>
      <c s="22">
        <f t="shared" si="58"/>
        <v>17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8</v>
      </c>
      <c s="22">
        <f t="shared" si="67"/>
        <v>3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223">
        <f t="shared" si="51"/>
        <v>2</v>
      </c>
      <c s="93" t="str">
        <f t="shared" si="52"/>
        <v>02:02</v>
      </c>
      <c s="29">
        <f t="array" aca="1" ref="BO82" ca="1">IF(($A82-BO$3)&lt;=20,INDIRECT(BO$15&amp;$A82,TRUE)*BO$2,IF(ISERR(AVERAGE(INDIRECT(BO$15&amp;$A82-BO$3&amp;":"&amp;BO$15&amp;$A82))*BO$2),0,AVERAGE(INDIRECT(BO$15&amp;$A82-BO$3&amp;":"&amp;BO$15&amp;$A82))*BO$2))</f>
        <v>1920</v>
      </c>
      <c s="29">
        <f t="array" aca="1" ref="BP82" ca="1">IF(($A82-BP$3)&lt;=20,INDIRECT(BP$15&amp;$A82,TRUE)*BP$2,IF(ISERR(AVERAGE(INDIRECT(BP$15&amp;$A82-BP$3&amp;":"&amp;BP$15&amp;$A82))*BP$2),0,AVERAGE(INDIRECT(BP$15&amp;$A82-BP$3&amp;":"&amp;BP$15&amp;$A82))*BP$2))</f>
        <v>1020</v>
      </c>
      <c s="29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9">
        <f t="array" aca="1" ref="BR82" ca="1">IF(($A82-BR$3)&lt;=20,INDIRECT(BR$15&amp;$A82,TRUE)*BR$2,IF(ISERR(AVERAGE(INDIRECT(BR$15&amp;$A82-BR$3&amp;":"&amp;BR$15&amp;$A82))*BR$2),0,AVERAGE(INDIRECT(BR$15&amp;$A82-BR$3&amp;":"&amp;BR$15&amp;$A82))*BR$2))</f>
        <v>180</v>
      </c>
      <c s="29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9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9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9">
        <f t="array" aca="1" ref="BV82" ca="1">IF(($A82-BV$3)&lt;=20,INDIRECT(BV$15&amp;$A82,TRUE)*BV$2,IF(ISERR(AVERAGE(INDIRECT(BV$15&amp;$A82-BV$3&amp;":"&amp;BV$15&amp;$A82))*BV$2),0,AVERAGE(INDIRECT(BV$15&amp;$A82-BV$3&amp;":"&amp;BV$15&amp;$A82))*BV$2))</f>
        <v>420</v>
      </c>
      <c s="29">
        <f t="array" aca="1" ref="BW82" ca="1">IF(($A82-BW$3)&lt;=20,INDIRECT(BW$15&amp;$A82,TRUE)*BW$2,IF(ISERR(AVERAGE(INDIRECT(BW$15&amp;$A82-BW$3&amp;":"&amp;BW$15&amp;$A82))*BW$2),0,AVERAGE(INDIRECT(BW$15&amp;$A82-BW$3&amp;":"&amp;BW$15&amp;$A82))*BW$2))</f>
        <v>300</v>
      </c>
      <c s="29">
        <f t="array" aca="1" ref="BX82" ca="1">IF(($A82-BX$3)&lt;=20,INDIRECT(BX$15&amp;$A82,TRUE)*BX$2,IF(ISERR(AVERAGE(INDIRECT(BX$15&amp;$A82-BX$3&amp;":"&amp;BX$15&amp;$A82))*BX$2),0,AVERAGE(INDIRECT(BX$15&amp;$A82-BX$3&amp;":"&amp;BX$15&amp;$A82))*BX$2))</f>
        <v>480</v>
      </c>
      <c s="29">
        <f t="array" aca="1" ref="BY82" ca="1">IF(($A82-BY$3)&lt;=20,INDIRECT(BY$15&amp;$A82,TRUE)*BY$2,IF(ISERR(AVERAGE(INDIRECT(BY$15&amp;$A82-BY$3&amp;":"&amp;BY$15&amp;$A82))*BY$2),0,AVERAGE(INDIRECT(BY$15&amp;$A82-BY$3&amp;":"&amp;BY$15&amp;$A82))*BY$2))</f>
        <v>180</v>
      </c>
      <c s="29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9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9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9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9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9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9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9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9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9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9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9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9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9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9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9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9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9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71"/>
      <c r="CT82" s="332"/>
      <c s="14"/>
      <c s="79"/>
      <c s="2"/>
      <c s="296">
        <f t="shared" si="110"/>
        <v>28</v>
      </c>
      <c s="230" t="s">
        <v>207</v>
      </c>
      <c s="154">
        <f t="shared" si="112"/>
        <v>0</v>
      </c>
      <c s="95">
        <v>0</v>
      </c>
      <c s="95">
        <v>0</v>
      </c>
      <c s="95">
        <v>0</v>
      </c>
      <c s="155">
        <v>0</v>
      </c>
      <c s="95">
        <f t="shared" si="116"/>
        <v>25</v>
      </c>
      <c s="153">
        <f>$AB$19</f>
        <v>0</v>
      </c>
      <c s="75"/>
      <c s="75"/>
      <c s="75" t="str">
        <f t="shared" si="114"/>
        <v/>
      </c>
      <c s="209" t="str">
        <f t="shared" si="118"/>
        <v/>
      </c>
      <c s="108"/>
      <c s="108"/>
      <c s="108"/>
      <c s="270"/>
      <c s="75">
        <v>0</v>
      </c>
      <c s="75"/>
      <c s="75"/>
      <c s="75"/>
      <c s="284"/>
      <c s="263"/>
      <c r="DX82" s="1" t="s">
        <v>288</v>
      </c>
      <c r="FL82" s="1"/>
      <c s="125">
        <f t="shared" si="9"/>
        <v>43910</v>
      </c>
      <c s="229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4"/>
        <v>83</v>
      </c>
      <c s="74">
        <f t="shared" si="50"/>
        <v>2.0499999999999998</v>
      </c>
      <c s="236">
        <v>45055.085416666669</v>
      </c>
      <c s="66">
        <v>10912</v>
      </c>
      <c s="66">
        <v>12888</v>
      </c>
      <c s="66">
        <v>3342</v>
      </c>
      <c s="66">
        <v>2392</v>
      </c>
      <c s="66">
        <v>0</v>
      </c>
      <c s="66">
        <v>1932</v>
      </c>
      <c s="66">
        <v>251</v>
      </c>
      <c s="66">
        <v>5710</v>
      </c>
      <c s="66">
        <v>3839</v>
      </c>
      <c s="66">
        <v>6211</v>
      </c>
      <c s="66">
        <v>2233</v>
      </c>
      <c s="66">
        <v>0</v>
      </c>
      <c s="66">
        <v>4009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25"/>
      <c s="255" t="str">
        <f t="shared" si="55"/>
        <v/>
      </c>
      <c s="253">
        <f t="shared" si="56"/>
        <v>2</v>
      </c>
      <c s="22">
        <f t="shared" si="57"/>
        <v>30</v>
      </c>
      <c s="22">
        <f t="shared" si="58"/>
        <v>17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5</v>
      </c>
      <c s="22">
        <f t="shared" si="66"/>
        <v>8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223">
        <f t="shared" si="51"/>
        <v>2</v>
      </c>
      <c s="93" t="str">
        <f t="shared" si="52"/>
        <v>02:03</v>
      </c>
      <c s="29">
        <f t="array" aca="1" ref="BO83" ca="1">IF(($A83-BO$3)&lt;=20,INDIRECT(BO$15&amp;$A83,TRUE)*BO$2,IF(ISERR(AVERAGE(INDIRECT(BO$15&amp;$A83-BO$3&amp;":"&amp;BO$15&amp;$A83))*BO$2),0,AVERAGE(INDIRECT(BO$15&amp;$A83-BO$3&amp;":"&amp;BO$15&amp;$A83))*BO$2))</f>
        <v>1800</v>
      </c>
      <c s="29">
        <f t="array" aca="1" ref="BP83" ca="1">IF(($A83-BP$3)&lt;=20,INDIRECT(BP$15&amp;$A83,TRUE)*BP$2,IF(ISERR(AVERAGE(INDIRECT(BP$15&amp;$A83-BP$3&amp;":"&amp;BP$15&amp;$A83))*BP$2),0,AVERAGE(INDIRECT(BP$15&amp;$A83-BP$3&amp;":"&amp;BP$15&amp;$A83))*BP$2))</f>
        <v>1020</v>
      </c>
      <c s="29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9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29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9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9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9">
        <f t="array" aca="1" ref="BV83" ca="1">IF(($A83-BV$3)&lt;=20,INDIRECT(BV$15&amp;$A83,TRUE)*BV$2,IF(ISERR(AVERAGE(INDIRECT(BV$15&amp;$A83-BV$3&amp;":"&amp;BV$15&amp;$A83))*BV$2),0,AVERAGE(INDIRECT(BV$15&amp;$A83-BV$3&amp;":"&amp;BV$15&amp;$A83))*BV$2))</f>
        <v>480</v>
      </c>
      <c s="29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29">
        <f t="array" aca="1" ref="BX83" ca="1">IF(($A83-BX$3)&lt;=20,INDIRECT(BX$15&amp;$A83,TRUE)*BX$2,IF(ISERR(AVERAGE(INDIRECT(BX$15&amp;$A83-BX$3&amp;":"&amp;BX$15&amp;$A83))*BX$2),0,AVERAGE(INDIRECT(BX$15&amp;$A83-BX$3&amp;":"&amp;BX$15&amp;$A83))*BX$2))</f>
        <v>480</v>
      </c>
      <c s="29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29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9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9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9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9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9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9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9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9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9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9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9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9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9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9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9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9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9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71"/>
      <c r="CT83" s="332"/>
      <c s="14"/>
      <c s="79"/>
      <c s="2"/>
      <c s="296">
        <f t="shared" si="110"/>
        <v>29</v>
      </c>
      <c s="230" t="s">
        <v>307</v>
      </c>
      <c s="154">
        <f t="shared" si="112"/>
        <v>0</v>
      </c>
      <c s="95">
        <v>0</v>
      </c>
      <c s="95">
        <v>0</v>
      </c>
      <c s="95">
        <v>0</v>
      </c>
      <c s="155">
        <v>0</v>
      </c>
      <c s="95">
        <f t="shared" si="116"/>
        <v>26</v>
      </c>
      <c s="153">
        <f>$AC$19</f>
        <v>0</v>
      </c>
      <c s="75"/>
      <c s="75"/>
      <c s="75" t="str">
        <f t="shared" si="114"/>
        <v/>
      </c>
      <c s="209" t="str">
        <f t="shared" si="118"/>
        <v/>
      </c>
      <c s="108"/>
      <c s="108"/>
      <c s="108"/>
      <c s="270"/>
      <c s="75">
        <v>0</v>
      </c>
      <c s="75"/>
      <c s="75"/>
      <c s="75"/>
      <c s="284"/>
      <c s="263"/>
      <c r="DX83" s="1" t="s">
        <v>116</v>
      </c>
      <c r="FL83" s="1"/>
      <c s="125">
        <f t="shared" si="9"/>
        <v>43911</v>
      </c>
      <c s="229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4"/>
        <v>84</v>
      </c>
      <c s="74">
        <f t="shared" si="50"/>
        <v>2.0666666666666669</v>
      </c>
      <c s="236">
        <v>45055.086111111108</v>
      </c>
      <c s="66">
        <v>10938</v>
      </c>
      <c s="66">
        <v>12903</v>
      </c>
      <c s="66">
        <v>3342</v>
      </c>
      <c s="66">
        <v>2395</v>
      </c>
      <c s="66">
        <v>0</v>
      </c>
      <c s="66">
        <v>1932</v>
      </c>
      <c s="66">
        <v>251</v>
      </c>
      <c s="66">
        <v>5716</v>
      </c>
      <c s="66">
        <v>3844</v>
      </c>
      <c s="66">
        <v>6218</v>
      </c>
      <c s="66">
        <v>2236</v>
      </c>
      <c s="66">
        <v>0</v>
      </c>
      <c s="66">
        <v>4014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25"/>
      <c s="255" t="str">
        <f t="shared" si="55"/>
        <v/>
      </c>
      <c s="253">
        <f t="shared" si="56"/>
        <v>2</v>
      </c>
      <c s="22">
        <f t="shared" si="57"/>
        <v>26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7</v>
      </c>
      <c s="22">
        <f t="shared" si="67"/>
        <v>3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223">
        <f t="shared" si="51"/>
        <v>2</v>
      </c>
      <c s="93" t="str">
        <f t="shared" si="52"/>
        <v>02:04</v>
      </c>
      <c s="29">
        <f t="array" aca="1" ref="BO84" ca="1">IF(($A84-BO$3)&lt;=20,INDIRECT(BO$15&amp;$A84,TRUE)*BO$2,IF(ISERR(AVERAGE(INDIRECT(BO$15&amp;$A84-BO$3&amp;":"&amp;BO$15&amp;$A84))*BO$2),0,AVERAGE(INDIRECT(BO$15&amp;$A84-BO$3&amp;":"&amp;BO$15&amp;$A84))*BO$2))</f>
        <v>1560</v>
      </c>
      <c s="29">
        <f t="array" aca="1" ref="BP84" ca="1">IF(($A84-BP$3)&lt;=20,INDIRECT(BP$15&amp;$A84,TRUE)*BP$2,IF(ISERR(AVERAGE(INDIRECT(BP$15&amp;$A84-BP$3&amp;":"&amp;BP$15&amp;$A84))*BP$2),0,AVERAGE(INDIRECT(BP$15&amp;$A84-BP$3&amp;":"&amp;BP$15&amp;$A84))*BP$2))</f>
        <v>900</v>
      </c>
      <c s="29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9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29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9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9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9">
        <f t="array" aca="1" ref="BV84" ca="1">IF(($A84-BV$3)&lt;=20,INDIRECT(BV$15&amp;$A84,TRUE)*BV$2,IF(ISERR(AVERAGE(INDIRECT(BV$15&amp;$A84-BV$3&amp;":"&amp;BV$15&amp;$A84))*BV$2),0,AVERAGE(INDIRECT(BV$15&amp;$A84-BV$3&amp;":"&amp;BV$15&amp;$A84))*BV$2))</f>
        <v>360</v>
      </c>
      <c s="29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29">
        <f t="array" aca="1" ref="BX84" ca="1">IF(($A84-BX$3)&lt;=20,INDIRECT(BX$15&amp;$A84,TRUE)*BX$2,IF(ISERR(AVERAGE(INDIRECT(BX$15&amp;$A84-BX$3&amp;":"&amp;BX$15&amp;$A84))*BX$2),0,AVERAGE(INDIRECT(BX$15&amp;$A84-BX$3&amp;":"&amp;BX$15&amp;$A84))*BX$2))</f>
        <v>420</v>
      </c>
      <c s="29">
        <f t="array" aca="1" ref="BY84" ca="1">IF(($A84-BY$3)&lt;=20,INDIRECT(BY$15&amp;$A84,TRUE)*BY$2,IF(ISERR(AVERAGE(INDIRECT(BY$15&amp;$A84-BY$3&amp;":"&amp;BY$15&amp;$A84))*BY$2),0,AVERAGE(INDIRECT(BY$15&amp;$A84-BY$3&amp;":"&amp;BY$15&amp;$A84))*BY$2))</f>
        <v>180</v>
      </c>
      <c s="29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9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9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9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9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9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9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9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9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9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9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9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9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9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9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9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9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9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71"/>
      <c r="CT84" s="332"/>
      <c s="14"/>
      <c s="79"/>
      <c s="2"/>
      <c s="296">
        <f t="shared" si="110"/>
        <v>30</v>
      </c>
      <c s="230" t="s">
        <v>44</v>
      </c>
      <c s="154">
        <f t="shared" si="112"/>
        <v>0</v>
      </c>
      <c s="95">
        <v>0</v>
      </c>
      <c s="95">
        <v>0</v>
      </c>
      <c s="95">
        <v>0</v>
      </c>
      <c s="155">
        <v>0</v>
      </c>
      <c s="95">
        <f t="shared" si="116"/>
        <v>27</v>
      </c>
      <c s="153">
        <f>$AD$19</f>
        <v>0</v>
      </c>
      <c s="75"/>
      <c s="75"/>
      <c s="75" t="str">
        <f t="shared" si="114"/>
        <v/>
      </c>
      <c s="209" t="str">
        <f t="shared" si="118"/>
        <v/>
      </c>
      <c s="108"/>
      <c s="108"/>
      <c s="108"/>
      <c s="270"/>
      <c s="75">
        <v>0</v>
      </c>
      <c s="75"/>
      <c s="75"/>
      <c s="75"/>
      <c s="284"/>
      <c s="263"/>
      <c r="DX84" s="1" t="s">
        <v>19</v>
      </c>
      <c r="FL84" s="1"/>
      <c s="125">
        <f t="shared" si="9"/>
        <v>43912</v>
      </c>
      <c s="229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4"/>
        <v>85</v>
      </c>
      <c s="74">
        <f t="shared" si="50"/>
        <v>2.0833333333333335</v>
      </c>
      <c s="236">
        <v>45055.086805555555</v>
      </c>
      <c s="66">
        <v>10969</v>
      </c>
      <c s="66">
        <v>12920</v>
      </c>
      <c s="66">
        <v>3342</v>
      </c>
      <c s="66">
        <v>2398</v>
      </c>
      <c s="66">
        <v>0</v>
      </c>
      <c s="66">
        <v>1932</v>
      </c>
      <c s="66">
        <v>251</v>
      </c>
      <c s="66">
        <v>5724</v>
      </c>
      <c s="66">
        <v>3849</v>
      </c>
      <c s="66">
        <v>6226</v>
      </c>
      <c s="66">
        <v>2239</v>
      </c>
      <c s="66">
        <v>0</v>
      </c>
      <c s="66">
        <v>4019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25"/>
      <c s="255" t="str">
        <f t="shared" si="55"/>
        <v/>
      </c>
      <c s="253">
        <f t="shared" si="56"/>
        <v>2</v>
      </c>
      <c s="22">
        <f t="shared" si="57"/>
        <v>31</v>
      </c>
      <c s="22">
        <f t="shared" si="58"/>
        <v>17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5</v>
      </c>
      <c s="22">
        <f t="shared" si="66"/>
        <v>8</v>
      </c>
      <c s="22">
        <f t="shared" si="67"/>
        <v>3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223">
        <f t="shared" si="51"/>
        <v>2</v>
      </c>
      <c s="93" t="str">
        <f t="shared" si="52"/>
        <v>02:05</v>
      </c>
      <c s="29">
        <f t="array" aca="1" ref="BO85" ca="1">IF(($A85-BO$3)&lt;=20,INDIRECT(BO$15&amp;$A85,TRUE)*BO$2,IF(ISERR(AVERAGE(INDIRECT(BO$15&amp;$A85-BO$3&amp;":"&amp;BO$15&amp;$A85))*BO$2),0,AVERAGE(INDIRECT(BO$15&amp;$A85-BO$3&amp;":"&amp;BO$15&amp;$A85))*BO$2))</f>
        <v>1860</v>
      </c>
      <c s="29">
        <f t="array" aca="1" ref="BP85" ca="1">IF(($A85-BP$3)&lt;=20,INDIRECT(BP$15&amp;$A85,TRUE)*BP$2,IF(ISERR(AVERAGE(INDIRECT(BP$15&amp;$A85-BP$3&amp;":"&amp;BP$15&amp;$A85))*BP$2),0,AVERAGE(INDIRECT(BP$15&amp;$A85-BP$3&amp;":"&amp;BP$15&amp;$A85))*BP$2))</f>
        <v>1020</v>
      </c>
      <c s="29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9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29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9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9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9">
        <f t="array" aca="1" ref="BV85" ca="1">IF(($A85-BV$3)&lt;=20,INDIRECT(BV$15&amp;$A85,TRUE)*BV$2,IF(ISERR(AVERAGE(INDIRECT(BV$15&amp;$A85-BV$3&amp;":"&amp;BV$15&amp;$A85))*BV$2),0,AVERAGE(INDIRECT(BV$15&amp;$A85-BV$3&amp;":"&amp;BV$15&amp;$A85))*BV$2))</f>
        <v>480</v>
      </c>
      <c s="29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29">
        <f t="array" aca="1" ref="BX85" ca="1">IF(($A85-BX$3)&lt;=20,INDIRECT(BX$15&amp;$A85,TRUE)*BX$2,IF(ISERR(AVERAGE(INDIRECT(BX$15&amp;$A85-BX$3&amp;":"&amp;BX$15&amp;$A85))*BX$2),0,AVERAGE(INDIRECT(BX$15&amp;$A85-BX$3&amp;":"&amp;BX$15&amp;$A85))*BX$2))</f>
        <v>480</v>
      </c>
      <c s="29">
        <f t="array" aca="1" ref="BY85" ca="1">IF(($A85-BY$3)&lt;=20,INDIRECT(BY$15&amp;$A85,TRUE)*BY$2,IF(ISERR(AVERAGE(INDIRECT(BY$15&amp;$A85-BY$3&amp;":"&amp;BY$15&amp;$A85))*BY$2),0,AVERAGE(INDIRECT(BY$15&amp;$A85-BY$3&amp;":"&amp;BY$15&amp;$A85))*BY$2))</f>
        <v>180</v>
      </c>
      <c s="29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9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9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9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9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9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9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9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9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9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9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9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9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9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9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9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9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9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71"/>
      <c r="CT85" s="332"/>
      <c s="14"/>
      <c s="79"/>
      <c s="2"/>
      <c s="296">
        <f t="shared" si="110"/>
        <v>31</v>
      </c>
      <c s="230" t="s">
        <v>137</v>
      </c>
      <c s="154">
        <f t="shared" si="112"/>
        <v>0</v>
      </c>
      <c s="95">
        <v>0</v>
      </c>
      <c s="95">
        <v>0</v>
      </c>
      <c s="95">
        <v>0</v>
      </c>
      <c s="155">
        <v>0</v>
      </c>
      <c s="95">
        <f t="shared" si="116"/>
        <v>28</v>
      </c>
      <c s="153">
        <f>$AE$19</f>
        <v>0</v>
      </c>
      <c s="75"/>
      <c s="75"/>
      <c s="75" t="str">
        <f t="shared" si="114"/>
        <v/>
      </c>
      <c s="209" t="str">
        <f t="shared" si="118"/>
        <v/>
      </c>
      <c s="108"/>
      <c s="108"/>
      <c s="108"/>
      <c s="270"/>
      <c s="75">
        <v>0</v>
      </c>
      <c s="75"/>
      <c s="75"/>
      <c s="75"/>
      <c s="284"/>
      <c s="263"/>
      <c r="DX85" s="1" t="s">
        <v>206</v>
      </c>
      <c r="FL85" s="1"/>
      <c s="125">
        <f t="shared" si="9"/>
        <v>43913</v>
      </c>
      <c s="229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4"/>
        <v>86</v>
      </c>
      <c s="74">
        <f t="shared" si="50"/>
        <v>2.1000000000000001</v>
      </c>
      <c s="236">
        <v>45055.087500000001</v>
      </c>
      <c s="66">
        <v>10996</v>
      </c>
      <c s="66">
        <v>12935</v>
      </c>
      <c s="66">
        <v>3342</v>
      </c>
      <c s="66">
        <v>2401</v>
      </c>
      <c s="66">
        <v>0</v>
      </c>
      <c s="66">
        <v>1932</v>
      </c>
      <c s="66">
        <v>251</v>
      </c>
      <c s="66">
        <v>5731</v>
      </c>
      <c s="66">
        <v>3854</v>
      </c>
      <c s="66">
        <v>6233</v>
      </c>
      <c s="66">
        <v>2241</v>
      </c>
      <c s="66">
        <v>0</v>
      </c>
      <c s="66">
        <v>4023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25"/>
      <c s="255" t="str">
        <f t="shared" si="55"/>
        <v/>
      </c>
      <c s="253">
        <f t="shared" si="56"/>
        <v>2</v>
      </c>
      <c s="22">
        <f t="shared" si="57"/>
        <v>27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223">
        <f t="shared" si="51"/>
        <v>2</v>
      </c>
      <c s="93" t="str">
        <f t="shared" si="52"/>
        <v>02:06</v>
      </c>
      <c s="29">
        <f t="array" aca="1" ref="BO86" ca="1">IF(($A86-BO$3)&lt;=20,INDIRECT(BO$15&amp;$A86,TRUE)*BO$2,IF(ISERR(AVERAGE(INDIRECT(BO$15&amp;$A86-BO$3&amp;":"&amp;BO$15&amp;$A86))*BO$2),0,AVERAGE(INDIRECT(BO$15&amp;$A86-BO$3&amp;":"&amp;BO$15&amp;$A86))*BO$2))</f>
        <v>1620</v>
      </c>
      <c s="29">
        <f t="array" aca="1" ref="BP86" ca="1">IF(($A86-BP$3)&lt;=20,INDIRECT(BP$15&amp;$A86,TRUE)*BP$2,IF(ISERR(AVERAGE(INDIRECT(BP$15&amp;$A86-BP$3&amp;":"&amp;BP$15&amp;$A86))*BP$2),0,AVERAGE(INDIRECT(BP$15&amp;$A86-BP$3&amp;":"&amp;BP$15&amp;$A86))*BP$2))</f>
        <v>900</v>
      </c>
      <c s="29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9">
        <f t="array" aca="1" ref="BR86" ca="1">IF(($A86-BR$3)&lt;=20,INDIRECT(BR$15&amp;$A86,TRUE)*BR$2,IF(ISERR(AVERAGE(INDIRECT(BR$15&amp;$A86-BR$3&amp;":"&amp;BR$15&amp;$A86))*BR$2),0,AVERAGE(INDIRECT(BR$15&amp;$A86-BR$3&amp;":"&amp;BR$15&amp;$A86))*BR$2))</f>
        <v>180</v>
      </c>
      <c s="29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9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9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9">
        <f t="array" aca="1" ref="BV86" ca="1">IF(($A86-BV$3)&lt;=20,INDIRECT(BV$15&amp;$A86,TRUE)*BV$2,IF(ISERR(AVERAGE(INDIRECT(BV$15&amp;$A86-BV$3&amp;":"&amp;BV$15&amp;$A86))*BV$2),0,AVERAGE(INDIRECT(BV$15&amp;$A86-BV$3&amp;":"&amp;BV$15&amp;$A86))*BV$2))</f>
        <v>420</v>
      </c>
      <c s="29">
        <f t="array" aca="1" ref="BW86" ca="1">IF(($A86-BW$3)&lt;=20,INDIRECT(BW$15&amp;$A86,TRUE)*BW$2,IF(ISERR(AVERAGE(INDIRECT(BW$15&amp;$A86-BW$3&amp;":"&amp;BW$15&amp;$A86))*BW$2),0,AVERAGE(INDIRECT(BW$15&amp;$A86-BW$3&amp;":"&amp;BW$15&amp;$A86))*BW$2))</f>
        <v>300</v>
      </c>
      <c s="29">
        <f t="array" aca="1" ref="BX86" ca="1">IF(($A86-BX$3)&lt;=20,INDIRECT(BX$15&amp;$A86,TRUE)*BX$2,IF(ISERR(AVERAGE(INDIRECT(BX$15&amp;$A86-BX$3&amp;":"&amp;BX$15&amp;$A86))*BX$2),0,AVERAGE(INDIRECT(BX$15&amp;$A86-BX$3&amp;":"&amp;BX$15&amp;$A86))*BX$2))</f>
        <v>420</v>
      </c>
      <c s="29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29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9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9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9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9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9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9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9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9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9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9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9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9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9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9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9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9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9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71"/>
      <c r="CT86" s="332"/>
      <c s="14"/>
      <c s="79"/>
      <c s="2"/>
      <c s="296">
        <f t="shared" si="110"/>
        <v>32</v>
      </c>
      <c s="230" t="s">
        <v>331</v>
      </c>
      <c s="154">
        <f t="shared" si="112"/>
        <v>0</v>
      </c>
      <c s="95">
        <v>0</v>
      </c>
      <c s="95">
        <v>0</v>
      </c>
      <c s="95">
        <v>0</v>
      </c>
      <c s="155">
        <v>0</v>
      </c>
      <c s="95">
        <f t="shared" si="116"/>
        <v>29</v>
      </c>
      <c s="153">
        <f>$AF$19</f>
        <v>0</v>
      </c>
      <c s="75"/>
      <c s="75"/>
      <c s="75" t="str">
        <f t="shared" si="114"/>
        <v/>
      </c>
      <c s="209" t="str">
        <f t="shared" si="118"/>
        <v/>
      </c>
      <c s="108"/>
      <c s="108"/>
      <c s="108"/>
      <c s="270"/>
      <c s="75">
        <v>0</v>
      </c>
      <c s="75"/>
      <c s="75"/>
      <c s="75"/>
      <c s="284"/>
      <c s="263"/>
      <c r="FL86" s="1"/>
      <c s="125">
        <f t="shared" si="9"/>
        <v>43914</v>
      </c>
      <c s="229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4"/>
        <v>87</v>
      </c>
      <c s="74">
        <f t="shared" si="50"/>
        <v>2.1166666666666667</v>
      </c>
      <c s="236">
        <v>45055.088194444441</v>
      </c>
      <c s="66">
        <v>11023</v>
      </c>
      <c s="66">
        <v>12952</v>
      </c>
      <c s="66">
        <v>3342</v>
      </c>
      <c s="66">
        <v>2405</v>
      </c>
      <c s="66">
        <v>0</v>
      </c>
      <c s="66">
        <v>1932</v>
      </c>
      <c s="66">
        <v>251</v>
      </c>
      <c s="66">
        <v>5739</v>
      </c>
      <c s="66">
        <v>3859</v>
      </c>
      <c s="66">
        <v>6241</v>
      </c>
      <c s="66">
        <v>2244</v>
      </c>
      <c s="66">
        <v>0</v>
      </c>
      <c s="66">
        <v>4028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25"/>
      <c s="255" t="str">
        <f t="shared" si="55"/>
        <v/>
      </c>
      <c s="253">
        <f t="shared" si="56"/>
        <v>2</v>
      </c>
      <c s="22">
        <f t="shared" si="57"/>
        <v>27</v>
      </c>
      <c s="22">
        <f t="shared" si="58"/>
        <v>17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5</v>
      </c>
      <c s="22">
        <f t="shared" si="66"/>
        <v>8</v>
      </c>
      <c s="22">
        <f t="shared" si="67"/>
        <v>3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223">
        <f t="shared" si="51"/>
        <v>2</v>
      </c>
      <c s="93" t="str">
        <f t="shared" si="52"/>
        <v>02:07</v>
      </c>
      <c s="29">
        <f t="array" aca="1" ref="BO87" ca="1">IF(($A87-BO$3)&lt;=20,INDIRECT(BO$15&amp;$A87,TRUE)*BO$2,IF(ISERR(AVERAGE(INDIRECT(BO$15&amp;$A87-BO$3&amp;":"&amp;BO$15&amp;$A87))*BO$2),0,AVERAGE(INDIRECT(BO$15&amp;$A87-BO$3&amp;":"&amp;BO$15&amp;$A87))*BO$2))</f>
        <v>1620</v>
      </c>
      <c s="29">
        <f t="array" aca="1" ref="BP87" ca="1">IF(($A87-BP$3)&lt;=20,INDIRECT(BP$15&amp;$A87,TRUE)*BP$2,IF(ISERR(AVERAGE(INDIRECT(BP$15&amp;$A87-BP$3&amp;":"&amp;BP$15&amp;$A87))*BP$2),0,AVERAGE(INDIRECT(BP$15&amp;$A87-BP$3&amp;":"&amp;BP$15&amp;$A87))*BP$2))</f>
        <v>1020</v>
      </c>
      <c s="29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9">
        <f t="array" aca="1" ref="BR87" ca="1">IF(($A87-BR$3)&lt;=20,INDIRECT(BR$15&amp;$A87,TRUE)*BR$2,IF(ISERR(AVERAGE(INDIRECT(BR$15&amp;$A87-BR$3&amp;":"&amp;BR$15&amp;$A87))*BR$2),0,AVERAGE(INDIRECT(BR$15&amp;$A87-BR$3&amp;":"&amp;BR$15&amp;$A87))*BR$2))</f>
        <v>240</v>
      </c>
      <c s="29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9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9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9">
        <f t="array" aca="1" ref="BV87" ca="1">IF(($A87-BV$3)&lt;=20,INDIRECT(BV$15&amp;$A87,TRUE)*BV$2,IF(ISERR(AVERAGE(INDIRECT(BV$15&amp;$A87-BV$3&amp;":"&amp;BV$15&amp;$A87))*BV$2),0,AVERAGE(INDIRECT(BV$15&amp;$A87-BV$3&amp;":"&amp;BV$15&amp;$A87))*BV$2))</f>
        <v>480</v>
      </c>
      <c s="29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29">
        <f t="array" aca="1" ref="BX87" ca="1">IF(($A87-BX$3)&lt;=20,INDIRECT(BX$15&amp;$A87,TRUE)*BX$2,IF(ISERR(AVERAGE(INDIRECT(BX$15&amp;$A87-BX$3&amp;":"&amp;BX$15&amp;$A87))*BX$2),0,AVERAGE(INDIRECT(BX$15&amp;$A87-BX$3&amp;":"&amp;BX$15&amp;$A87))*BX$2))</f>
        <v>480</v>
      </c>
      <c s="29">
        <f t="array" aca="1" ref="BY87" ca="1">IF(($A87-BY$3)&lt;=20,INDIRECT(BY$15&amp;$A87,TRUE)*BY$2,IF(ISERR(AVERAGE(INDIRECT(BY$15&amp;$A87-BY$3&amp;":"&amp;BY$15&amp;$A87))*BY$2),0,AVERAGE(INDIRECT(BY$15&amp;$A87-BY$3&amp;":"&amp;BY$15&amp;$A87))*BY$2))</f>
        <v>180</v>
      </c>
      <c s="29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9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9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9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9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9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9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9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9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9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9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9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9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9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9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9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9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9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71"/>
      <c r="CT87" s="332"/>
      <c s="14"/>
      <c s="79"/>
      <c s="2"/>
      <c s="296">
        <f t="shared" si="110"/>
        <v>33</v>
      </c>
      <c s="230" t="s">
        <v>45</v>
      </c>
      <c r="FL87" s="1"/>
      <c s="125">
        <f t="shared" si="9"/>
        <v>43915</v>
      </c>
      <c s="229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4"/>
        <v>88</v>
      </c>
      <c s="74">
        <f t="shared" si="50"/>
        <v>2.1333333333333333</v>
      </c>
      <c s="236">
        <v>45055.088888888888</v>
      </c>
      <c s="66">
        <v>11028</v>
      </c>
      <c s="66">
        <v>12968</v>
      </c>
      <c s="66">
        <v>3342</v>
      </c>
      <c s="66">
        <v>2408</v>
      </c>
      <c s="66">
        <v>0</v>
      </c>
      <c s="66">
        <v>1932</v>
      </c>
      <c s="66">
        <v>251</v>
      </c>
      <c s="66">
        <v>5746</v>
      </c>
      <c s="66">
        <v>3864</v>
      </c>
      <c s="66">
        <v>6249</v>
      </c>
      <c s="66">
        <v>2247</v>
      </c>
      <c s="66">
        <v>0</v>
      </c>
      <c s="66">
        <v>4033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25"/>
      <c s="255" t="str">
        <f t="shared" si="55"/>
        <v/>
      </c>
      <c s="253">
        <f t="shared" si="56"/>
        <v>2</v>
      </c>
      <c s="22">
        <f t="shared" si="57"/>
        <v>5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8</v>
      </c>
      <c s="22">
        <f t="shared" si="67"/>
        <v>3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223">
        <f t="shared" si="51"/>
        <v>2</v>
      </c>
      <c s="93" t="str">
        <f t="shared" si="52"/>
        <v>02:08</v>
      </c>
      <c s="29">
        <f t="array" aca="1" ref="BO88" ca="1">IF(($A88-BO$3)&lt;=20,INDIRECT(BO$15&amp;$A88,TRUE)*BO$2,IF(ISERR(AVERAGE(INDIRECT(BO$15&amp;$A88-BO$3&amp;":"&amp;BO$15&amp;$A88))*BO$2),0,AVERAGE(INDIRECT(BO$15&amp;$A88-BO$3&amp;":"&amp;BO$15&amp;$A88))*BO$2))</f>
        <v>300</v>
      </c>
      <c s="29">
        <f t="array" aca="1" ref="BP88" ca="1">IF(($A88-BP$3)&lt;=20,INDIRECT(BP$15&amp;$A88,TRUE)*BP$2,IF(ISERR(AVERAGE(INDIRECT(BP$15&amp;$A88-BP$3&amp;":"&amp;BP$15&amp;$A88))*BP$2),0,AVERAGE(INDIRECT(BP$15&amp;$A88-BP$3&amp;":"&amp;BP$15&amp;$A88))*BP$2))</f>
        <v>960</v>
      </c>
      <c s="29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9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29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9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9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9">
        <f t="array" aca="1" ref="BV88" ca="1">IF(($A88-BV$3)&lt;=20,INDIRECT(BV$15&amp;$A88,TRUE)*BV$2,IF(ISERR(AVERAGE(INDIRECT(BV$15&amp;$A88-BV$3&amp;":"&amp;BV$15&amp;$A88))*BV$2),0,AVERAGE(INDIRECT(BV$15&amp;$A88-BV$3&amp;":"&amp;BV$15&amp;$A88))*BV$2))</f>
        <v>420</v>
      </c>
      <c s="29">
        <f t="array" aca="1" ref="BW88" ca="1">IF(($A88-BW$3)&lt;=20,INDIRECT(BW$15&amp;$A88,TRUE)*BW$2,IF(ISERR(AVERAGE(INDIRECT(BW$15&amp;$A88-BW$3&amp;":"&amp;BW$15&amp;$A88))*BW$2),0,AVERAGE(INDIRECT(BW$15&amp;$A88-BW$3&amp;":"&amp;BW$15&amp;$A88))*BW$2))</f>
        <v>300</v>
      </c>
      <c s="29">
        <f t="array" aca="1" ref="BX88" ca="1">IF(($A88-BX$3)&lt;=20,INDIRECT(BX$15&amp;$A88,TRUE)*BX$2,IF(ISERR(AVERAGE(INDIRECT(BX$15&amp;$A88-BX$3&amp;":"&amp;BX$15&amp;$A88))*BX$2),0,AVERAGE(INDIRECT(BX$15&amp;$A88-BX$3&amp;":"&amp;BX$15&amp;$A88))*BX$2))</f>
        <v>480</v>
      </c>
      <c s="29">
        <f t="array" aca="1" ref="BY88" ca="1">IF(($A88-BY$3)&lt;=20,INDIRECT(BY$15&amp;$A88,TRUE)*BY$2,IF(ISERR(AVERAGE(INDIRECT(BY$15&amp;$A88-BY$3&amp;":"&amp;BY$15&amp;$A88))*BY$2),0,AVERAGE(INDIRECT(BY$15&amp;$A88-BY$3&amp;":"&amp;BY$15&amp;$A88))*BY$2))</f>
        <v>180</v>
      </c>
      <c s="29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9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9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9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9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9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9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9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9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9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9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9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9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9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9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9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9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9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71"/>
      <c r="CT88" s="332"/>
      <c s="14"/>
      <c s="79"/>
      <c s="2"/>
      <c s="296">
        <f t="shared" si="110"/>
        <v>34</v>
      </c>
      <c s="230" t="s">
        <v>130</v>
      </c>
      <c r="DX88" s="1" t="s">
        <v>42</v>
      </c>
      <c r="FL88" s="1"/>
      <c s="125">
        <f t="shared" si="9"/>
        <v>43916</v>
      </c>
      <c s="229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4"/>
        <v>89</v>
      </c>
      <c s="74">
        <f t="shared" si="50"/>
        <v>2.1499999999999999</v>
      </c>
      <c s="236">
        <v>45055.089583333334</v>
      </c>
      <c s="66">
        <v>11048</v>
      </c>
      <c s="66">
        <v>12985</v>
      </c>
      <c s="66">
        <v>3342</v>
      </c>
      <c s="66">
        <v>2412</v>
      </c>
      <c s="66">
        <v>0</v>
      </c>
      <c s="66">
        <v>1932</v>
      </c>
      <c s="66">
        <v>251</v>
      </c>
      <c s="66">
        <v>5754</v>
      </c>
      <c s="66">
        <v>3869</v>
      </c>
      <c s="66">
        <v>6257</v>
      </c>
      <c s="66">
        <v>2249</v>
      </c>
      <c s="66">
        <v>0</v>
      </c>
      <c s="66">
        <v>4039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25"/>
      <c s="255" t="str">
        <f t="shared" si="55"/>
        <v/>
      </c>
      <c s="253">
        <f t="shared" si="56"/>
        <v>2</v>
      </c>
      <c s="22">
        <f t="shared" si="57"/>
        <v>20</v>
      </c>
      <c s="22">
        <f t="shared" si="58"/>
        <v>17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5</v>
      </c>
      <c s="22">
        <f t="shared" si="66"/>
        <v>8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223">
        <f t="shared" si="51"/>
        <v>2</v>
      </c>
      <c s="93" t="str">
        <f t="shared" si="52"/>
        <v>02:09</v>
      </c>
      <c s="29">
        <f t="array" aca="1" ref="BO89" ca="1">IF(($A89-BO$3)&lt;=20,INDIRECT(BO$15&amp;$A89,TRUE)*BO$2,IF(ISERR(AVERAGE(INDIRECT(BO$15&amp;$A89-BO$3&amp;":"&amp;BO$15&amp;$A89))*BO$2),0,AVERAGE(INDIRECT(BO$15&amp;$A89-BO$3&amp;":"&amp;BO$15&amp;$A89))*BO$2))</f>
        <v>1200</v>
      </c>
      <c s="29">
        <f t="array" aca="1" ref="BP89" ca="1">IF(($A89-BP$3)&lt;=20,INDIRECT(BP$15&amp;$A89,TRUE)*BP$2,IF(ISERR(AVERAGE(INDIRECT(BP$15&amp;$A89-BP$3&amp;":"&amp;BP$15&amp;$A89))*BP$2),0,AVERAGE(INDIRECT(BP$15&amp;$A89-BP$3&amp;":"&amp;BP$15&amp;$A89))*BP$2))</f>
        <v>1020</v>
      </c>
      <c s="29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9">
        <f t="array" aca="1" ref="BR89" ca="1">IF(($A89-BR$3)&lt;=20,INDIRECT(BR$15&amp;$A89,TRUE)*BR$2,IF(ISERR(AVERAGE(INDIRECT(BR$15&amp;$A89-BR$3&amp;":"&amp;BR$15&amp;$A89))*BR$2),0,AVERAGE(INDIRECT(BR$15&amp;$A89-BR$3&amp;":"&amp;BR$15&amp;$A89))*BR$2))</f>
        <v>240</v>
      </c>
      <c s="29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9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9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9">
        <f t="array" aca="1" ref="BV89" ca="1">IF(($A89-BV$3)&lt;=20,INDIRECT(BV$15&amp;$A89,TRUE)*BV$2,IF(ISERR(AVERAGE(INDIRECT(BV$15&amp;$A89-BV$3&amp;":"&amp;BV$15&amp;$A89))*BV$2),0,AVERAGE(INDIRECT(BV$15&amp;$A89-BV$3&amp;":"&amp;BV$15&amp;$A89))*BV$2))</f>
        <v>480</v>
      </c>
      <c s="29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29">
        <f t="array" aca="1" ref="BX89" ca="1">IF(($A89-BX$3)&lt;=20,INDIRECT(BX$15&amp;$A89,TRUE)*BX$2,IF(ISERR(AVERAGE(INDIRECT(BX$15&amp;$A89-BX$3&amp;":"&amp;BX$15&amp;$A89))*BX$2),0,AVERAGE(INDIRECT(BX$15&amp;$A89-BX$3&amp;":"&amp;BX$15&amp;$A89))*BX$2))</f>
        <v>480</v>
      </c>
      <c s="29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29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9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9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9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9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9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9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9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9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9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9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9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9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9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9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9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9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9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71"/>
      <c r="CT89" s="332"/>
      <c s="14"/>
      <c s="79"/>
      <c s="2"/>
      <c s="296">
        <f t="shared" si="110"/>
        <v>35</v>
      </c>
      <c s="230" t="s">
        <v>225</v>
      </c>
      <c r="DX89" s="134" t="s">
        <v>374</v>
      </c>
      <c r="FL89" s="1"/>
      <c s="125">
        <f t="shared" si="9"/>
        <v>43917</v>
      </c>
      <c s="229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4"/>
        <v>90</v>
      </c>
      <c s="74">
        <f t="shared" si="50"/>
        <v>2.1666666666666665</v>
      </c>
      <c s="236">
        <v>45055.090277777781</v>
      </c>
      <c s="66">
        <v>11073</v>
      </c>
      <c s="66">
        <v>13001</v>
      </c>
      <c s="66">
        <v>3342</v>
      </c>
      <c s="66">
        <v>2415</v>
      </c>
      <c s="66">
        <v>0</v>
      </c>
      <c s="66">
        <v>1932</v>
      </c>
      <c s="66">
        <v>251</v>
      </c>
      <c s="66">
        <v>5761</v>
      </c>
      <c s="66">
        <v>3874</v>
      </c>
      <c s="66">
        <v>6264</v>
      </c>
      <c s="66">
        <v>2252</v>
      </c>
      <c s="66">
        <v>0</v>
      </c>
      <c s="66">
        <v>4044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25"/>
      <c s="255" t="str">
        <f t="shared" si="55"/>
        <v/>
      </c>
      <c s="253">
        <f t="shared" si="56"/>
        <v>2</v>
      </c>
      <c s="22">
        <f t="shared" si="57"/>
        <v>25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3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223">
        <f t="shared" si="51"/>
        <v>2</v>
      </c>
      <c s="93" t="str">
        <f t="shared" si="52"/>
        <v>02:10</v>
      </c>
      <c s="29">
        <f t="array" aca="1" ref="BO90" ca="1">IF(($A90-BO$3)&lt;=20,INDIRECT(BO$15&amp;$A90,TRUE)*BO$2,IF(ISERR(AVERAGE(INDIRECT(BO$15&amp;$A90-BO$3&amp;":"&amp;BO$15&amp;$A90))*BO$2),0,AVERAGE(INDIRECT(BO$15&amp;$A90-BO$3&amp;":"&amp;BO$15&amp;$A90))*BO$2))</f>
        <v>1500</v>
      </c>
      <c s="29">
        <f t="array" aca="1" ref="BP90" ca="1">IF(($A90-BP$3)&lt;=20,INDIRECT(BP$15&amp;$A90,TRUE)*BP$2,IF(ISERR(AVERAGE(INDIRECT(BP$15&amp;$A90-BP$3&amp;":"&amp;BP$15&amp;$A90))*BP$2),0,AVERAGE(INDIRECT(BP$15&amp;$A90-BP$3&amp;":"&amp;BP$15&amp;$A90))*BP$2))</f>
        <v>960</v>
      </c>
      <c s="29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9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29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9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9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9">
        <f t="array" aca="1" ref="BV90" ca="1">IF(($A90-BV$3)&lt;=20,INDIRECT(BV$15&amp;$A90,TRUE)*BV$2,IF(ISERR(AVERAGE(INDIRECT(BV$15&amp;$A90-BV$3&amp;":"&amp;BV$15&amp;$A90))*BV$2),0,AVERAGE(INDIRECT(BV$15&amp;$A90-BV$3&amp;":"&amp;BV$15&amp;$A90))*BV$2))</f>
        <v>420</v>
      </c>
      <c s="29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29">
        <f t="array" aca="1" ref="BX90" ca="1">IF(($A90-BX$3)&lt;=20,INDIRECT(BX$15&amp;$A90,TRUE)*BX$2,IF(ISERR(AVERAGE(INDIRECT(BX$15&amp;$A90-BX$3&amp;":"&amp;BX$15&amp;$A90))*BX$2),0,AVERAGE(INDIRECT(BX$15&amp;$A90-BX$3&amp;":"&amp;BX$15&amp;$A90))*BX$2))</f>
        <v>420</v>
      </c>
      <c s="29">
        <f t="array" aca="1" ref="BY90" ca="1">IF(($A90-BY$3)&lt;=20,INDIRECT(BY$15&amp;$A90,TRUE)*BY$2,IF(ISERR(AVERAGE(INDIRECT(BY$15&amp;$A90-BY$3&amp;":"&amp;BY$15&amp;$A90))*BY$2),0,AVERAGE(INDIRECT(BY$15&amp;$A90-BY$3&amp;":"&amp;BY$15&amp;$A90))*BY$2))</f>
        <v>180</v>
      </c>
      <c s="29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9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9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9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9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9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9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9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9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9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9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9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9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9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9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9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9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9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71"/>
      <c r="CT90" s="332"/>
      <c s="14"/>
      <c s="79"/>
      <c s="2"/>
      <c s="296">
        <f t="shared" si="110"/>
        <v>36</v>
      </c>
      <c s="230" t="s">
        <v>322</v>
      </c>
      <c r="DX90" s="134" t="s">
        <v>164</v>
      </c>
      <c r="FL90" s="1"/>
      <c s="125">
        <f t="shared" si="9"/>
        <v>43918</v>
      </c>
      <c s="229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4"/>
        <v>91</v>
      </c>
      <c s="74">
        <f t="shared" si="50"/>
        <v>2.1833333333333331</v>
      </c>
      <c s="236">
        <v>45055.09097222222</v>
      </c>
      <c s="66">
        <v>11104</v>
      </c>
      <c s="66">
        <v>13019</v>
      </c>
      <c s="66">
        <v>3342</v>
      </c>
      <c s="66">
        <v>2419</v>
      </c>
      <c s="66">
        <v>0</v>
      </c>
      <c s="66">
        <v>1932</v>
      </c>
      <c s="66">
        <v>251</v>
      </c>
      <c s="66">
        <v>5769</v>
      </c>
      <c s="66">
        <v>3879</v>
      </c>
      <c s="66">
        <v>6273</v>
      </c>
      <c s="66">
        <v>2255</v>
      </c>
      <c s="66">
        <v>0</v>
      </c>
      <c s="66">
        <v>4050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25"/>
      <c s="255" t="str">
        <f t="shared" si="55"/>
        <v/>
      </c>
      <c s="253">
        <f t="shared" si="56"/>
        <v>2</v>
      </c>
      <c s="22">
        <f t="shared" si="57"/>
        <v>31</v>
      </c>
      <c s="22">
        <f t="shared" si="58"/>
        <v>18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5</v>
      </c>
      <c s="22">
        <f t="shared" si="66"/>
        <v>9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223">
        <f t="shared" si="51"/>
        <v>2</v>
      </c>
      <c s="93" t="str">
        <f t="shared" si="52"/>
        <v>02:11</v>
      </c>
      <c s="29">
        <f t="array" aca="1" ref="BO91" ca="1">IF(($A91-BO$3)&lt;=20,INDIRECT(BO$15&amp;$A91,TRUE)*BO$2,IF(ISERR(AVERAGE(INDIRECT(BO$15&amp;$A91-BO$3&amp;":"&amp;BO$15&amp;$A91))*BO$2),0,AVERAGE(INDIRECT(BO$15&amp;$A91-BO$3&amp;":"&amp;BO$15&amp;$A91))*BO$2))</f>
        <v>1860</v>
      </c>
      <c s="29">
        <f t="array" aca="1" ref="BP91" ca="1">IF(($A91-BP$3)&lt;=20,INDIRECT(BP$15&amp;$A91,TRUE)*BP$2,IF(ISERR(AVERAGE(INDIRECT(BP$15&amp;$A91-BP$3&amp;":"&amp;BP$15&amp;$A91))*BP$2),0,AVERAGE(INDIRECT(BP$15&amp;$A91-BP$3&amp;":"&amp;BP$15&amp;$A91))*BP$2))</f>
        <v>1080</v>
      </c>
      <c s="29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9">
        <f t="array" aca="1" ref="BR91" ca="1">IF(($A91-BR$3)&lt;=20,INDIRECT(BR$15&amp;$A91,TRUE)*BR$2,IF(ISERR(AVERAGE(INDIRECT(BR$15&amp;$A91-BR$3&amp;":"&amp;BR$15&amp;$A91))*BR$2),0,AVERAGE(INDIRECT(BR$15&amp;$A91-BR$3&amp;":"&amp;BR$15&amp;$A91))*BR$2))</f>
        <v>240</v>
      </c>
      <c s="29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9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9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9">
        <f t="array" aca="1" ref="BV91" ca="1">IF(($A91-BV$3)&lt;=20,INDIRECT(BV$15&amp;$A91,TRUE)*BV$2,IF(ISERR(AVERAGE(INDIRECT(BV$15&amp;$A91-BV$3&amp;":"&amp;BV$15&amp;$A91))*BV$2),0,AVERAGE(INDIRECT(BV$15&amp;$A91-BV$3&amp;":"&amp;BV$15&amp;$A91))*BV$2))</f>
        <v>480</v>
      </c>
      <c s="29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29">
        <f t="array" aca="1" ref="BX91" ca="1">IF(($A91-BX$3)&lt;=20,INDIRECT(BX$15&amp;$A91,TRUE)*BX$2,IF(ISERR(AVERAGE(INDIRECT(BX$15&amp;$A91-BX$3&amp;":"&amp;BX$15&amp;$A91))*BX$2),0,AVERAGE(INDIRECT(BX$15&amp;$A91-BX$3&amp;":"&amp;BX$15&amp;$A91))*BX$2))</f>
        <v>540</v>
      </c>
      <c s="29">
        <f t="array" aca="1" ref="BY91" ca="1">IF(($A91-BY$3)&lt;=20,INDIRECT(BY$15&amp;$A91,TRUE)*BY$2,IF(ISERR(AVERAGE(INDIRECT(BY$15&amp;$A91-BY$3&amp;":"&amp;BY$15&amp;$A91))*BY$2),0,AVERAGE(INDIRECT(BY$15&amp;$A91-BY$3&amp;":"&amp;BY$15&amp;$A91))*BY$2))</f>
        <v>180</v>
      </c>
      <c s="29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9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9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9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9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9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9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9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9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9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9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9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9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9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9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9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9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9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71"/>
      <c r="CT91" s="332"/>
      <c s="14"/>
      <c s="79"/>
      <c s="2"/>
      <c s="296">
        <f t="shared" si="110"/>
        <v>37</v>
      </c>
      <c s="230" t="s">
        <v>39</v>
      </c>
      <c r="DX91" s="134" t="s">
        <v>375</v>
      </c>
      <c r="FL91" s="1"/>
      <c s="125">
        <f t="shared" si="9"/>
        <v>43919</v>
      </c>
      <c s="229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4"/>
        <v>92</v>
      </c>
      <c s="74">
        <f t="shared" si="50"/>
        <v>2.2000000000000002</v>
      </c>
      <c s="236">
        <v>45055.091666666667</v>
      </c>
      <c s="66">
        <v>11130</v>
      </c>
      <c s="66">
        <v>13033</v>
      </c>
      <c s="66">
        <v>3342</v>
      </c>
      <c s="66">
        <v>2422</v>
      </c>
      <c s="66">
        <v>0</v>
      </c>
      <c s="66">
        <v>1932</v>
      </c>
      <c s="66">
        <v>251</v>
      </c>
      <c s="66">
        <v>5776</v>
      </c>
      <c s="66">
        <v>3884</v>
      </c>
      <c s="66">
        <v>6280</v>
      </c>
      <c s="66">
        <v>2257</v>
      </c>
      <c s="66">
        <v>0</v>
      </c>
      <c s="66">
        <v>4055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25"/>
      <c s="255" t="str">
        <f t="shared" si="55"/>
        <v/>
      </c>
      <c s="253">
        <f t="shared" si="56"/>
        <v>2</v>
      </c>
      <c s="22">
        <f t="shared" si="57"/>
        <v>26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223">
        <f t="shared" si="51"/>
        <v>2</v>
      </c>
      <c s="93" t="str">
        <f t="shared" si="52"/>
        <v>02:12</v>
      </c>
      <c s="29">
        <f t="array" aca="1" ref="BO92" ca="1">IF(($A92-BO$3)&lt;=20,INDIRECT(BO$15&amp;$A92,TRUE)*BO$2,IF(ISERR(AVERAGE(INDIRECT(BO$15&amp;$A92-BO$3&amp;":"&amp;BO$15&amp;$A92))*BO$2),0,AVERAGE(INDIRECT(BO$15&amp;$A92-BO$3&amp;":"&amp;BO$15&amp;$A92))*BO$2))</f>
        <v>1560</v>
      </c>
      <c s="29">
        <f t="array" aca="1" ref="BP92" ca="1">IF(($A92-BP$3)&lt;=20,INDIRECT(BP$15&amp;$A92,TRUE)*BP$2,IF(ISERR(AVERAGE(INDIRECT(BP$15&amp;$A92-BP$3&amp;":"&amp;BP$15&amp;$A92))*BP$2),0,AVERAGE(INDIRECT(BP$15&amp;$A92-BP$3&amp;":"&amp;BP$15&amp;$A92))*BP$2))</f>
        <v>840</v>
      </c>
      <c s="29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9">
        <f t="array" aca="1" ref="BR92" ca="1">IF(($A92-BR$3)&lt;=20,INDIRECT(BR$15&amp;$A92,TRUE)*BR$2,IF(ISERR(AVERAGE(INDIRECT(BR$15&amp;$A92-BR$3&amp;":"&amp;BR$15&amp;$A92))*BR$2),0,AVERAGE(INDIRECT(BR$15&amp;$A92-BR$3&amp;":"&amp;BR$15&amp;$A92))*BR$2))</f>
        <v>180</v>
      </c>
      <c s="29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9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9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9">
        <f t="array" aca="1" ref="BV92" ca="1">IF(($A92-BV$3)&lt;=20,INDIRECT(BV$15&amp;$A92,TRUE)*BV$2,IF(ISERR(AVERAGE(INDIRECT(BV$15&amp;$A92-BV$3&amp;":"&amp;BV$15&amp;$A92))*BV$2),0,AVERAGE(INDIRECT(BV$15&amp;$A92-BV$3&amp;":"&amp;BV$15&amp;$A92))*BV$2))</f>
        <v>420</v>
      </c>
      <c s="29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29">
        <f t="array" aca="1" ref="BX92" ca="1">IF(($A92-BX$3)&lt;=20,INDIRECT(BX$15&amp;$A92,TRUE)*BX$2,IF(ISERR(AVERAGE(INDIRECT(BX$15&amp;$A92-BX$3&amp;":"&amp;BX$15&amp;$A92))*BX$2),0,AVERAGE(INDIRECT(BX$15&amp;$A92-BX$3&amp;":"&amp;BX$15&amp;$A92))*BX$2))</f>
        <v>420</v>
      </c>
      <c s="29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29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9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9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9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9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9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9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9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9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9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9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9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9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9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9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9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9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9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71"/>
      <c r="CT92" s="332"/>
      <c s="14"/>
      <c s="79"/>
      <c s="2"/>
      <c s="296">
        <f t="shared" si="110"/>
        <v>38</v>
      </c>
      <c s="230" t="s">
        <v>158</v>
      </c>
      <c r="DX92" s="2" t="s">
        <v>43</v>
      </c>
      <c r="FL92" s="1"/>
      <c s="125">
        <f t="shared" si="9"/>
        <v>43920</v>
      </c>
      <c s="229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4"/>
        <v>93</v>
      </c>
      <c s="74">
        <f t="shared" si="50"/>
        <v>2.2166666666666668</v>
      </c>
      <c s="236">
        <v>45055.092361111114</v>
      </c>
      <c s="66">
        <v>11161</v>
      </c>
      <c s="66">
        <v>13050</v>
      </c>
      <c s="66">
        <v>3342</v>
      </c>
      <c s="66">
        <v>2426</v>
      </c>
      <c s="66">
        <v>0</v>
      </c>
      <c s="66">
        <v>1932</v>
      </c>
      <c s="66">
        <v>251</v>
      </c>
      <c s="66">
        <v>5785</v>
      </c>
      <c s="66">
        <v>3889</v>
      </c>
      <c s="66">
        <v>6289</v>
      </c>
      <c s="66">
        <v>2260</v>
      </c>
      <c s="66">
        <v>0</v>
      </c>
      <c s="66">
        <v>4061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25"/>
      <c s="255" t="str">
        <f t="shared" si="55"/>
        <v/>
      </c>
      <c s="253">
        <f t="shared" si="56"/>
        <v>2</v>
      </c>
      <c s="22">
        <f t="shared" si="57"/>
        <v>31</v>
      </c>
      <c s="22">
        <f t="shared" si="58"/>
        <v>17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5</v>
      </c>
      <c s="22">
        <f t="shared" si="66"/>
        <v>9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223">
        <f t="shared" si="51"/>
        <v>2</v>
      </c>
      <c s="93" t="str">
        <f t="shared" si="52"/>
        <v>02:13</v>
      </c>
      <c s="29">
        <f t="array" aca="1" ref="BO93" ca="1">IF(($A93-BO$3)&lt;=20,INDIRECT(BO$15&amp;$A93,TRUE)*BO$2,IF(ISERR(AVERAGE(INDIRECT(BO$15&amp;$A93-BO$3&amp;":"&amp;BO$15&amp;$A93))*BO$2),0,AVERAGE(INDIRECT(BO$15&amp;$A93-BO$3&amp;":"&amp;BO$15&amp;$A93))*BO$2))</f>
        <v>1860</v>
      </c>
      <c s="29">
        <f t="array" aca="1" ref="BP93" ca="1">IF(($A93-BP$3)&lt;=20,INDIRECT(BP$15&amp;$A93,TRUE)*BP$2,IF(ISERR(AVERAGE(INDIRECT(BP$15&amp;$A93-BP$3&amp;":"&amp;BP$15&amp;$A93))*BP$2),0,AVERAGE(INDIRECT(BP$15&amp;$A93-BP$3&amp;":"&amp;BP$15&amp;$A93))*BP$2))</f>
        <v>1020</v>
      </c>
      <c s="29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9">
        <f t="array" aca="1" ref="BR93" ca="1">IF(($A93-BR$3)&lt;=20,INDIRECT(BR$15&amp;$A93,TRUE)*BR$2,IF(ISERR(AVERAGE(INDIRECT(BR$15&amp;$A93-BR$3&amp;":"&amp;BR$15&amp;$A93))*BR$2),0,AVERAGE(INDIRECT(BR$15&amp;$A93-BR$3&amp;":"&amp;BR$15&amp;$A93))*BR$2))</f>
        <v>240</v>
      </c>
      <c s="29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9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9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9">
        <f t="array" aca="1" ref="BV93" ca="1">IF(($A93-BV$3)&lt;=20,INDIRECT(BV$15&amp;$A93,TRUE)*BV$2,IF(ISERR(AVERAGE(INDIRECT(BV$15&amp;$A93-BV$3&amp;":"&amp;BV$15&amp;$A93))*BV$2),0,AVERAGE(INDIRECT(BV$15&amp;$A93-BV$3&amp;":"&amp;BV$15&amp;$A93))*BV$2))</f>
        <v>540</v>
      </c>
      <c s="29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29">
        <f t="array" aca="1" ref="BX93" ca="1">IF(($A93-BX$3)&lt;=20,INDIRECT(BX$15&amp;$A93,TRUE)*BX$2,IF(ISERR(AVERAGE(INDIRECT(BX$15&amp;$A93-BX$3&amp;":"&amp;BX$15&amp;$A93))*BX$2),0,AVERAGE(INDIRECT(BX$15&amp;$A93-BX$3&amp;":"&amp;BX$15&amp;$A93))*BX$2))</f>
        <v>540</v>
      </c>
      <c s="29">
        <f t="array" aca="1" ref="BY93" ca="1">IF(($A93-BY$3)&lt;=20,INDIRECT(BY$15&amp;$A93,TRUE)*BY$2,IF(ISERR(AVERAGE(INDIRECT(BY$15&amp;$A93-BY$3&amp;":"&amp;BY$15&amp;$A93))*BY$2),0,AVERAGE(INDIRECT(BY$15&amp;$A93-BY$3&amp;":"&amp;BY$15&amp;$A93))*BY$2))</f>
        <v>180</v>
      </c>
      <c s="29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9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9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9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9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9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9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9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9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9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9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9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9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9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9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9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9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9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71"/>
      <c r="CT93" s="332"/>
      <c s="14"/>
      <c s="79"/>
      <c s="2"/>
      <c s="296">
        <f t="shared" si="110"/>
        <v>39</v>
      </c>
      <c s="230" t="s">
        <v>255</v>
      </c>
      <c r="DX93" s="1" t="s">
        <v>206</v>
      </c>
      <c r="FL93" s="1"/>
      <c s="125">
        <f t="shared" si="9"/>
        <v>43921</v>
      </c>
      <c s="229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4"/>
        <v>94</v>
      </c>
      <c s="74">
        <f t="shared" si="50"/>
        <v>2.2333333333333334</v>
      </c>
      <c s="236">
        <v>45055.093055555553</v>
      </c>
      <c s="66">
        <v>11189</v>
      </c>
      <c s="66">
        <v>13066</v>
      </c>
      <c s="66">
        <v>3342</v>
      </c>
      <c s="66">
        <v>2429</v>
      </c>
      <c s="66">
        <v>0</v>
      </c>
      <c s="66">
        <v>1932</v>
      </c>
      <c s="66">
        <v>251</v>
      </c>
      <c s="66">
        <v>5792</v>
      </c>
      <c s="66">
        <v>3894</v>
      </c>
      <c s="66">
        <v>6297</v>
      </c>
      <c s="66">
        <v>2263</v>
      </c>
      <c s="66">
        <v>0</v>
      </c>
      <c s="66">
        <v>4067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25"/>
      <c s="255" t="str">
        <f t="shared" si="55"/>
        <v/>
      </c>
      <c s="253">
        <f t="shared" si="56"/>
        <v>2</v>
      </c>
      <c s="22">
        <f t="shared" si="57"/>
        <v>28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8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223">
        <f t="shared" si="51"/>
        <v>2</v>
      </c>
      <c s="93" t="str">
        <f t="shared" si="52"/>
        <v>02:14</v>
      </c>
      <c s="29">
        <f t="array" aca="1" ref="BO94" ca="1">IF(($A94-BO$3)&lt;=20,INDIRECT(BO$15&amp;$A94,TRUE)*BO$2,IF(ISERR(AVERAGE(INDIRECT(BO$15&amp;$A94-BO$3&amp;":"&amp;BO$15&amp;$A94))*BO$2),0,AVERAGE(INDIRECT(BO$15&amp;$A94-BO$3&amp;":"&amp;BO$15&amp;$A94))*BO$2))</f>
        <v>1680</v>
      </c>
      <c s="29">
        <f t="array" aca="1" ref="BP94" ca="1">IF(($A94-BP$3)&lt;=20,INDIRECT(BP$15&amp;$A94,TRUE)*BP$2,IF(ISERR(AVERAGE(INDIRECT(BP$15&amp;$A94-BP$3&amp;":"&amp;BP$15&amp;$A94))*BP$2),0,AVERAGE(INDIRECT(BP$15&amp;$A94-BP$3&amp;":"&amp;BP$15&amp;$A94))*BP$2))</f>
        <v>960</v>
      </c>
      <c s="29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9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29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9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9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9">
        <f t="array" aca="1" ref="BV94" ca="1">IF(($A94-BV$3)&lt;=20,INDIRECT(BV$15&amp;$A94,TRUE)*BV$2,IF(ISERR(AVERAGE(INDIRECT(BV$15&amp;$A94-BV$3&amp;":"&amp;BV$15&amp;$A94))*BV$2),0,AVERAGE(INDIRECT(BV$15&amp;$A94-BV$3&amp;":"&amp;BV$15&amp;$A94))*BV$2))</f>
        <v>420</v>
      </c>
      <c s="29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29">
        <f t="array" aca="1" ref="BX94" ca="1">IF(($A94-BX$3)&lt;=20,INDIRECT(BX$15&amp;$A94,TRUE)*BX$2,IF(ISERR(AVERAGE(INDIRECT(BX$15&amp;$A94-BX$3&amp;":"&amp;BX$15&amp;$A94))*BX$2),0,AVERAGE(INDIRECT(BX$15&amp;$A94-BX$3&amp;":"&amp;BX$15&amp;$A94))*BX$2))</f>
        <v>480</v>
      </c>
      <c s="29">
        <f t="array" aca="1" ref="BY94" ca="1">IF(($A94-BY$3)&lt;=20,INDIRECT(BY$15&amp;$A94,TRUE)*BY$2,IF(ISERR(AVERAGE(INDIRECT(BY$15&amp;$A94-BY$3&amp;":"&amp;BY$15&amp;$A94))*BY$2),0,AVERAGE(INDIRECT(BY$15&amp;$A94-BY$3&amp;":"&amp;BY$15&amp;$A94))*BY$2))</f>
        <v>180</v>
      </c>
      <c s="29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9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9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9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9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9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9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9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9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9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9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9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9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9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9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9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9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9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71"/>
      <c r="CT94" s="332"/>
      <c s="14"/>
      <c s="79"/>
      <c s="2"/>
      <c s="296">
        <f t="shared" si="110"/>
        <v>40</v>
      </c>
      <c s="230" t="s">
        <v>351</v>
      </c>
      <c r="FL94" s="1"/>
      <c s="125">
        <f t="shared" si="9"/>
        <v>43922</v>
      </c>
      <c s="229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4"/>
        <v>95</v>
      </c>
      <c s="74">
        <f t="shared" si="50"/>
        <v>2.25</v>
      </c>
      <c s="236">
        <v>45055.09375</v>
      </c>
      <c s="66">
        <v>11216</v>
      </c>
      <c s="66">
        <v>13083</v>
      </c>
      <c s="66">
        <v>3342</v>
      </c>
      <c s="66">
        <v>2432</v>
      </c>
      <c s="66">
        <v>0</v>
      </c>
      <c s="66">
        <v>1932</v>
      </c>
      <c s="66">
        <v>251</v>
      </c>
      <c s="66">
        <v>5800</v>
      </c>
      <c s="66">
        <v>3899</v>
      </c>
      <c s="66">
        <v>6305</v>
      </c>
      <c s="66">
        <v>2266</v>
      </c>
      <c s="66">
        <v>0</v>
      </c>
      <c s="66">
        <v>4073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25"/>
      <c s="255" t="str">
        <f t="shared" si="55"/>
        <v/>
      </c>
      <c s="253">
        <f t="shared" si="56"/>
        <v>2</v>
      </c>
      <c s="22">
        <f t="shared" si="57"/>
        <v>27</v>
      </c>
      <c s="22">
        <f t="shared" si="58"/>
        <v>17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5</v>
      </c>
      <c s="22">
        <f t="shared" si="66"/>
        <v>8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223">
        <f t="shared" si="51"/>
        <v>2</v>
      </c>
      <c s="93" t="str">
        <f t="shared" si="52"/>
        <v>02:15</v>
      </c>
      <c s="29">
        <f t="array" aca="1" ref="BO95" ca="1">IF(($A95-BO$3)&lt;=20,INDIRECT(BO$15&amp;$A95,TRUE)*BO$2,IF(ISERR(AVERAGE(INDIRECT(BO$15&amp;$A95-BO$3&amp;":"&amp;BO$15&amp;$A95))*BO$2),0,AVERAGE(INDIRECT(BO$15&amp;$A95-BO$3&amp;":"&amp;BO$15&amp;$A95))*BO$2))</f>
        <v>1620</v>
      </c>
      <c s="29">
        <f t="array" aca="1" ref="BP95" ca="1">IF(($A95-BP$3)&lt;=20,INDIRECT(BP$15&amp;$A95,TRUE)*BP$2,IF(ISERR(AVERAGE(INDIRECT(BP$15&amp;$A95-BP$3&amp;":"&amp;BP$15&amp;$A95))*BP$2),0,AVERAGE(INDIRECT(BP$15&amp;$A95-BP$3&amp;":"&amp;BP$15&amp;$A95))*BP$2))</f>
        <v>1020</v>
      </c>
      <c s="29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9">
        <f t="array" aca="1" ref="BR95" ca="1">IF(($A95-BR$3)&lt;=20,INDIRECT(BR$15&amp;$A95,TRUE)*BR$2,IF(ISERR(AVERAGE(INDIRECT(BR$15&amp;$A95-BR$3&amp;":"&amp;BR$15&amp;$A95))*BR$2),0,AVERAGE(INDIRECT(BR$15&amp;$A95-BR$3&amp;":"&amp;BR$15&amp;$A95))*BR$2))</f>
        <v>180</v>
      </c>
      <c s="29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9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9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9">
        <f t="array" aca="1" ref="BV95" ca="1">IF(($A95-BV$3)&lt;=20,INDIRECT(BV$15&amp;$A95,TRUE)*BV$2,IF(ISERR(AVERAGE(INDIRECT(BV$15&amp;$A95-BV$3&amp;":"&amp;BV$15&amp;$A95))*BV$2),0,AVERAGE(INDIRECT(BV$15&amp;$A95-BV$3&amp;":"&amp;BV$15&amp;$A95))*BV$2))</f>
        <v>480</v>
      </c>
      <c s="29">
        <f t="array" aca="1" ref="BW95" ca="1">IF(($A95-BW$3)&lt;=20,INDIRECT(BW$15&amp;$A95,TRUE)*BW$2,IF(ISERR(AVERAGE(INDIRECT(BW$15&amp;$A95-BW$3&amp;":"&amp;BW$15&amp;$A95))*BW$2),0,AVERAGE(INDIRECT(BW$15&amp;$A95-BW$3&amp;":"&amp;BW$15&amp;$A95))*BW$2))</f>
        <v>300</v>
      </c>
      <c s="29">
        <f t="array" aca="1" ref="BX95" ca="1">IF(($A95-BX$3)&lt;=20,INDIRECT(BX$15&amp;$A95,TRUE)*BX$2,IF(ISERR(AVERAGE(INDIRECT(BX$15&amp;$A95-BX$3&amp;":"&amp;BX$15&amp;$A95))*BX$2),0,AVERAGE(INDIRECT(BX$15&amp;$A95-BX$3&amp;":"&amp;BX$15&amp;$A95))*BX$2))</f>
        <v>480</v>
      </c>
      <c s="29">
        <f t="array" aca="1" ref="BY95" ca="1">IF(($A95-BY$3)&lt;=20,INDIRECT(BY$15&amp;$A95,TRUE)*BY$2,IF(ISERR(AVERAGE(INDIRECT(BY$15&amp;$A95-BY$3&amp;":"&amp;BY$15&amp;$A95))*BY$2),0,AVERAGE(INDIRECT(BY$15&amp;$A95-BY$3&amp;":"&amp;BY$15&amp;$A95))*BY$2))</f>
        <v>180</v>
      </c>
      <c s="29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9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9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9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9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9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9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9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9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9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9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9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9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9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9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9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9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9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71"/>
      <c r="CT95" s="332"/>
      <c s="14"/>
      <c s="79"/>
      <c s="2"/>
      <c s="296">
        <f t="shared" si="110"/>
        <v>41</v>
      </c>
      <c s="230" t="s">
        <v>64</v>
      </c>
      <c r="FL95" s="1"/>
      <c s="125">
        <f t="shared" si="9"/>
        <v>43923</v>
      </c>
      <c s="229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4"/>
        <v>96</v>
      </c>
      <c s="74">
        <f t="shared" si="50"/>
        <v>2.2666666666666666</v>
      </c>
      <c s="236">
        <v>45055.094444444447</v>
      </c>
      <c s="66">
        <v>11247</v>
      </c>
      <c s="66">
        <v>13098</v>
      </c>
      <c s="66">
        <v>3342</v>
      </c>
      <c s="66">
        <v>2435</v>
      </c>
      <c s="66">
        <v>0</v>
      </c>
      <c s="66">
        <v>1932</v>
      </c>
      <c s="66">
        <v>251</v>
      </c>
      <c s="66">
        <v>5807</v>
      </c>
      <c s="66">
        <v>3904</v>
      </c>
      <c s="66">
        <v>6313</v>
      </c>
      <c s="66">
        <v>2269</v>
      </c>
      <c s="66">
        <v>0</v>
      </c>
      <c s="66">
        <v>4078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25"/>
      <c s="255" t="str">
        <f t="shared" si="55"/>
        <v/>
      </c>
      <c s="253">
        <f t="shared" si="56"/>
        <v>2</v>
      </c>
      <c s="22">
        <f t="shared" si="57"/>
        <v>31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8</v>
      </c>
      <c s="22">
        <f t="shared" si="67"/>
        <v>3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223">
        <f t="shared" si="51"/>
        <v>2</v>
      </c>
      <c s="93" t="str">
        <f t="shared" si="52"/>
        <v>02:16</v>
      </c>
      <c s="29">
        <f t="array" aca="1" ref="BO96" ca="1">IF(($A96-BO$3)&lt;=20,INDIRECT(BO$15&amp;$A96,TRUE)*BO$2,IF(ISERR(AVERAGE(INDIRECT(BO$15&amp;$A96-BO$3&amp;":"&amp;BO$15&amp;$A96))*BO$2),0,AVERAGE(INDIRECT(BO$15&amp;$A96-BO$3&amp;":"&amp;BO$15&amp;$A96))*BO$2))</f>
        <v>1860</v>
      </c>
      <c s="29">
        <f t="array" aca="1" ref="BP96" ca="1">IF(($A96-BP$3)&lt;=20,INDIRECT(BP$15&amp;$A96,TRUE)*BP$2,IF(ISERR(AVERAGE(INDIRECT(BP$15&amp;$A96-BP$3&amp;":"&amp;BP$15&amp;$A96))*BP$2),0,AVERAGE(INDIRECT(BP$15&amp;$A96-BP$3&amp;":"&amp;BP$15&amp;$A96))*BP$2))</f>
        <v>900</v>
      </c>
      <c s="29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9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29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9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9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9">
        <f t="array" aca="1" ref="BV96" ca="1">IF(($A96-BV$3)&lt;=20,INDIRECT(BV$15&amp;$A96,TRUE)*BV$2,IF(ISERR(AVERAGE(INDIRECT(BV$15&amp;$A96-BV$3&amp;":"&amp;BV$15&amp;$A96))*BV$2),0,AVERAGE(INDIRECT(BV$15&amp;$A96-BV$3&amp;":"&amp;BV$15&amp;$A96))*BV$2))</f>
        <v>420</v>
      </c>
      <c s="29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29">
        <f t="array" aca="1" ref="BX96" ca="1">IF(($A96-BX$3)&lt;=20,INDIRECT(BX$15&amp;$A96,TRUE)*BX$2,IF(ISERR(AVERAGE(INDIRECT(BX$15&amp;$A96-BX$3&amp;":"&amp;BX$15&amp;$A96))*BX$2),0,AVERAGE(INDIRECT(BX$15&amp;$A96-BX$3&amp;":"&amp;BX$15&amp;$A96))*BX$2))</f>
        <v>480</v>
      </c>
      <c s="29">
        <f t="array" aca="1" ref="BY96" ca="1">IF(($A96-BY$3)&lt;=20,INDIRECT(BY$15&amp;$A96,TRUE)*BY$2,IF(ISERR(AVERAGE(INDIRECT(BY$15&amp;$A96-BY$3&amp;":"&amp;BY$15&amp;$A96))*BY$2),0,AVERAGE(INDIRECT(BY$15&amp;$A96-BY$3&amp;":"&amp;BY$15&amp;$A96))*BY$2))</f>
        <v>180</v>
      </c>
      <c s="29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9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9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9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9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9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9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9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9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9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9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9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9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9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9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9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9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9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71"/>
      <c r="CT96" s="332"/>
      <c s="14"/>
      <c s="79"/>
      <c s="2"/>
      <c s="296">
        <f t="shared" si="110"/>
        <v>42</v>
      </c>
      <c s="230" t="s">
        <v>159</v>
      </c>
      <c r="FL96" s="1"/>
      <c s="125">
        <f t="shared" si="9"/>
        <v>43924</v>
      </c>
      <c s="229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4"/>
        <v>97</v>
      </c>
      <c s="74">
        <f t="shared" si="50"/>
        <v>2.2833333333333332</v>
      </c>
      <c s="236">
        <v>45055.095138888886</v>
      </c>
      <c s="66">
        <v>11275</v>
      </c>
      <c s="66">
        <v>13114</v>
      </c>
      <c s="66">
        <v>3342</v>
      </c>
      <c s="66">
        <v>2439</v>
      </c>
      <c s="66">
        <v>0</v>
      </c>
      <c s="66">
        <v>1932</v>
      </c>
      <c s="66">
        <v>251</v>
      </c>
      <c s="66">
        <v>5814</v>
      </c>
      <c s="66">
        <v>3909</v>
      </c>
      <c s="66">
        <v>6321</v>
      </c>
      <c s="66">
        <v>2271</v>
      </c>
      <c s="66">
        <v>0</v>
      </c>
      <c s="66">
        <v>4084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25"/>
      <c s="255" t="str">
        <f t="shared" si="55"/>
        <v/>
      </c>
      <c s="253">
        <f t="shared" si="56"/>
        <v>2</v>
      </c>
      <c s="22">
        <f t="shared" si="57"/>
        <v>28</v>
      </c>
      <c s="22">
        <f t="shared" si="58"/>
        <v>16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8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223">
        <f t="shared" si="51"/>
        <v>2</v>
      </c>
      <c s="93" t="str">
        <f t="shared" si="52"/>
        <v>02:17</v>
      </c>
      <c s="29">
        <f t="array" aca="1" ref="BO97" ca="1">IF(($A97-BO$3)&lt;=20,INDIRECT(BO$15&amp;$A97,TRUE)*BO$2,IF(ISERR(AVERAGE(INDIRECT(BO$15&amp;$A97-BO$3&amp;":"&amp;BO$15&amp;$A97))*BO$2),0,AVERAGE(INDIRECT(BO$15&amp;$A97-BO$3&amp;":"&amp;BO$15&amp;$A97))*BO$2))</f>
        <v>1680</v>
      </c>
      <c s="29">
        <f t="array" aca="1" ref="BP97" ca="1">IF(($A97-BP$3)&lt;=20,INDIRECT(BP$15&amp;$A97,TRUE)*BP$2,IF(ISERR(AVERAGE(INDIRECT(BP$15&amp;$A97-BP$3&amp;":"&amp;BP$15&amp;$A97))*BP$2),0,AVERAGE(INDIRECT(BP$15&amp;$A97-BP$3&amp;":"&amp;BP$15&amp;$A97))*BP$2))</f>
        <v>960</v>
      </c>
      <c s="29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9">
        <f t="array" aca="1" ref="BR97" ca="1">IF(($A97-BR$3)&lt;=20,INDIRECT(BR$15&amp;$A97,TRUE)*BR$2,IF(ISERR(AVERAGE(INDIRECT(BR$15&amp;$A97-BR$3&amp;":"&amp;BR$15&amp;$A97))*BR$2),0,AVERAGE(INDIRECT(BR$15&amp;$A97-BR$3&amp;":"&amp;BR$15&amp;$A97))*BR$2))</f>
        <v>240</v>
      </c>
      <c s="29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9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9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9">
        <f t="array" aca="1" ref="BV97" ca="1">IF(($A97-BV$3)&lt;=20,INDIRECT(BV$15&amp;$A97,TRUE)*BV$2,IF(ISERR(AVERAGE(INDIRECT(BV$15&amp;$A97-BV$3&amp;":"&amp;BV$15&amp;$A97))*BV$2),0,AVERAGE(INDIRECT(BV$15&amp;$A97-BV$3&amp;":"&amp;BV$15&amp;$A97))*BV$2))</f>
        <v>420</v>
      </c>
      <c s="29">
        <f t="array" aca="1" ref="BW97" ca="1">IF(($A97-BW$3)&lt;=20,INDIRECT(BW$15&amp;$A97,TRUE)*BW$2,IF(ISERR(AVERAGE(INDIRECT(BW$15&amp;$A97-BW$3&amp;":"&amp;BW$15&amp;$A97))*BW$2),0,AVERAGE(INDIRECT(BW$15&amp;$A97-BW$3&amp;":"&amp;BW$15&amp;$A97))*BW$2))</f>
        <v>300</v>
      </c>
      <c s="29">
        <f t="array" aca="1" ref="BX97" ca="1">IF(($A97-BX$3)&lt;=20,INDIRECT(BX$15&amp;$A97,TRUE)*BX$2,IF(ISERR(AVERAGE(INDIRECT(BX$15&amp;$A97-BX$3&amp;":"&amp;BX$15&amp;$A97))*BX$2),0,AVERAGE(INDIRECT(BX$15&amp;$A97-BX$3&amp;":"&amp;BX$15&amp;$A97))*BX$2))</f>
        <v>480</v>
      </c>
      <c s="29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29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9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9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9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9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9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9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9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9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9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9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9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9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9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9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9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9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9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71"/>
      <c r="CT97" s="332"/>
      <c s="14"/>
      <c s="79"/>
      <c s="79"/>
      <c s="296">
        <f t="shared" si="110"/>
        <v>43</v>
      </c>
      <c s="230" t="s">
        <v>256</v>
      </c>
      <c r="FL97" s="1"/>
      <c s="125">
        <f t="shared" si="9"/>
        <v>43925</v>
      </c>
      <c s="229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4"/>
        <v>98</v>
      </c>
      <c s="74">
        <f t="shared" si="50"/>
        <v>2.2999999999999998</v>
      </c>
      <c s="236">
        <v>45055.095833333333</v>
      </c>
      <c s="66">
        <v>11304</v>
      </c>
      <c s="66">
        <v>13131</v>
      </c>
      <c s="66">
        <v>3342</v>
      </c>
      <c s="66">
        <v>2442</v>
      </c>
      <c s="66">
        <v>0</v>
      </c>
      <c s="66">
        <v>1932</v>
      </c>
      <c s="66">
        <v>251</v>
      </c>
      <c s="66">
        <v>5822</v>
      </c>
      <c s="66">
        <v>3915</v>
      </c>
      <c s="66">
        <v>6329</v>
      </c>
      <c s="66">
        <v>2274</v>
      </c>
      <c s="66">
        <v>0</v>
      </c>
      <c s="66">
        <v>4090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25"/>
      <c s="255" t="str">
        <f t="shared" si="55"/>
        <v/>
      </c>
      <c s="253">
        <f t="shared" si="56"/>
        <v>2</v>
      </c>
      <c s="22">
        <f t="shared" si="57"/>
        <v>29</v>
      </c>
      <c s="22">
        <f t="shared" si="58"/>
        <v>17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6</v>
      </c>
      <c s="22">
        <f t="shared" si="66"/>
        <v>8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223">
        <f t="shared" si="51"/>
        <v>2</v>
      </c>
      <c s="93" t="str">
        <f t="shared" si="52"/>
        <v>02:18</v>
      </c>
      <c s="29">
        <f t="array" aca="1" ref="BO98" ca="1">IF(($A98-BO$3)&lt;=20,INDIRECT(BO$15&amp;$A98,TRUE)*BO$2,IF(ISERR(AVERAGE(INDIRECT(BO$15&amp;$A98-BO$3&amp;":"&amp;BO$15&amp;$A98))*BO$2),0,AVERAGE(INDIRECT(BO$15&amp;$A98-BO$3&amp;":"&amp;BO$15&amp;$A98))*BO$2))</f>
        <v>1740</v>
      </c>
      <c s="29">
        <f t="array" aca="1" ref="BP98" ca="1">IF(($A98-BP$3)&lt;=20,INDIRECT(BP$15&amp;$A98,TRUE)*BP$2,IF(ISERR(AVERAGE(INDIRECT(BP$15&amp;$A98-BP$3&amp;":"&amp;BP$15&amp;$A98))*BP$2),0,AVERAGE(INDIRECT(BP$15&amp;$A98-BP$3&amp;":"&amp;BP$15&amp;$A98))*BP$2))</f>
        <v>1020</v>
      </c>
      <c s="29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9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29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9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9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9">
        <f t="array" aca="1" ref="BV98" ca="1">IF(($A98-BV$3)&lt;=20,INDIRECT(BV$15&amp;$A98,TRUE)*BV$2,IF(ISERR(AVERAGE(INDIRECT(BV$15&amp;$A98-BV$3&amp;":"&amp;BV$15&amp;$A98))*BV$2),0,AVERAGE(INDIRECT(BV$15&amp;$A98-BV$3&amp;":"&amp;BV$15&amp;$A98))*BV$2))</f>
        <v>480</v>
      </c>
      <c s="29">
        <f t="array" aca="1" ref="BW98" ca="1">IF(($A98-BW$3)&lt;=20,INDIRECT(BW$15&amp;$A98,TRUE)*BW$2,IF(ISERR(AVERAGE(INDIRECT(BW$15&amp;$A98-BW$3&amp;":"&amp;BW$15&amp;$A98))*BW$2),0,AVERAGE(INDIRECT(BW$15&amp;$A98-BW$3&amp;":"&amp;BW$15&amp;$A98))*BW$2))</f>
        <v>360</v>
      </c>
      <c s="29">
        <f t="array" aca="1" ref="BX98" ca="1">IF(($A98-BX$3)&lt;=20,INDIRECT(BX$15&amp;$A98,TRUE)*BX$2,IF(ISERR(AVERAGE(INDIRECT(BX$15&amp;$A98-BX$3&amp;":"&amp;BX$15&amp;$A98))*BX$2),0,AVERAGE(INDIRECT(BX$15&amp;$A98-BX$3&amp;":"&amp;BX$15&amp;$A98))*BX$2))</f>
        <v>480</v>
      </c>
      <c s="29">
        <f t="array" aca="1" ref="BY98" ca="1">IF(($A98-BY$3)&lt;=20,INDIRECT(BY$15&amp;$A98,TRUE)*BY$2,IF(ISERR(AVERAGE(INDIRECT(BY$15&amp;$A98-BY$3&amp;":"&amp;BY$15&amp;$A98))*BY$2),0,AVERAGE(INDIRECT(BY$15&amp;$A98-BY$3&amp;":"&amp;BY$15&amp;$A98))*BY$2))</f>
        <v>180</v>
      </c>
      <c s="29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9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9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9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9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9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9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9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9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9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9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9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9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9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9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9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9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9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71"/>
      <c r="CT98" s="332"/>
      <c s="14"/>
      <c s="79"/>
      <c s="79"/>
      <c s="296">
        <f t="shared" si="110"/>
        <v>44</v>
      </c>
      <c s="230" t="s">
        <v>352</v>
      </c>
      <c r="FL98" s="1"/>
      <c s="125">
        <f t="shared" si="9"/>
        <v>43926</v>
      </c>
      <c s="229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4"/>
        <v>99</v>
      </c>
      <c s="74">
        <f t="shared" si="50"/>
        <v>2.3166666666666664</v>
      </c>
      <c s="236">
        <v>45055.09652777778</v>
      </c>
      <c s="66">
        <v>11335</v>
      </c>
      <c s="66">
        <v>13147</v>
      </c>
      <c s="66">
        <v>3342</v>
      </c>
      <c s="66">
        <v>2446</v>
      </c>
      <c s="66">
        <v>0</v>
      </c>
      <c s="66">
        <v>1932</v>
      </c>
      <c s="66">
        <v>251</v>
      </c>
      <c s="66">
        <v>5830</v>
      </c>
      <c s="66">
        <v>3920</v>
      </c>
      <c s="66">
        <v>6337</v>
      </c>
      <c s="66">
        <v>2277</v>
      </c>
      <c s="66">
        <v>0</v>
      </c>
      <c s="66">
        <v>4095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25"/>
      <c s="255" t="str">
        <f t="shared" si="55"/>
        <v/>
      </c>
      <c s="253">
        <f t="shared" si="56"/>
        <v>2</v>
      </c>
      <c s="22">
        <f t="shared" si="57"/>
        <v>31</v>
      </c>
      <c s="22">
        <f t="shared" si="58"/>
        <v>16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5</v>
      </c>
      <c s="22">
        <f t="shared" si="66"/>
        <v>8</v>
      </c>
      <c s="22">
        <f t="shared" si="67"/>
        <v>3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223">
        <f t="shared" si="51"/>
        <v>2</v>
      </c>
      <c s="93" t="str">
        <f t="shared" si="52"/>
        <v>02:19</v>
      </c>
      <c s="29">
        <f t="array" aca="1" ref="BO99" ca="1">IF(($A99-BO$3)&lt;=20,INDIRECT(BO$15&amp;$A99,TRUE)*BO$2,IF(ISERR(AVERAGE(INDIRECT(BO$15&amp;$A99-BO$3&amp;":"&amp;BO$15&amp;$A99))*BO$2),0,AVERAGE(INDIRECT(BO$15&amp;$A99-BO$3&amp;":"&amp;BO$15&amp;$A99))*BO$2))</f>
        <v>1860</v>
      </c>
      <c s="29">
        <f t="array" aca="1" ref="BP99" ca="1">IF(($A99-BP$3)&lt;=20,INDIRECT(BP$15&amp;$A99,TRUE)*BP$2,IF(ISERR(AVERAGE(INDIRECT(BP$15&amp;$A99-BP$3&amp;":"&amp;BP$15&amp;$A99))*BP$2),0,AVERAGE(INDIRECT(BP$15&amp;$A99-BP$3&amp;":"&amp;BP$15&amp;$A99))*BP$2))</f>
        <v>960</v>
      </c>
      <c s="29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9">
        <f t="array" aca="1" ref="BR99" ca="1">IF(($A99-BR$3)&lt;=20,INDIRECT(BR$15&amp;$A99,TRUE)*BR$2,IF(ISERR(AVERAGE(INDIRECT(BR$15&amp;$A99-BR$3&amp;":"&amp;BR$15&amp;$A99))*BR$2),0,AVERAGE(INDIRECT(BR$15&amp;$A99-BR$3&amp;":"&amp;BR$15&amp;$A99))*BR$2))</f>
        <v>240</v>
      </c>
      <c s="29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9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9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9">
        <f t="array" aca="1" ref="BV99" ca="1">IF(($A99-BV$3)&lt;=20,INDIRECT(BV$15&amp;$A99,TRUE)*BV$2,IF(ISERR(AVERAGE(INDIRECT(BV$15&amp;$A99-BV$3&amp;":"&amp;BV$15&amp;$A99))*BV$2),0,AVERAGE(INDIRECT(BV$15&amp;$A99-BV$3&amp;":"&amp;BV$15&amp;$A99))*BV$2))</f>
        <v>480</v>
      </c>
      <c s="29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29">
        <f t="array" aca="1" ref="BX99" ca="1">IF(($A99-BX$3)&lt;=20,INDIRECT(BX$15&amp;$A99,TRUE)*BX$2,IF(ISERR(AVERAGE(INDIRECT(BX$15&amp;$A99-BX$3&amp;":"&amp;BX$15&amp;$A99))*BX$2),0,AVERAGE(INDIRECT(BX$15&amp;$A99-BX$3&amp;":"&amp;BX$15&amp;$A99))*BX$2))</f>
        <v>480</v>
      </c>
      <c s="29">
        <f t="array" aca="1" ref="BY99" ca="1">IF(($A99-BY$3)&lt;=20,INDIRECT(BY$15&amp;$A99,TRUE)*BY$2,IF(ISERR(AVERAGE(INDIRECT(BY$15&amp;$A99-BY$3&amp;":"&amp;BY$15&amp;$A99))*BY$2),0,AVERAGE(INDIRECT(BY$15&amp;$A99-BY$3&amp;":"&amp;BY$15&amp;$A99))*BY$2))</f>
        <v>180</v>
      </c>
      <c s="29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9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9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9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9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9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9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9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9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9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9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9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9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9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9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9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9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9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71"/>
      <c r="CT99" s="332"/>
      <c s="14"/>
      <c s="79"/>
      <c s="79"/>
      <c s="296">
        <f t="shared" si="110"/>
        <v>45</v>
      </c>
      <c s="230" t="s">
        <v>65</v>
      </c>
      <c r="FL99" s="1"/>
      <c s="125">
        <f t="shared" si="9"/>
        <v>43927</v>
      </c>
      <c s="229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4"/>
        <v>100</v>
      </c>
      <c s="74">
        <f t="shared" si="50"/>
        <v>2.3333333333333335</v>
      </c>
      <c s="236">
        <v>45055.097222222219</v>
      </c>
      <c s="66">
        <v>11362</v>
      </c>
      <c s="66">
        <v>13163</v>
      </c>
      <c s="66">
        <v>3342</v>
      </c>
      <c s="66">
        <v>2449</v>
      </c>
      <c s="66">
        <v>0</v>
      </c>
      <c s="66">
        <v>1932</v>
      </c>
      <c s="66">
        <v>251</v>
      </c>
      <c s="66">
        <v>5837</v>
      </c>
      <c s="66">
        <v>3925</v>
      </c>
      <c s="66">
        <v>6345</v>
      </c>
      <c s="66">
        <v>2280</v>
      </c>
      <c s="66">
        <v>0</v>
      </c>
      <c s="66">
        <v>4101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25"/>
      <c s="255" t="str">
        <f t="shared" si="55"/>
        <v/>
      </c>
      <c s="253">
        <f t="shared" si="56"/>
        <v>2</v>
      </c>
      <c s="22">
        <f t="shared" si="57"/>
        <v>27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8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223">
        <f t="shared" si="51"/>
        <v>2</v>
      </c>
      <c s="93" t="str">
        <f t="shared" si="52"/>
        <v>02:20</v>
      </c>
      <c s="29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1620</v>
      </c>
      <c s="29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960</v>
      </c>
      <c s="29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9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29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9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9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9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420</v>
      </c>
      <c s="29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29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480</v>
      </c>
      <c s="29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180</v>
      </c>
      <c s="29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9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9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9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9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9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9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9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9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9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9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9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9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9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9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9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9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9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71"/>
      <c r="CT100" s="332"/>
      <c s="14"/>
      <c s="79"/>
      <c s="79"/>
      <c s="296">
        <f t="shared" si="110"/>
        <v>46</v>
      </c>
      <c s="230" t="s">
        <v>160</v>
      </c>
      <c r="FL100" s="1"/>
      <c s="125">
        <f t="shared" si="9"/>
        <v>43928</v>
      </c>
      <c s="229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4"/>
        <v>101</v>
      </c>
      <c s="74">
        <f t="shared" si="50"/>
        <v>2.3500000000000001</v>
      </c>
      <c s="236">
        <v>45055.097916666666</v>
      </c>
      <c s="66">
        <v>11389</v>
      </c>
      <c s="66">
        <v>13180</v>
      </c>
      <c s="66">
        <v>3342</v>
      </c>
      <c s="66">
        <v>2453</v>
      </c>
      <c s="66">
        <v>0</v>
      </c>
      <c s="66">
        <v>1932</v>
      </c>
      <c s="66">
        <v>251</v>
      </c>
      <c s="66">
        <v>5845</v>
      </c>
      <c s="66">
        <v>3930</v>
      </c>
      <c s="66">
        <v>6353</v>
      </c>
      <c s="66">
        <v>2283</v>
      </c>
      <c s="66">
        <v>0</v>
      </c>
      <c s="66">
        <v>4107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25"/>
      <c s="255" t="str">
        <f t="shared" si="55"/>
        <v/>
      </c>
      <c s="253">
        <f t="shared" si="56"/>
        <v>2</v>
      </c>
      <c s="22">
        <f t="shared" si="57"/>
        <v>27</v>
      </c>
      <c s="22">
        <f t="shared" si="58"/>
        <v>17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5</v>
      </c>
      <c s="22">
        <f t="shared" si="66"/>
        <v>8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223">
        <f t="shared" si="51"/>
        <v>2</v>
      </c>
      <c s="93" t="str">
        <f t="shared" si="52"/>
        <v>02:21</v>
      </c>
      <c s="29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1620</v>
      </c>
      <c s="29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1020</v>
      </c>
      <c s="29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9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240</v>
      </c>
      <c s="29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9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9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9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480</v>
      </c>
      <c s="29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300</v>
      </c>
      <c s="29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480</v>
      </c>
      <c s="29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180</v>
      </c>
      <c s="29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9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9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9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9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9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9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9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9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9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9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9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9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9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9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9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9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9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71"/>
      <c r="CT101" s="332"/>
      <c s="14"/>
      <c s="79"/>
      <c s="79"/>
      <c s="296">
        <f t="shared" si="110"/>
        <v>47</v>
      </c>
      <c s="230" t="s">
        <v>281</v>
      </c>
      <c r="FL101" s="1"/>
      <c s="125">
        <f t="shared" si="9"/>
        <v>43929</v>
      </c>
      <c s="229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4"/>
        <v>102</v>
      </c>
      <c s="74">
        <f t="shared" si="50"/>
        <v>2.3666666666666667</v>
      </c>
      <c s="236">
        <v>45055.098611111112</v>
      </c>
      <c s="66">
        <v>11419</v>
      </c>
      <c s="66">
        <v>13197</v>
      </c>
      <c s="66">
        <v>3342</v>
      </c>
      <c s="66">
        <v>2456</v>
      </c>
      <c s="66">
        <v>0</v>
      </c>
      <c s="66">
        <v>1932</v>
      </c>
      <c s="66">
        <v>251</v>
      </c>
      <c s="66">
        <v>5852</v>
      </c>
      <c s="66">
        <v>3935</v>
      </c>
      <c s="66">
        <v>6361</v>
      </c>
      <c s="66">
        <v>2285</v>
      </c>
      <c s="66">
        <v>0</v>
      </c>
      <c s="66">
        <v>4112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25"/>
      <c s="255" t="str">
        <f t="shared" si="55"/>
        <v/>
      </c>
      <c s="253">
        <f t="shared" si="56"/>
        <v>2</v>
      </c>
      <c s="22">
        <f t="shared" si="57"/>
        <v>30</v>
      </c>
      <c s="22">
        <f t="shared" si="58"/>
        <v>17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8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223">
        <f t="shared" si="51"/>
        <v>2</v>
      </c>
      <c s="93" t="str">
        <f t="shared" si="52"/>
        <v>02:22</v>
      </c>
      <c s="29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1800</v>
      </c>
      <c s="29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1020</v>
      </c>
      <c s="29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9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180</v>
      </c>
      <c s="29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9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9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9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420</v>
      </c>
      <c s="29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29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480</v>
      </c>
      <c s="29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29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9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9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9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9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9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9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9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9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9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9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9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9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9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9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9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9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9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71"/>
      <c r="CT102" s="332"/>
      <c s="14"/>
      <c s="79"/>
      <c s="79"/>
      <c s="296">
        <f t="shared" si="110"/>
        <v>48</v>
      </c>
      <c s="230" t="s">
        <v>369</v>
      </c>
      <c r="FL102" s="1"/>
      <c s="125">
        <f t="shared" si="9"/>
        <v>43930</v>
      </c>
      <c s="229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4"/>
        <v>103</v>
      </c>
      <c s="74">
        <f t="shared" si="50"/>
        <v>2.3833333333333333</v>
      </c>
      <c s="236">
        <v>45055.099305555559</v>
      </c>
      <c s="66">
        <v>11449</v>
      </c>
      <c s="66">
        <v>13213</v>
      </c>
      <c s="66">
        <v>3342</v>
      </c>
      <c s="66">
        <v>2460</v>
      </c>
      <c s="66">
        <v>0</v>
      </c>
      <c s="66">
        <v>1932</v>
      </c>
      <c s="66">
        <v>251</v>
      </c>
      <c s="66">
        <v>5860</v>
      </c>
      <c s="66">
        <v>3941</v>
      </c>
      <c s="66">
        <v>6369</v>
      </c>
      <c s="66">
        <v>2288</v>
      </c>
      <c s="66">
        <v>0</v>
      </c>
      <c s="66">
        <v>4118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25"/>
      <c s="255" t="str">
        <f t="shared" si="55"/>
        <v/>
      </c>
      <c s="253">
        <f t="shared" si="56"/>
        <v>2</v>
      </c>
      <c s="22">
        <f t="shared" si="57"/>
        <v>30</v>
      </c>
      <c s="22">
        <f t="shared" si="58"/>
        <v>16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6</v>
      </c>
      <c s="22">
        <f t="shared" si="66"/>
        <v>8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223">
        <f t="shared" si="51"/>
        <v>2</v>
      </c>
      <c s="93" t="str">
        <f t="shared" si="52"/>
        <v>02:23</v>
      </c>
      <c s="29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1800</v>
      </c>
      <c s="29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960</v>
      </c>
      <c s="29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9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240</v>
      </c>
      <c s="29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9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9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9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480</v>
      </c>
      <c s="29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360</v>
      </c>
      <c s="29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480</v>
      </c>
      <c s="29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180</v>
      </c>
      <c s="29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9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9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9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9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9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9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9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9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9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9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9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9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9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9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9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9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9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71"/>
      <c r="CT103" s="332"/>
      <c s="14"/>
      <c s="79"/>
      <c s="79"/>
      <c s="296">
        <f t="shared" si="110"/>
        <v>49</v>
      </c>
      <c s="230" t="s">
        <v>88</v>
      </c>
      <c r="FL103" s="1"/>
      <c s="125">
        <f t="shared" si="9"/>
        <v>43931</v>
      </c>
      <c s="229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4"/>
        <v>104</v>
      </c>
      <c s="74">
        <f t="shared" si="50"/>
        <v>2.3999999999999999</v>
      </c>
      <c s="236">
        <v>45055.099999999999</v>
      </c>
      <c s="66">
        <v>11476</v>
      </c>
      <c s="66">
        <v>13229</v>
      </c>
      <c s="66">
        <v>3342</v>
      </c>
      <c s="66">
        <v>2463</v>
      </c>
      <c s="66">
        <v>0</v>
      </c>
      <c s="66">
        <v>1932</v>
      </c>
      <c s="66">
        <v>251</v>
      </c>
      <c s="66">
        <v>5867</v>
      </c>
      <c s="66">
        <v>3945</v>
      </c>
      <c s="66">
        <v>6377</v>
      </c>
      <c s="66">
        <v>2291</v>
      </c>
      <c s="66">
        <v>0</v>
      </c>
      <c s="66">
        <v>4123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25"/>
      <c s="255" t="str">
        <f t="shared" si="55"/>
        <v/>
      </c>
      <c s="253">
        <f t="shared" si="56"/>
        <v>2</v>
      </c>
      <c s="22">
        <f t="shared" si="57"/>
        <v>27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4</v>
      </c>
      <c s="22">
        <f t="shared" si="66"/>
        <v>8</v>
      </c>
      <c s="22">
        <f t="shared" si="67"/>
        <v>3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223">
        <f t="shared" si="51"/>
        <v>2</v>
      </c>
      <c s="93" t="str">
        <f t="shared" si="52"/>
        <v>02:24</v>
      </c>
      <c s="29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1620</v>
      </c>
      <c s="29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960</v>
      </c>
      <c s="29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9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29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9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9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9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420</v>
      </c>
      <c s="29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240</v>
      </c>
      <c s="29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480</v>
      </c>
      <c s="29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180</v>
      </c>
      <c s="29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9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9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9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9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9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9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9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9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9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9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9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9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9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9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9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9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9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71"/>
      <c r="CT104" s="332"/>
      <c s="14"/>
      <c s="79"/>
      <c s="79"/>
      <c s="296">
        <f t="shared" si="110"/>
        <v>50</v>
      </c>
      <c s="230" t="s">
        <v>183</v>
      </c>
      <c r="FL104" s="1"/>
      <c s="125">
        <f t="shared" si="9"/>
        <v>43932</v>
      </c>
      <c s="229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4"/>
        <v>105</v>
      </c>
      <c s="74">
        <f t="shared" si="50"/>
        <v>2.4166666666666665</v>
      </c>
      <c s="236">
        <v>45055.100694444445</v>
      </c>
      <c s="66">
        <v>11478</v>
      </c>
      <c s="66">
        <v>13245</v>
      </c>
      <c s="66">
        <v>3342</v>
      </c>
      <c s="66">
        <v>2467</v>
      </c>
      <c s="66">
        <v>0</v>
      </c>
      <c s="66">
        <v>1932</v>
      </c>
      <c s="66">
        <v>251</v>
      </c>
      <c s="66">
        <v>5875</v>
      </c>
      <c s="66">
        <v>3951</v>
      </c>
      <c s="66">
        <v>6385</v>
      </c>
      <c s="66">
        <v>2294</v>
      </c>
      <c s="66">
        <v>0</v>
      </c>
      <c s="66">
        <v>4129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25"/>
      <c s="255" t="str">
        <f t="shared" si="55"/>
        <v/>
      </c>
      <c s="253">
        <f t="shared" si="56"/>
        <v>2</v>
      </c>
      <c s="22">
        <f t="shared" si="57"/>
        <v>2</v>
      </c>
      <c s="22">
        <f t="shared" si="58"/>
        <v>16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6</v>
      </c>
      <c s="22">
        <f t="shared" si="66"/>
        <v>8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223">
        <f t="shared" si="51"/>
        <v>2</v>
      </c>
      <c s="93" t="str">
        <f t="shared" si="52"/>
        <v>02:25</v>
      </c>
      <c s="29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120</v>
      </c>
      <c s="29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960</v>
      </c>
      <c s="29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9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240</v>
      </c>
      <c s="29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9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9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9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480</v>
      </c>
      <c s="29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360</v>
      </c>
      <c s="29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480</v>
      </c>
      <c s="29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180</v>
      </c>
      <c s="29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9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9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9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9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9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9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9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9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9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9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9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9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9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9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9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9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9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71"/>
      <c r="CT105" s="332"/>
      <c s="14"/>
      <c s="79"/>
      <c s="79"/>
      <c s="296">
        <f t="shared" si="110"/>
        <v>51</v>
      </c>
      <c s="230" t="s">
        <v>282</v>
      </c>
      <c r="FL105" s="1"/>
      <c s="125">
        <f t="shared" si="9"/>
        <v>43933</v>
      </c>
      <c s="229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4"/>
        <v>106</v>
      </c>
      <c s="74">
        <f t="shared" si="50"/>
        <v>2.4333333333333336</v>
      </c>
      <c s="236">
        <v>45055.101388888892</v>
      </c>
      <c s="66">
        <v>11480</v>
      </c>
      <c s="66">
        <v>13262</v>
      </c>
      <c s="66">
        <v>3342</v>
      </c>
      <c s="66">
        <v>2471</v>
      </c>
      <c s="66">
        <v>0</v>
      </c>
      <c s="66">
        <v>1932</v>
      </c>
      <c s="66">
        <v>251</v>
      </c>
      <c s="66">
        <v>5883</v>
      </c>
      <c s="66">
        <v>3956</v>
      </c>
      <c s="66">
        <v>6394</v>
      </c>
      <c s="66">
        <v>2296</v>
      </c>
      <c s="66">
        <v>0</v>
      </c>
      <c s="66">
        <v>4135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25"/>
      <c s="255" t="str">
        <f t="shared" si="55"/>
        <v/>
      </c>
      <c s="253">
        <f t="shared" si="56"/>
        <v>2</v>
      </c>
      <c s="22">
        <f t="shared" si="57"/>
        <v>2</v>
      </c>
      <c s="22">
        <f t="shared" si="58"/>
        <v>17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5</v>
      </c>
      <c s="22">
        <f t="shared" si="66"/>
        <v>9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223">
        <f t="shared" si="51"/>
        <v>2</v>
      </c>
      <c s="93" t="str">
        <f t="shared" si="52"/>
        <v>02:26</v>
      </c>
      <c s="29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120</v>
      </c>
      <c s="29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1020</v>
      </c>
      <c s="29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9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29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9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9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9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480</v>
      </c>
      <c s="29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29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540</v>
      </c>
      <c s="29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29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9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9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9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9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9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9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9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9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9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9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9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9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9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9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9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9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9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71"/>
      <c r="CT106" s="332"/>
      <c s="14"/>
      <c s="79"/>
      <c s="79"/>
      <c s="296">
        <f t="shared" si="110"/>
        <v>52</v>
      </c>
      <c s="230" t="s">
        <v>9</v>
      </c>
      <c r="FL106" s="1"/>
      <c s="125">
        <f t="shared" si="9"/>
        <v>43934</v>
      </c>
      <c s="229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4"/>
        <v>107</v>
      </c>
      <c s="74">
        <f t="shared" si="50"/>
        <v>2.4500000000000002</v>
      </c>
      <c s="236">
        <v>45055.102083333331</v>
      </c>
      <c s="66">
        <v>11496</v>
      </c>
      <c s="66">
        <v>13277</v>
      </c>
      <c s="66">
        <v>3342</v>
      </c>
      <c s="66">
        <v>2474</v>
      </c>
      <c s="66">
        <v>0</v>
      </c>
      <c s="66">
        <v>1932</v>
      </c>
      <c s="66">
        <v>251</v>
      </c>
      <c s="66">
        <v>5890</v>
      </c>
      <c s="66">
        <v>3961</v>
      </c>
      <c s="66">
        <v>6401</v>
      </c>
      <c s="66">
        <v>2299</v>
      </c>
      <c s="66">
        <v>0</v>
      </c>
      <c s="66">
        <v>4141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25"/>
      <c s="255" t="str">
        <f t="shared" si="55"/>
        <v/>
      </c>
      <c s="253">
        <f t="shared" si="56"/>
        <v>2</v>
      </c>
      <c s="22">
        <f t="shared" si="57"/>
        <v>16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223">
        <f t="shared" si="51"/>
        <v>2</v>
      </c>
      <c s="93" t="str">
        <f t="shared" si="52"/>
        <v>02:27</v>
      </c>
      <c s="29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960</v>
      </c>
      <c s="29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900</v>
      </c>
      <c s="29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9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29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9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9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9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420</v>
      </c>
      <c s="29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300</v>
      </c>
      <c s="29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420</v>
      </c>
      <c s="29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180</v>
      </c>
      <c s="29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9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9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9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9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9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9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9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9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9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9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9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9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9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9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9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9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9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71"/>
      <c r="CT107" s="332"/>
      <c s="14"/>
      <c s="79"/>
      <c s="79"/>
      <c s="296">
        <f t="shared" si="110"/>
        <v>53</v>
      </c>
      <c s="230" t="s">
        <v>109</v>
      </c>
      <c r="FL107" s="1"/>
      <c s="125">
        <f t="shared" si="9"/>
        <v>43935</v>
      </c>
      <c s="229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4"/>
        <v>108</v>
      </c>
      <c s="74">
        <f t="shared" si="50"/>
        <v>2.4666666666666668</v>
      </c>
      <c s="236">
        <v>45055.102777777778</v>
      </c>
      <c s="66">
        <v>11523</v>
      </c>
      <c s="66">
        <v>13294</v>
      </c>
      <c s="66">
        <v>3342</v>
      </c>
      <c s="66">
        <v>2477</v>
      </c>
      <c s="66">
        <v>0</v>
      </c>
      <c s="66">
        <v>1932</v>
      </c>
      <c s="66">
        <v>251</v>
      </c>
      <c s="66">
        <v>5898</v>
      </c>
      <c s="66">
        <v>3966</v>
      </c>
      <c s="66">
        <v>6410</v>
      </c>
      <c s="66">
        <v>2302</v>
      </c>
      <c s="66">
        <v>0</v>
      </c>
      <c s="66">
        <v>4147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25"/>
      <c s="255" t="str">
        <f t="shared" si="55"/>
        <v/>
      </c>
      <c s="253">
        <f t="shared" si="56"/>
        <v>2</v>
      </c>
      <c s="22">
        <f t="shared" si="57"/>
        <v>27</v>
      </c>
      <c s="22">
        <f t="shared" si="58"/>
        <v>17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5</v>
      </c>
      <c s="22">
        <f t="shared" si="66"/>
        <v>9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223">
        <f t="shared" si="51"/>
        <v>2</v>
      </c>
      <c s="93" t="str">
        <f t="shared" si="52"/>
        <v>02:28</v>
      </c>
      <c s="29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1620</v>
      </c>
      <c s="29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1020</v>
      </c>
      <c s="29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9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29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9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9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9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480</v>
      </c>
      <c s="29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29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540</v>
      </c>
      <c s="29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180</v>
      </c>
      <c s="29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9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9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9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9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9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9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9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9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9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9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9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9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9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9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9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9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9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71"/>
      <c r="CT108" s="332"/>
      <c s="14"/>
      <c s="79"/>
      <c s="79"/>
      <c s="296">
        <f t="shared" si="110"/>
        <v>54</v>
      </c>
      <c s="230" t="s">
        <v>226</v>
      </c>
      <c r="FL108" s="1"/>
      <c s="125">
        <f t="shared" si="9"/>
        <v>43936</v>
      </c>
      <c s="229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4"/>
        <v>109</v>
      </c>
      <c s="74">
        <f t="shared" si="50"/>
        <v>2.4833333333333334</v>
      </c>
      <c s="236">
        <v>45055.103472222225</v>
      </c>
      <c s="66">
        <v>11551</v>
      </c>
      <c s="66">
        <v>13311</v>
      </c>
      <c s="66">
        <v>3342</v>
      </c>
      <c s="66">
        <v>2481</v>
      </c>
      <c s="66">
        <v>0</v>
      </c>
      <c s="66">
        <v>1932</v>
      </c>
      <c s="66">
        <v>251</v>
      </c>
      <c s="66">
        <v>5906</v>
      </c>
      <c s="66">
        <v>3971</v>
      </c>
      <c s="66">
        <v>6418</v>
      </c>
      <c s="66">
        <v>2305</v>
      </c>
      <c s="66">
        <v>0</v>
      </c>
      <c s="66">
        <v>4153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25"/>
      <c s="255" t="str">
        <f t="shared" si="55"/>
        <v/>
      </c>
      <c s="253">
        <f t="shared" si="56"/>
        <v>2</v>
      </c>
      <c s="22">
        <f t="shared" si="57"/>
        <v>28</v>
      </c>
      <c s="22">
        <f t="shared" si="58"/>
        <v>17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5</v>
      </c>
      <c s="22">
        <f t="shared" si="66"/>
        <v>8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223">
        <f t="shared" si="51"/>
        <v>2</v>
      </c>
      <c s="93" t="str">
        <f t="shared" si="52"/>
        <v>02:29</v>
      </c>
      <c s="29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1680</v>
      </c>
      <c s="29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1020</v>
      </c>
      <c s="29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9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240</v>
      </c>
      <c s="29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9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9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9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480</v>
      </c>
      <c s="29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29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480</v>
      </c>
      <c s="29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180</v>
      </c>
      <c s="29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9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9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9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9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9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9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9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9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9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9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9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9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9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9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9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9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9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71"/>
      <c r="CT109" s="332"/>
      <c s="14"/>
      <c s="79"/>
      <c s="79"/>
      <c s="296">
        <f t="shared" si="110"/>
        <v>55</v>
      </c>
      <c s="230" t="s">
        <v>323</v>
      </c>
      <c r="FL109" s="1"/>
      <c s="125">
        <f t="shared" si="9"/>
        <v>43937</v>
      </c>
      <c s="229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4"/>
        <v>110</v>
      </c>
      <c s="74">
        <f t="shared" si="50"/>
        <v>2.5</v>
      </c>
      <c s="236">
        <v>45055.104166666664</v>
      </c>
      <c s="66">
        <v>11577</v>
      </c>
      <c s="66">
        <v>13326</v>
      </c>
      <c s="66">
        <v>3342</v>
      </c>
      <c s="66">
        <v>2484</v>
      </c>
      <c s="66">
        <v>0</v>
      </c>
      <c s="66">
        <v>1932</v>
      </c>
      <c s="66">
        <v>251</v>
      </c>
      <c s="66">
        <v>5913</v>
      </c>
      <c s="66">
        <v>3976</v>
      </c>
      <c s="66">
        <v>6426</v>
      </c>
      <c s="66">
        <v>2307</v>
      </c>
      <c s="66">
        <v>0</v>
      </c>
      <c s="66">
        <v>4158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25"/>
      <c s="255" t="str">
        <f t="shared" si="55"/>
        <v/>
      </c>
      <c s="253">
        <f t="shared" si="56"/>
        <v>2</v>
      </c>
      <c s="22">
        <f t="shared" si="57"/>
        <v>26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8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223">
        <f t="shared" si="51"/>
        <v>2</v>
      </c>
      <c s="93" t="str">
        <f t="shared" si="52"/>
        <v>02:30</v>
      </c>
      <c s="29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1560</v>
      </c>
      <c s="29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29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9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29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9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9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9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420</v>
      </c>
      <c s="29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300</v>
      </c>
      <c s="29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480</v>
      </c>
      <c s="29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29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9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9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9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9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9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9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9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9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9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9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9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9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9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9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9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9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9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71"/>
      <c r="CT110" s="332"/>
      <c s="14"/>
      <c s="79"/>
      <c s="79"/>
      <c s="296">
        <f t="shared" si="110"/>
        <v>56</v>
      </c>
      <c s="230" t="s">
        <v>40</v>
      </c>
      <c r="FL110" s="1"/>
      <c s="125">
        <f t="shared" si="9"/>
        <v>43938</v>
      </c>
      <c s="229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4"/>
        <v>111</v>
      </c>
      <c s="74">
        <f t="shared" si="50"/>
        <v>2.5166666666666666</v>
      </c>
      <c s="236">
        <v>45055.104861111111</v>
      </c>
      <c s="66">
        <v>11608</v>
      </c>
      <c s="66">
        <v>13343</v>
      </c>
      <c s="66">
        <v>3342</v>
      </c>
      <c s="66">
        <v>2488</v>
      </c>
      <c s="66">
        <v>0</v>
      </c>
      <c s="66">
        <v>1932</v>
      </c>
      <c s="66">
        <v>251</v>
      </c>
      <c s="66">
        <v>5921</v>
      </c>
      <c s="66">
        <v>3982</v>
      </c>
      <c s="66">
        <v>6434</v>
      </c>
      <c s="66">
        <v>2310</v>
      </c>
      <c s="66">
        <v>0</v>
      </c>
      <c s="66">
        <v>4164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25"/>
      <c s="255" t="str">
        <f t="shared" si="55"/>
        <v/>
      </c>
      <c s="253">
        <f t="shared" si="56"/>
        <v>2</v>
      </c>
      <c s="22">
        <f t="shared" si="57"/>
        <v>31</v>
      </c>
      <c s="22">
        <f t="shared" si="58"/>
        <v>17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6</v>
      </c>
      <c s="22">
        <f t="shared" si="66"/>
        <v>8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223">
        <f t="shared" si="51"/>
        <v>2</v>
      </c>
      <c s="93" t="str">
        <f t="shared" si="52"/>
        <v>02:31</v>
      </c>
      <c s="29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1860</v>
      </c>
      <c s="29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1020</v>
      </c>
      <c s="29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9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240</v>
      </c>
      <c s="29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9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9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9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480</v>
      </c>
      <c s="29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360</v>
      </c>
      <c s="29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480</v>
      </c>
      <c s="29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180</v>
      </c>
      <c s="29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9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9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9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9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9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9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9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9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9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9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9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9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9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9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9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9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9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71"/>
      <c r="CT111" s="332"/>
      <c s="14"/>
      <c s="79"/>
      <c s="79"/>
      <c s="296">
        <f t="shared" si="110"/>
        <v>57</v>
      </c>
      <c s="230" t="s">
        <v>131</v>
      </c>
      <c r="FL111" s="1"/>
      <c s="125">
        <f t="shared" si="9"/>
        <v>43939</v>
      </c>
      <c s="229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4"/>
        <v>112</v>
      </c>
      <c s="74">
        <f t="shared" si="50"/>
        <v>2.5333333333333332</v>
      </c>
      <c s="236">
        <v>45055.105555555558</v>
      </c>
      <c s="66">
        <v>11636</v>
      </c>
      <c s="66">
        <v>13358</v>
      </c>
      <c s="66">
        <v>3342</v>
      </c>
      <c s="66">
        <v>2491</v>
      </c>
      <c s="66">
        <v>0</v>
      </c>
      <c s="66">
        <v>1932</v>
      </c>
      <c s="66">
        <v>251</v>
      </c>
      <c s="66">
        <v>5928</v>
      </c>
      <c s="66">
        <v>3986</v>
      </c>
      <c s="66">
        <v>6442</v>
      </c>
      <c s="66">
        <v>2313</v>
      </c>
      <c s="66">
        <v>0</v>
      </c>
      <c s="66">
        <v>4170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25"/>
      <c s="255" t="str">
        <f t="shared" si="55"/>
        <v/>
      </c>
      <c s="253">
        <f t="shared" si="56"/>
        <v>2</v>
      </c>
      <c s="22">
        <f t="shared" si="57"/>
        <v>28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4</v>
      </c>
      <c s="22">
        <f t="shared" si="66"/>
        <v>8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223">
        <f t="shared" si="51"/>
        <v>2</v>
      </c>
      <c s="93" t="str">
        <f t="shared" si="52"/>
        <v>02:32</v>
      </c>
      <c s="29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1680</v>
      </c>
      <c s="29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900</v>
      </c>
      <c s="29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9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180</v>
      </c>
      <c s="29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9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9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9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420</v>
      </c>
      <c s="29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29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480</v>
      </c>
      <c s="29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180</v>
      </c>
      <c s="29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9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9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9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9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9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9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9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9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9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9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9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9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9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9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9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9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9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71"/>
      <c r="CT112" s="332"/>
      <c s="14"/>
      <c s="79"/>
      <c s="79"/>
      <c s="296">
        <f t="shared" si="110"/>
        <v>58</v>
      </c>
      <c s="230" t="s">
        <v>227</v>
      </c>
      <c r="FL112" s="1"/>
      <c s="125">
        <f t="shared" si="9"/>
        <v>43940</v>
      </c>
      <c s="229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4"/>
        <v>113</v>
      </c>
      <c s="74">
        <f t="shared" si="50"/>
        <v>2.5499999999999998</v>
      </c>
      <c s="236">
        <v>45055.106249999997</v>
      </c>
      <c s="66">
        <v>11665</v>
      </c>
      <c s="66">
        <v>13374</v>
      </c>
      <c s="66">
        <v>3342</v>
      </c>
      <c s="66">
        <v>2495</v>
      </c>
      <c s="66">
        <v>0</v>
      </c>
      <c s="66">
        <v>1932</v>
      </c>
      <c s="66">
        <v>251</v>
      </c>
      <c s="66">
        <v>5936</v>
      </c>
      <c s="66">
        <v>3992</v>
      </c>
      <c s="66">
        <v>6451</v>
      </c>
      <c s="66">
        <v>2316</v>
      </c>
      <c s="66">
        <v>0</v>
      </c>
      <c s="66">
        <v>4175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25"/>
      <c s="255" t="str">
        <f t="shared" si="55"/>
        <v/>
      </c>
      <c s="253">
        <f t="shared" si="56"/>
        <v>2</v>
      </c>
      <c s="22">
        <f t="shared" si="57"/>
        <v>29</v>
      </c>
      <c s="22">
        <f t="shared" si="58"/>
        <v>16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6</v>
      </c>
      <c s="22">
        <f t="shared" si="66"/>
        <v>9</v>
      </c>
      <c s="22">
        <f t="shared" si="67"/>
        <v>3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223">
        <f t="shared" si="51"/>
        <v>2</v>
      </c>
      <c s="93" t="str">
        <f t="shared" si="52"/>
        <v>02:33</v>
      </c>
      <c s="29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1740</v>
      </c>
      <c s="29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960</v>
      </c>
      <c s="29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9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240</v>
      </c>
      <c s="29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9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9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9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480</v>
      </c>
      <c s="29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360</v>
      </c>
      <c s="29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540</v>
      </c>
      <c s="29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180</v>
      </c>
      <c s="29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9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9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9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9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9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9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9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9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9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9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9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9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9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9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9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9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9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71"/>
      <c r="CT113" s="332"/>
      <c s="14"/>
      <c s="79"/>
      <c s="79"/>
      <c s="296">
        <f t="shared" si="110"/>
        <v>59</v>
      </c>
      <c s="230" t="s">
        <v>324</v>
      </c>
      <c r="FL113" s="1"/>
      <c s="125">
        <f t="shared" si="9"/>
        <v>43941</v>
      </c>
      <c s="229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4"/>
        <v>114</v>
      </c>
      <c s="74">
        <f t="shared" si="50"/>
        <v>2.5666666666666664</v>
      </c>
      <c s="236">
        <v>45055.106944444444</v>
      </c>
      <c s="66">
        <v>11695</v>
      </c>
      <c s="66">
        <v>13390</v>
      </c>
      <c s="66">
        <v>3342</v>
      </c>
      <c s="66">
        <v>2498</v>
      </c>
      <c s="66">
        <v>0</v>
      </c>
      <c s="66">
        <v>1932</v>
      </c>
      <c s="66">
        <v>251</v>
      </c>
      <c s="66">
        <v>5943</v>
      </c>
      <c s="66">
        <v>3996</v>
      </c>
      <c s="66">
        <v>6458</v>
      </c>
      <c s="66">
        <v>2318</v>
      </c>
      <c s="66">
        <v>0</v>
      </c>
      <c s="66">
        <v>4181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25"/>
      <c s="255" t="str">
        <f t="shared" si="55"/>
        <v/>
      </c>
      <c s="253">
        <f t="shared" si="56"/>
        <v>2</v>
      </c>
      <c s="22">
        <f t="shared" si="57"/>
        <v>30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4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223">
        <f t="shared" si="51"/>
        <v>2</v>
      </c>
      <c s="93" t="str">
        <f t="shared" si="52"/>
        <v>02:34</v>
      </c>
      <c s="29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1800</v>
      </c>
      <c s="29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960</v>
      </c>
      <c s="29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9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29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9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9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9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420</v>
      </c>
      <c s="29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240</v>
      </c>
      <c s="29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420</v>
      </c>
      <c s="29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29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9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9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9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9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9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9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9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9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9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9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9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9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9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9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9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9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9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71"/>
      <c r="CT114" s="332"/>
      <c s="14"/>
      <c s="79"/>
      <c s="79"/>
      <c s="296">
        <f t="shared" si="110"/>
        <v>60</v>
      </c>
      <c s="230" t="s">
        <v>41</v>
      </c>
      <c r="FL114" s="1"/>
      <c s="125">
        <f t="shared" si="9"/>
        <v>43942</v>
      </c>
      <c s="229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4"/>
        <v>115</v>
      </c>
      <c s="74">
        <f t="shared" si="50"/>
        <v>2.5833333333333335</v>
      </c>
      <c s="236">
        <v>45055.107638888891</v>
      </c>
      <c s="66">
        <v>11725</v>
      </c>
      <c s="66">
        <v>13407</v>
      </c>
      <c s="66">
        <v>3342</v>
      </c>
      <c s="66">
        <v>2502</v>
      </c>
      <c s="66">
        <v>0</v>
      </c>
      <c s="66">
        <v>1932</v>
      </c>
      <c s="66">
        <v>251</v>
      </c>
      <c s="66">
        <v>5951</v>
      </c>
      <c s="66">
        <v>4002</v>
      </c>
      <c s="66">
        <v>6466</v>
      </c>
      <c s="66">
        <v>2321</v>
      </c>
      <c s="66">
        <v>0</v>
      </c>
      <c s="66">
        <v>4187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25"/>
      <c s="255" t="str">
        <f t="shared" si="55"/>
        <v/>
      </c>
      <c s="253">
        <f t="shared" si="56"/>
        <v>2</v>
      </c>
      <c s="22">
        <f t="shared" si="57"/>
        <v>30</v>
      </c>
      <c s="22">
        <f t="shared" si="58"/>
        <v>17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6</v>
      </c>
      <c s="22">
        <f t="shared" si="66"/>
        <v>8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223">
        <f t="shared" si="51"/>
        <v>2</v>
      </c>
      <c s="93" t="str">
        <f t="shared" si="52"/>
        <v>02:35</v>
      </c>
      <c s="29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1800</v>
      </c>
      <c s="29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1020</v>
      </c>
      <c s="29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9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240</v>
      </c>
      <c s="29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9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9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9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480</v>
      </c>
      <c s="29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360</v>
      </c>
      <c s="29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480</v>
      </c>
      <c s="29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180</v>
      </c>
      <c s="29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9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9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9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9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9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9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9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9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9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9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9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9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9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9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9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9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9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71"/>
      <c r="CT115" s="332"/>
      <c s="14"/>
      <c s="79"/>
      <c s="79"/>
      <c s="296">
        <f t="shared" si="110"/>
        <v>61</v>
      </c>
      <c s="230" t="s">
        <v>132</v>
      </c>
      <c r="FL115" s="1"/>
      <c s="125">
        <f t="shared" si="9"/>
        <v>43943</v>
      </c>
      <c s="229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4"/>
        <v>116</v>
      </c>
      <c s="74">
        <f t="shared" si="50"/>
        <v>2.6000000000000001</v>
      </c>
      <c s="236">
        <v>45055.10833333333</v>
      </c>
      <c s="66">
        <v>11753</v>
      </c>
      <c s="66">
        <v>13423</v>
      </c>
      <c s="66">
        <v>3342</v>
      </c>
      <c s="66">
        <v>2505</v>
      </c>
      <c s="66">
        <v>0</v>
      </c>
      <c s="66">
        <v>1932</v>
      </c>
      <c s="66">
        <v>251</v>
      </c>
      <c s="66">
        <v>5958</v>
      </c>
      <c s="66">
        <v>4006</v>
      </c>
      <c s="66">
        <v>6474</v>
      </c>
      <c s="66">
        <v>2324</v>
      </c>
      <c s="66">
        <v>0</v>
      </c>
      <c s="66">
        <v>4193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25"/>
      <c s="255" t="str">
        <f t="shared" si="55"/>
        <v/>
      </c>
      <c s="253">
        <f t="shared" si="56"/>
        <v>2</v>
      </c>
      <c s="22">
        <f t="shared" si="57"/>
        <v>28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4</v>
      </c>
      <c s="22">
        <f t="shared" si="66"/>
        <v>8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223">
        <f t="shared" si="51"/>
        <v>2</v>
      </c>
      <c s="93" t="str">
        <f t="shared" si="52"/>
        <v>02:36</v>
      </c>
      <c s="29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1680</v>
      </c>
      <c s="29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960</v>
      </c>
      <c s="29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9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29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9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9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9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420</v>
      </c>
      <c s="29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240</v>
      </c>
      <c s="29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480</v>
      </c>
      <c s="29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180</v>
      </c>
      <c s="29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9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9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9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9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9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9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9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9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9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9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9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9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9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9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9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9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9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71"/>
      <c r="CT116" s="332"/>
      <c s="14"/>
      <c s="79"/>
      <c s="79"/>
      <c s="296">
        <f t="shared" si="110"/>
        <v>62</v>
      </c>
      <c s="230" t="s">
        <v>233</v>
      </c>
      <c r="FL116" s="1"/>
      <c s="125">
        <f t="shared" si="9"/>
        <v>43944</v>
      </c>
      <c s="229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4"/>
        <v>117</v>
      </c>
      <c s="74">
        <f t="shared" si="50"/>
        <v>2.6166666666666667</v>
      </c>
      <c s="236">
        <v>45055.109027777777</v>
      </c>
      <c s="66">
        <v>11771</v>
      </c>
      <c s="66">
        <v>13439</v>
      </c>
      <c s="66">
        <v>3342</v>
      </c>
      <c s="66">
        <v>2509</v>
      </c>
      <c s="66">
        <v>0</v>
      </c>
      <c s="66">
        <v>1932</v>
      </c>
      <c s="66">
        <v>251</v>
      </c>
      <c s="66">
        <v>5966</v>
      </c>
      <c s="66">
        <v>4012</v>
      </c>
      <c s="66">
        <v>6483</v>
      </c>
      <c s="66">
        <v>2327</v>
      </c>
      <c s="66">
        <v>0</v>
      </c>
      <c s="66">
        <v>4199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25"/>
      <c s="255" t="str">
        <f t="shared" si="55"/>
        <v/>
      </c>
      <c s="253">
        <f t="shared" si="56"/>
        <v>2</v>
      </c>
      <c s="22">
        <f t="shared" si="57"/>
        <v>18</v>
      </c>
      <c s="22">
        <f t="shared" si="58"/>
        <v>16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6</v>
      </c>
      <c s="22">
        <f t="shared" si="66"/>
        <v>9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223">
        <f t="shared" si="51"/>
        <v>2</v>
      </c>
      <c s="93" t="str">
        <f t="shared" si="52"/>
        <v>02:37</v>
      </c>
      <c s="29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1080</v>
      </c>
      <c s="29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960</v>
      </c>
      <c s="29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9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240</v>
      </c>
      <c s="29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9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9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9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480</v>
      </c>
      <c s="29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360</v>
      </c>
      <c s="29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540</v>
      </c>
      <c s="29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180</v>
      </c>
      <c s="29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9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9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9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9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9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9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9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9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9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9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9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9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9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9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9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9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9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71"/>
      <c r="CT117" s="332"/>
      <c s="14"/>
      <c s="79"/>
      <c s="79"/>
      <c s="296">
        <f t="shared" si="110"/>
        <v>63</v>
      </c>
      <c s="230" t="s">
        <v>355</v>
      </c>
      <c r="FL117" s="1"/>
      <c s="125">
        <f t="shared" si="9"/>
        <v>43945</v>
      </c>
      <c s="229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4"/>
        <v>118</v>
      </c>
      <c s="74">
        <f t="shared" si="50"/>
        <v>2.6333333333333333</v>
      </c>
      <c s="236">
        <v>45055.109722222223</v>
      </c>
      <c s="66">
        <v>11795</v>
      </c>
      <c s="66">
        <v>13455</v>
      </c>
      <c s="66">
        <v>3342</v>
      </c>
      <c s="66">
        <v>2513</v>
      </c>
      <c s="66">
        <v>0</v>
      </c>
      <c s="66">
        <v>1932</v>
      </c>
      <c s="66">
        <v>251</v>
      </c>
      <c s="66">
        <v>5974</v>
      </c>
      <c s="66">
        <v>4017</v>
      </c>
      <c s="66">
        <v>6491</v>
      </c>
      <c s="66">
        <v>2329</v>
      </c>
      <c s="66">
        <v>0</v>
      </c>
      <c s="66">
        <v>4205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25"/>
      <c s="255" t="str">
        <f t="shared" si="55"/>
        <v/>
      </c>
      <c s="253">
        <f t="shared" si="56"/>
        <v>2</v>
      </c>
      <c s="22">
        <f t="shared" si="57"/>
        <v>24</v>
      </c>
      <c s="22">
        <f t="shared" si="58"/>
        <v>16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5</v>
      </c>
      <c s="22">
        <f t="shared" si="66"/>
        <v>8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223">
        <f t="shared" si="51"/>
        <v>2</v>
      </c>
      <c s="93" t="str">
        <f t="shared" si="52"/>
        <v>02:38</v>
      </c>
      <c s="29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1440</v>
      </c>
      <c s="29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960</v>
      </c>
      <c s="29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9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240</v>
      </c>
      <c s="29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9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9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9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480</v>
      </c>
      <c s="29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29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480</v>
      </c>
      <c s="29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120</v>
      </c>
      <c s="29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9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9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9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9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9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9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9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9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9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9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9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9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9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9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9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9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9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71"/>
      <c r="CT118" s="332"/>
      <c s="14"/>
      <c s="79"/>
      <c s="79"/>
      <c s="296">
        <f t="shared" si="110"/>
        <v>64</v>
      </c>
      <c s="230" t="s">
        <v>66</v>
      </c>
      <c r="FL118" s="1"/>
      <c s="125">
        <f t="shared" si="9"/>
        <v>43946</v>
      </c>
      <c s="229"/>
      <c r="GL118" s="3"/>
      <c s="3"/>
      <c s="2"/>
    </row>
    <row ht="11.1" customHeight="1">
      <c s="299">
        <f t="shared" si="54"/>
        <v>119</v>
      </c>
      <c s="74">
        <f t="shared" si="50"/>
        <v>2.6499999999999999</v>
      </c>
      <c s="236">
        <v>45055.11041666667</v>
      </c>
      <c s="66">
        <v>11822</v>
      </c>
      <c s="66">
        <v>13471</v>
      </c>
      <c s="66">
        <v>3342</v>
      </c>
      <c s="66">
        <v>2516</v>
      </c>
      <c s="66">
        <v>0</v>
      </c>
      <c s="66">
        <v>1932</v>
      </c>
      <c s="66">
        <v>251</v>
      </c>
      <c s="66">
        <v>5980</v>
      </c>
      <c s="66">
        <v>4021</v>
      </c>
      <c s="66">
        <v>6498</v>
      </c>
      <c s="66">
        <v>2332</v>
      </c>
      <c s="66">
        <v>0</v>
      </c>
      <c s="66">
        <v>4211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25"/>
      <c s="255" t="str">
        <f t="shared" si="55"/>
        <v/>
      </c>
      <c s="253">
        <f t="shared" si="56"/>
        <v>2</v>
      </c>
      <c s="22">
        <f t="shared" si="57"/>
        <v>27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7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223">
        <f t="shared" si="51"/>
        <v>2</v>
      </c>
      <c s="93" t="str">
        <f t="shared" si="52"/>
        <v>02:39</v>
      </c>
      <c s="29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1620</v>
      </c>
      <c s="29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960</v>
      </c>
      <c s="29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9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29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9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9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9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360</v>
      </c>
      <c s="29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240</v>
      </c>
      <c s="29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420</v>
      </c>
      <c s="29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180</v>
      </c>
      <c s="29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9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9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9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9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9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9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9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9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9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9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9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9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9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9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9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9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9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71"/>
      <c r="CT119" s="332"/>
      <c s="14"/>
      <c s="79"/>
      <c s="79"/>
      <c s="296">
        <f t="shared" si="110"/>
        <v>65</v>
      </c>
      <c s="230" t="s">
        <v>165</v>
      </c>
      <c r="FL119" s="1"/>
      <c s="125">
        <f t="shared" si="9"/>
        <v>43947</v>
      </c>
      <c s="229"/>
      <c r="GL119" s="3"/>
      <c s="3"/>
      <c s="2"/>
    </row>
    <row ht="11.1" customHeight="1">
      <c s="299">
        <f t="shared" si="54"/>
        <v>120</v>
      </c>
      <c s="74">
        <f t="shared" si="50"/>
        <v>2.6666666666666665</v>
      </c>
      <c s="236">
        <v>45055.111111111109</v>
      </c>
      <c s="66">
        <v>11848</v>
      </c>
      <c s="66">
        <v>13488</v>
      </c>
      <c s="66">
        <v>3342</v>
      </c>
      <c s="66">
        <v>2520</v>
      </c>
      <c s="66">
        <v>0</v>
      </c>
      <c s="66">
        <v>1932</v>
      </c>
      <c s="66">
        <v>251</v>
      </c>
      <c s="66">
        <v>5988</v>
      </c>
      <c s="66">
        <v>4027</v>
      </c>
      <c s="66">
        <v>6507</v>
      </c>
      <c s="66">
        <v>2335</v>
      </c>
      <c s="66">
        <v>0</v>
      </c>
      <c s="66">
        <v>4218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25"/>
      <c s="255" t="str">
        <f t="shared" si="55"/>
        <v/>
      </c>
      <c s="253">
        <f t="shared" si="56"/>
        <v>2</v>
      </c>
      <c s="22">
        <f t="shared" si="57"/>
        <v>26</v>
      </c>
      <c s="22">
        <f t="shared" si="58"/>
        <v>17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6</v>
      </c>
      <c s="22">
        <f t="shared" si="66"/>
        <v>9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223">
        <f t="shared" si="51"/>
        <v>2</v>
      </c>
      <c s="93" t="str">
        <f t="shared" si="52"/>
        <v>02:40</v>
      </c>
      <c s="29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1560</v>
      </c>
      <c s="29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1020</v>
      </c>
      <c s="29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9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240</v>
      </c>
      <c s="29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9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9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9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480</v>
      </c>
      <c s="29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360</v>
      </c>
      <c s="29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540</v>
      </c>
      <c s="29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180</v>
      </c>
      <c s="29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9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9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9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9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9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9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9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9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9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9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9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9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9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9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9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9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9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71"/>
      <c r="CT120" s="332"/>
      <c s="14"/>
      <c s="79"/>
      <c s="79"/>
      <c s="296">
        <f t="shared" si="110"/>
        <v>66</v>
      </c>
      <c s="230" t="s">
        <v>260</v>
      </c>
      <c r="FL120" s="1"/>
      <c s="125">
        <f t="shared" si="9"/>
        <v>43948</v>
      </c>
      <c s="229"/>
      <c r="GL120" s="3"/>
      <c s="3"/>
      <c s="2"/>
    </row>
    <row ht="11.1" customHeight="1">
      <c s="299">
        <f t="shared" si="54"/>
        <v>121</v>
      </c>
      <c s="74">
        <f t="shared" si="50"/>
        <v>2.6833333333333336</v>
      </c>
      <c s="236">
        <v>45055.111805555556</v>
      </c>
      <c s="66">
        <v>11849</v>
      </c>
      <c s="66">
        <v>13503</v>
      </c>
      <c s="66">
        <v>3342</v>
      </c>
      <c s="66">
        <v>2524</v>
      </c>
      <c s="66">
        <v>0</v>
      </c>
      <c s="66">
        <v>1932</v>
      </c>
      <c s="66">
        <v>251</v>
      </c>
      <c s="66">
        <v>5995</v>
      </c>
      <c s="66">
        <v>4032</v>
      </c>
      <c s="66">
        <v>6515</v>
      </c>
      <c s="66">
        <v>2337</v>
      </c>
      <c s="66">
        <v>0</v>
      </c>
      <c s="66">
        <v>4223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25"/>
      <c s="255" t="str">
        <f t="shared" si="55"/>
        <v/>
      </c>
      <c s="253">
        <f t="shared" si="56"/>
        <v>2</v>
      </c>
      <c s="22">
        <f t="shared" si="57"/>
        <v>1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8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223">
        <f t="shared" si="51"/>
        <v>2</v>
      </c>
      <c s="93" t="str">
        <f t="shared" si="52"/>
        <v>02:41</v>
      </c>
      <c s="29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60</v>
      </c>
      <c s="29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900</v>
      </c>
      <c s="29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9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240</v>
      </c>
      <c s="29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9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9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9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420</v>
      </c>
      <c s="29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300</v>
      </c>
      <c s="29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480</v>
      </c>
      <c s="29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120</v>
      </c>
      <c s="29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9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9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9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9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9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9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9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9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9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9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9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9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9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9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9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9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9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71"/>
      <c r="CT121" s="332"/>
      <c s="14"/>
      <c s="79"/>
      <c s="79"/>
      <c s="296">
        <f t="shared" si="110"/>
        <v>67</v>
      </c>
      <c s="230" t="s">
        <v>356</v>
      </c>
      <c r="FL121" s="1"/>
      <c s="125">
        <f t="shared" si="9"/>
        <v>43949</v>
      </c>
      <c s="229"/>
      <c r="GL121" s="3"/>
      <c s="3"/>
      <c s="2"/>
    </row>
    <row ht="11.1" customHeight="1">
      <c s="299">
        <f t="shared" si="54"/>
        <v>122</v>
      </c>
      <c s="74">
        <f t="shared" si="50"/>
        <v>2.7000000000000002</v>
      </c>
      <c s="236">
        <v>45055.112500000003</v>
      </c>
      <c s="66">
        <v>11849</v>
      </c>
      <c s="66">
        <v>13520</v>
      </c>
      <c s="66">
        <v>3342</v>
      </c>
      <c s="66">
        <v>2528</v>
      </c>
      <c s="66">
        <v>0</v>
      </c>
      <c s="66">
        <v>1932</v>
      </c>
      <c s="66">
        <v>251</v>
      </c>
      <c s="66">
        <v>6003</v>
      </c>
      <c s="66">
        <v>4037</v>
      </c>
      <c s="66">
        <v>6523</v>
      </c>
      <c s="66">
        <v>2340</v>
      </c>
      <c s="66">
        <v>0</v>
      </c>
      <c s="66">
        <v>4230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25"/>
      <c s="255" t="str">
        <f t="shared" si="55"/>
        <v/>
      </c>
      <c s="253">
        <f t="shared" si="56"/>
        <v>2</v>
      </c>
      <c s="22">
        <f t="shared" si="57"/>
        <v>0</v>
      </c>
      <c s="22">
        <f t="shared" si="58"/>
        <v>17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5</v>
      </c>
      <c s="22">
        <f t="shared" si="66"/>
        <v>8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223">
        <f t="shared" si="51"/>
        <v>2</v>
      </c>
      <c s="93" t="str">
        <f t="shared" si="52"/>
        <v>02:42</v>
      </c>
      <c s="29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29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1020</v>
      </c>
      <c s="29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9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240</v>
      </c>
      <c s="29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9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9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9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480</v>
      </c>
      <c s="29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300</v>
      </c>
      <c s="29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480</v>
      </c>
      <c s="29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180</v>
      </c>
      <c s="29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9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9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9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9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9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9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9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9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9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9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9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9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9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9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9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9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9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71"/>
      <c r="CT122" s="332"/>
      <c s="14"/>
      <c s="79"/>
      <c s="79"/>
      <c s="296">
        <f t="shared" si="110"/>
        <v>68</v>
      </c>
      <c s="230" t="s">
        <v>67</v>
      </c>
      <c r="FL122" s="1"/>
      <c s="125">
        <f t="shared" si="9"/>
        <v>43950</v>
      </c>
      <c s="229"/>
      <c r="FR122" s="1" t="s">
        <v>36</v>
      </c>
      <c r="GL122" s="3"/>
      <c s="3"/>
      <c s="2"/>
    </row>
    <row ht="11.1" customHeight="1">
      <c s="299">
        <f t="shared" si="54"/>
        <v>123</v>
      </c>
      <c s="74">
        <f t="shared" si="50"/>
        <v>2.7166666666666668</v>
      </c>
      <c s="236">
        <v>45055.113194444442</v>
      </c>
      <c s="66">
        <v>11853</v>
      </c>
      <c s="66">
        <v>13537</v>
      </c>
      <c s="66">
        <v>3342</v>
      </c>
      <c s="66">
        <v>2533</v>
      </c>
      <c s="66">
        <v>0</v>
      </c>
      <c s="66">
        <v>1932</v>
      </c>
      <c s="66">
        <v>251</v>
      </c>
      <c s="66">
        <v>6010</v>
      </c>
      <c s="66">
        <v>4042</v>
      </c>
      <c s="66">
        <v>6531</v>
      </c>
      <c s="66">
        <v>2343</v>
      </c>
      <c s="66">
        <v>0</v>
      </c>
      <c s="66">
        <v>4236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25"/>
      <c s="255" t="str">
        <f t="shared" si="55"/>
        <v/>
      </c>
      <c s="253">
        <f t="shared" si="56"/>
        <v>2</v>
      </c>
      <c s="22">
        <f t="shared" si="57"/>
        <v>4</v>
      </c>
      <c s="22">
        <f t="shared" si="58"/>
        <v>17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8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223">
        <f t="shared" si="51"/>
        <v>2</v>
      </c>
      <c s="93" t="str">
        <f t="shared" si="52"/>
        <v>02:43</v>
      </c>
      <c s="29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240</v>
      </c>
      <c s="29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1020</v>
      </c>
      <c s="29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9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300</v>
      </c>
      <c s="29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9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9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9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420</v>
      </c>
      <c s="29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300</v>
      </c>
      <c s="29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480</v>
      </c>
      <c s="29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180</v>
      </c>
      <c s="29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9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9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9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9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9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9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9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9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9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9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9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9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9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9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9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9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9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71"/>
      <c r="CT123" s="332"/>
      <c s="14"/>
      <c s="79"/>
      <c s="79"/>
      <c s="296">
        <f t="shared" si="110"/>
        <v>69</v>
      </c>
      <c s="230" t="s">
        <v>166</v>
      </c>
      <c r="FL123" s="1"/>
      <c s="125">
        <f t="shared" si="9"/>
        <v>43951</v>
      </c>
      <c s="229"/>
      <c r="GL123" s="3"/>
      <c s="3"/>
      <c s="2"/>
    </row>
    <row ht="11.1" customHeight="1">
      <c s="299">
        <f t="shared" si="54"/>
        <v>124</v>
      </c>
      <c s="74">
        <f t="shared" si="50"/>
        <v>2.7333333333333334</v>
      </c>
      <c s="236">
        <v>45055.113888888889</v>
      </c>
      <c s="66">
        <v>11871</v>
      </c>
      <c s="66">
        <v>13552</v>
      </c>
      <c s="66">
        <v>3342</v>
      </c>
      <c s="66">
        <v>2536</v>
      </c>
      <c s="66">
        <v>0</v>
      </c>
      <c s="66">
        <v>1932</v>
      </c>
      <c s="66">
        <v>251</v>
      </c>
      <c s="66">
        <v>6018</v>
      </c>
      <c s="66">
        <v>4047</v>
      </c>
      <c s="66">
        <v>6538</v>
      </c>
      <c s="66">
        <v>2345</v>
      </c>
      <c s="66">
        <v>0</v>
      </c>
      <c s="66">
        <v>4242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25"/>
      <c s="255" t="str">
        <f t="shared" si="55"/>
        <v/>
      </c>
      <c s="253">
        <f t="shared" si="56"/>
        <v>2</v>
      </c>
      <c s="22">
        <f t="shared" si="57"/>
        <v>18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223">
        <f t="shared" si="51"/>
        <v>2</v>
      </c>
      <c s="93" t="str">
        <f t="shared" si="52"/>
        <v>02:44</v>
      </c>
      <c s="29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1080</v>
      </c>
      <c s="29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900</v>
      </c>
      <c s="29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9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180</v>
      </c>
      <c s="29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9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9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9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480</v>
      </c>
      <c s="29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300</v>
      </c>
      <c s="29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420</v>
      </c>
      <c s="29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29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9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9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9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9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9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9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9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9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9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9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9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9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9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9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9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9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9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71"/>
      <c r="CT124" s="332"/>
      <c s="14"/>
      <c s="79"/>
      <c s="79"/>
      <c s="296">
        <f t="shared" si="110"/>
        <v>70</v>
      </c>
      <c s="230" t="s">
        <v>261</v>
      </c>
      <c r="FL124" s="1"/>
      <c s="125">
        <f t="shared" si="9"/>
        <v>43952</v>
      </c>
      <c s="229"/>
      <c r="GL124" s="3"/>
      <c s="3"/>
      <c s="2"/>
    </row>
    <row ht="11.1" customHeight="1">
      <c s="299">
        <f t="shared" si="54"/>
        <v>125</v>
      </c>
      <c s="74">
        <f t="shared" si="50"/>
        <v>2.75</v>
      </c>
      <c s="236">
        <v>45055.114583333336</v>
      </c>
      <c s="66">
        <v>11899</v>
      </c>
      <c s="66">
        <v>13570</v>
      </c>
      <c s="66">
        <v>3342</v>
      </c>
      <c s="66">
        <v>2541</v>
      </c>
      <c s="66">
        <v>0</v>
      </c>
      <c s="66">
        <v>1932</v>
      </c>
      <c s="66">
        <v>251</v>
      </c>
      <c s="66">
        <v>6026</v>
      </c>
      <c s="66">
        <v>4052</v>
      </c>
      <c s="66">
        <v>6547</v>
      </c>
      <c s="66">
        <v>2348</v>
      </c>
      <c s="66">
        <v>0</v>
      </c>
      <c s="66">
        <v>4248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25"/>
      <c s="255" t="str">
        <f t="shared" si="55"/>
        <v/>
      </c>
      <c s="253">
        <f t="shared" si="56"/>
        <v>2</v>
      </c>
      <c s="22">
        <f t="shared" si="57"/>
        <v>28</v>
      </c>
      <c s="22">
        <f t="shared" si="58"/>
        <v>18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5</v>
      </c>
      <c s="22">
        <f t="shared" si="66"/>
        <v>9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223">
        <f t="shared" si="51"/>
        <v>2</v>
      </c>
      <c s="93" t="str">
        <f t="shared" si="52"/>
        <v>02:45</v>
      </c>
      <c s="29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1680</v>
      </c>
      <c s="29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1080</v>
      </c>
      <c s="29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9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300</v>
      </c>
      <c s="29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9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9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9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480</v>
      </c>
      <c s="29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29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540</v>
      </c>
      <c s="29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180</v>
      </c>
      <c s="29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9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9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9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9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9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9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9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9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9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9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9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9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9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9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9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9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9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71"/>
      <c r="CT125" s="332"/>
      <c s="14"/>
      <c s="79"/>
      <c s="79"/>
      <c s="296">
        <f t="shared" si="110"/>
        <v>71</v>
      </c>
      <c s="230" t="s">
        <v>357</v>
      </c>
      <c r="FL125" s="1"/>
      <c s="125">
        <f t="shared" si="9"/>
        <v>43953</v>
      </c>
      <c s="229"/>
      <c r="GL125" s="3"/>
      <c s="3"/>
      <c s="2"/>
    </row>
    <row ht="11.1" customHeight="1">
      <c s="299">
        <f t="shared" si="54"/>
        <v>126</v>
      </c>
      <c s="74">
        <f t="shared" si="50"/>
        <v>2.7666666666666666</v>
      </c>
      <c s="236">
        <v>45055.115277777775</v>
      </c>
      <c s="66">
        <v>11925</v>
      </c>
      <c s="66">
        <v>13585</v>
      </c>
      <c s="66">
        <v>3342</v>
      </c>
      <c s="66">
        <v>2544</v>
      </c>
      <c s="66">
        <v>0</v>
      </c>
      <c s="66">
        <v>1932</v>
      </c>
      <c s="66">
        <v>251</v>
      </c>
      <c s="66">
        <v>6033</v>
      </c>
      <c s="66">
        <v>4057</v>
      </c>
      <c s="66">
        <v>6555</v>
      </c>
      <c s="66">
        <v>2351</v>
      </c>
      <c s="66">
        <v>0</v>
      </c>
      <c s="66">
        <v>4254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25"/>
      <c s="255" t="str">
        <f t="shared" si="55"/>
        <v/>
      </c>
      <c s="253">
        <f t="shared" si="56"/>
        <v>2</v>
      </c>
      <c s="22">
        <f t="shared" si="57"/>
        <v>26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8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223">
        <f t="shared" si="51"/>
        <v>2</v>
      </c>
      <c s="93" t="str">
        <f t="shared" si="52"/>
        <v>02:46</v>
      </c>
      <c s="29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1560</v>
      </c>
      <c s="29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900</v>
      </c>
      <c s="29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9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29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9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9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9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420</v>
      </c>
      <c s="29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300</v>
      </c>
      <c s="29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480</v>
      </c>
      <c s="29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180</v>
      </c>
      <c s="29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9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9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9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9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9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9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9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9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9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9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9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9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9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9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9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9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9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71"/>
      <c r="CT126" s="332"/>
      <c s="14"/>
      <c s="79"/>
      <c s="79"/>
      <c s="296">
        <f t="shared" si="110"/>
        <v>72</v>
      </c>
      <c s="230" t="s">
        <v>94</v>
      </c>
      <c r="FL126" s="1"/>
      <c s="125">
        <f t="shared" si="9"/>
        <v>43954</v>
      </c>
      <c s="229"/>
      <c r="GL126" s="3"/>
      <c s="3"/>
    </row>
    <row ht="11.1" customHeight="1">
      <c s="299">
        <f t="shared" si="54"/>
        <v>127</v>
      </c>
      <c s="74">
        <f t="shared" si="50"/>
        <v>2.7833333333333332</v>
      </c>
      <c s="236">
        <v>45055.115972222222</v>
      </c>
      <c s="66">
        <v>11956</v>
      </c>
      <c s="66">
        <v>13602</v>
      </c>
      <c s="66">
        <v>3342</v>
      </c>
      <c s="66">
        <v>2547</v>
      </c>
      <c s="66">
        <v>0</v>
      </c>
      <c s="66">
        <v>1932</v>
      </c>
      <c s="66">
        <v>251</v>
      </c>
      <c s="66">
        <v>6041</v>
      </c>
      <c s="66">
        <v>4062</v>
      </c>
      <c s="66">
        <v>6563</v>
      </c>
      <c s="66">
        <v>2354</v>
      </c>
      <c s="66">
        <v>0</v>
      </c>
      <c s="66">
        <v>4261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25"/>
      <c s="255" t="str">
        <f t="shared" si="55"/>
        <v/>
      </c>
      <c s="253">
        <f t="shared" si="56"/>
        <v>2</v>
      </c>
      <c s="22">
        <f t="shared" si="57"/>
        <v>31</v>
      </c>
      <c s="22">
        <f t="shared" si="58"/>
        <v>17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5</v>
      </c>
      <c s="22">
        <f t="shared" si="66"/>
        <v>8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223">
        <f t="shared" si="51"/>
        <v>2</v>
      </c>
      <c s="93" t="str">
        <f t="shared" si="52"/>
        <v>02:47</v>
      </c>
      <c s="29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1860</v>
      </c>
      <c s="29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1020</v>
      </c>
      <c s="29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9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180</v>
      </c>
      <c s="29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9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9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9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480</v>
      </c>
      <c s="29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300</v>
      </c>
      <c s="29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480</v>
      </c>
      <c s="29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180</v>
      </c>
      <c s="29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9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9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9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9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9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9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9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9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9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9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9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9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9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9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9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9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9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71"/>
      <c r="CT127" s="332"/>
      <c s="14"/>
      <c s="79"/>
      <c s="79"/>
      <c s="296">
        <f t="shared" si="110"/>
        <v>73</v>
      </c>
      <c s="230" t="s">
        <v>187</v>
      </c>
      <c r="FL127" s="1"/>
      <c s="125">
        <f t="shared" si="9"/>
        <v>43955</v>
      </c>
      <c s="229"/>
      <c r="GL127" s="3"/>
      <c s="3"/>
    </row>
    <row ht="11.1" customHeight="1">
      <c s="299">
        <f t="shared" si="54"/>
        <v>128</v>
      </c>
      <c s="74">
        <f t="shared" si="50"/>
        <v>2.7999999999999998</v>
      </c>
      <c s="236">
        <v>45055.116666666669</v>
      </c>
      <c s="66">
        <v>11985</v>
      </c>
      <c s="66">
        <v>13618</v>
      </c>
      <c s="66">
        <v>3342</v>
      </c>
      <c s="66">
        <v>2550</v>
      </c>
      <c s="66">
        <v>0</v>
      </c>
      <c s="66">
        <v>1932</v>
      </c>
      <c s="66">
        <v>251</v>
      </c>
      <c s="66">
        <v>6049</v>
      </c>
      <c s="66">
        <v>4067</v>
      </c>
      <c s="66">
        <v>6571</v>
      </c>
      <c s="66">
        <v>2356</v>
      </c>
      <c s="66">
        <v>0</v>
      </c>
      <c s="66">
        <v>4267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25"/>
      <c s="255" t="str">
        <f t="shared" si="55"/>
        <v/>
      </c>
      <c s="253">
        <f t="shared" si="56"/>
        <v>2</v>
      </c>
      <c s="22">
        <f t="shared" si="57"/>
        <v>29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5</v>
      </c>
      <c s="22">
        <f t="shared" si="66"/>
        <v>8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223">
        <f t="shared" si="51"/>
        <v>2</v>
      </c>
      <c s="93" t="str">
        <f t="shared" si="52"/>
        <v>02:48</v>
      </c>
      <c s="29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1740</v>
      </c>
      <c s="29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960</v>
      </c>
      <c s="29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9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29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9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9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9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480</v>
      </c>
      <c s="29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300</v>
      </c>
      <c s="29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480</v>
      </c>
      <c s="29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29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9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9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9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9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9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9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9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9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9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9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9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9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9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9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9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9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9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71"/>
      <c r="CT128" s="332"/>
      <c s="14"/>
      <c s="79"/>
      <c s="79"/>
      <c s="296">
        <f t="shared" si="110"/>
        <v>74</v>
      </c>
      <c s="230" t="s">
        <v>289</v>
      </c>
      <c r="FL128" s="1"/>
      <c s="125">
        <f t="shared" si="9"/>
        <v>43956</v>
      </c>
      <c s="229"/>
      <c r="GL128" s="3"/>
      <c s="3"/>
    </row>
    <row ht="11.1" customHeight="1">
      <c s="299">
        <f t="shared" si="54"/>
        <v>129</v>
      </c>
      <c s="74">
        <f t="shared" si="50"/>
        <v>2.8166666666666664</v>
      </c>
      <c s="236">
        <v>45055.117361111108</v>
      </c>
      <c s="66">
        <v>12014</v>
      </c>
      <c s="66">
        <v>13635</v>
      </c>
      <c s="66">
        <v>3342</v>
      </c>
      <c s="66">
        <v>2553</v>
      </c>
      <c s="66">
        <v>0</v>
      </c>
      <c s="66">
        <v>1932</v>
      </c>
      <c s="66">
        <v>251</v>
      </c>
      <c s="66">
        <v>6057</v>
      </c>
      <c s="66">
        <v>4072</v>
      </c>
      <c s="66">
        <v>6580</v>
      </c>
      <c s="66">
        <v>2360</v>
      </c>
      <c s="66">
        <v>0</v>
      </c>
      <c s="66">
        <v>4274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25"/>
      <c s="255" t="str">
        <f t="shared" si="55"/>
        <v/>
      </c>
      <c s="253">
        <f t="shared" si="56"/>
        <v>2</v>
      </c>
      <c s="22">
        <f t="shared" si="57"/>
        <v>29</v>
      </c>
      <c s="22">
        <f t="shared" si="58"/>
        <v>17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5</v>
      </c>
      <c s="22">
        <f t="shared" si="66"/>
        <v>9</v>
      </c>
      <c s="22">
        <f t="shared" si="67"/>
        <v>4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223">
        <f t="shared" si="51"/>
        <v>2</v>
      </c>
      <c s="93" t="str">
        <f t="shared" si="52"/>
        <v>02:49</v>
      </c>
      <c s="29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1740</v>
      </c>
      <c s="29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1020</v>
      </c>
      <c s="29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9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29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9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9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9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480</v>
      </c>
      <c s="29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300</v>
      </c>
      <c s="29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540</v>
      </c>
      <c s="29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240</v>
      </c>
      <c s="29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9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9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9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9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9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9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9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9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9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9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9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9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9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9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9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9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9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71"/>
      <c r="CT129" s="332"/>
      <c s="14"/>
      <c s="79"/>
      <c s="79"/>
      <c s="296">
        <f t="shared" si="110"/>
        <v>75</v>
      </c>
      <c s="230" t="s">
        <v>376</v>
      </c>
      <c r="FL129" s="1"/>
      <c s="125">
        <f t="shared" si="9"/>
        <v>43957</v>
      </c>
      <c s="229"/>
      <c r="GL129" s="3"/>
      <c s="3"/>
    </row>
    <row ht="11.1" customHeight="1">
      <c s="299">
        <f t="shared" si="54"/>
        <v>130</v>
      </c>
      <c s="74">
        <f t="shared" si="50"/>
        <v>2.8333333333333335</v>
      </c>
      <c s="236">
        <v>45055.118055555555</v>
      </c>
      <c s="66">
        <v>12041</v>
      </c>
      <c s="66">
        <v>13650</v>
      </c>
      <c s="66">
        <v>3342</v>
      </c>
      <c s="66">
        <v>2556</v>
      </c>
      <c s="66">
        <v>0</v>
      </c>
      <c s="66">
        <v>1932</v>
      </c>
      <c s="66">
        <v>251</v>
      </c>
      <c s="66">
        <v>6065</v>
      </c>
      <c s="66">
        <v>4078</v>
      </c>
      <c s="66">
        <v>6588</v>
      </c>
      <c s="66">
        <v>2362</v>
      </c>
      <c s="66">
        <v>0</v>
      </c>
      <c s="66">
        <v>4279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25"/>
      <c s="255" t="str">
        <f t="shared" si="55"/>
        <v/>
      </c>
      <c s="253">
        <f t="shared" si="56"/>
        <v>2</v>
      </c>
      <c s="22">
        <f t="shared" si="57"/>
        <v>27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6</v>
      </c>
      <c s="22">
        <f t="shared" si="66"/>
        <v>8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223">
        <f t="shared" si="51"/>
        <v>2</v>
      </c>
      <c s="93" t="str">
        <f t="shared" si="52"/>
        <v>02:50</v>
      </c>
      <c s="29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1620</v>
      </c>
      <c s="29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900</v>
      </c>
      <c s="29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9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180</v>
      </c>
      <c s="29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9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9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9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480</v>
      </c>
      <c s="29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360</v>
      </c>
      <c s="29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480</v>
      </c>
      <c s="29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29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9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9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9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9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9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9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9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9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9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9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9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9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9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9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9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9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9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71"/>
      <c r="CT130" s="332"/>
      <c s="14"/>
      <c s="79"/>
      <c s="79"/>
      <c s="296">
        <f t="shared" si="110"/>
        <v>76</v>
      </c>
      <c s="230" t="s">
        <v>95</v>
      </c>
      <c r="FL130" s="1"/>
      <c s="125">
        <f t="shared" si="9"/>
        <v>43958</v>
      </c>
      <c s="229"/>
      <c r="GL130" s="3"/>
      <c s="3"/>
    </row>
    <row ht="11.1" customHeight="1">
      <c s="299">
        <f t="shared" si="54"/>
        <v>131</v>
      </c>
      <c s="74">
        <f t="shared" si="50"/>
        <v>2.8500000000000001</v>
      </c>
      <c s="236">
        <v>45055.118750000001</v>
      </c>
      <c s="66">
        <v>12072</v>
      </c>
      <c s="66">
        <v>13667</v>
      </c>
      <c s="66">
        <v>3342</v>
      </c>
      <c s="66">
        <v>2560</v>
      </c>
      <c s="66">
        <v>0</v>
      </c>
      <c s="66">
        <v>1932</v>
      </c>
      <c s="66">
        <v>251</v>
      </c>
      <c s="66">
        <v>6072</v>
      </c>
      <c s="66">
        <v>4083</v>
      </c>
      <c s="66">
        <v>6597</v>
      </c>
      <c s="66">
        <v>2365</v>
      </c>
      <c s="66">
        <v>0</v>
      </c>
      <c s="66">
        <v>4284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25"/>
      <c s="255" t="str">
        <f t="shared" si="55"/>
        <v/>
      </c>
      <c s="253">
        <f t="shared" si="56"/>
        <v>2</v>
      </c>
      <c s="22">
        <f t="shared" si="57"/>
        <v>31</v>
      </c>
      <c s="22">
        <f t="shared" si="58"/>
        <v>17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9</v>
      </c>
      <c s="22">
        <f t="shared" si="67"/>
        <v>3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223">
        <f t="shared" si="51"/>
        <v>2</v>
      </c>
      <c s="93" t="str">
        <f t="shared" si="52"/>
        <v>02:51</v>
      </c>
      <c s="29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1860</v>
      </c>
      <c s="29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1020</v>
      </c>
      <c s="29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9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240</v>
      </c>
      <c s="29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9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9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9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420</v>
      </c>
      <c s="29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300</v>
      </c>
      <c s="29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540</v>
      </c>
      <c s="29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180</v>
      </c>
      <c s="29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9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9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9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9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9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9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9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9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9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9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9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9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9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9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9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9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9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71"/>
      <c r="CT131" s="332"/>
      <c s="14"/>
      <c s="79"/>
      <c s="79"/>
      <c s="296">
        <f t="shared" si="110"/>
        <v>77</v>
      </c>
      <c s="230" t="s">
        <v>188</v>
      </c>
      <c r="FL131" s="1"/>
      <c s="125">
        <f t="shared" si="9"/>
        <v>43959</v>
      </c>
      <c s="229"/>
      <c r="GL131" s="3"/>
      <c s="3"/>
    </row>
    <row ht="11.1" customHeight="1">
      <c s="299">
        <f t="shared" si="54"/>
        <v>132</v>
      </c>
      <c s="74">
        <f t="shared" si="50"/>
        <v>2.8666666666666667</v>
      </c>
      <c s="236">
        <v>45055.119444444441</v>
      </c>
      <c s="66">
        <v>12100</v>
      </c>
      <c s="66">
        <v>13681</v>
      </c>
      <c s="66">
        <v>3342</v>
      </c>
      <c s="66">
        <v>2563</v>
      </c>
      <c s="66">
        <v>0</v>
      </c>
      <c s="66">
        <v>1932</v>
      </c>
      <c s="66">
        <v>251</v>
      </c>
      <c s="66">
        <v>6079</v>
      </c>
      <c s="66">
        <v>4089</v>
      </c>
      <c s="66">
        <v>6605</v>
      </c>
      <c s="66">
        <v>2368</v>
      </c>
      <c s="66">
        <v>0</v>
      </c>
      <c s="66">
        <v>4289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25"/>
      <c s="255" t="str">
        <f t="shared" si="55"/>
        <v/>
      </c>
      <c s="253">
        <f t="shared" si="56"/>
        <v>2</v>
      </c>
      <c s="22">
        <f t="shared" si="57"/>
        <v>28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8</v>
      </c>
      <c s="22">
        <f t="shared" si="67"/>
        <v>3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223">
        <f t="shared" si="51"/>
        <v>2</v>
      </c>
      <c s="93" t="str">
        <f t="shared" si="52"/>
        <v>02:52</v>
      </c>
      <c s="29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1680</v>
      </c>
      <c s="29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840</v>
      </c>
      <c s="29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9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29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9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9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9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420</v>
      </c>
      <c s="29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360</v>
      </c>
      <c s="29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480</v>
      </c>
      <c s="29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180</v>
      </c>
      <c s="29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9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9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9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9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9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9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9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9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9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9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9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9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9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9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9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9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9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71"/>
      <c r="CT132" s="332"/>
      <c s="14"/>
      <c s="79"/>
      <c s="79"/>
      <c s="296">
        <f t="shared" si="110"/>
        <v>78</v>
      </c>
      <c s="230" t="s">
        <v>332</v>
      </c>
      <c r="FL132" s="1"/>
      <c s="125">
        <f t="shared" si="9"/>
        <v>43960</v>
      </c>
      <c s="229"/>
      <c r="GL132" s="3"/>
      <c s="3"/>
    </row>
    <row ht="11.1" customHeight="1">
      <c s="299">
        <f t="shared" si="54"/>
        <v>133</v>
      </c>
      <c s="74">
        <f t="shared" si="50"/>
        <v>2.8833333333333333</v>
      </c>
      <c s="236">
        <v>45055.120138888888</v>
      </c>
      <c s="66">
        <v>12129</v>
      </c>
      <c s="66">
        <v>13698</v>
      </c>
      <c s="66">
        <v>3342</v>
      </c>
      <c s="66">
        <v>2567</v>
      </c>
      <c s="66">
        <v>0</v>
      </c>
      <c s="66">
        <v>1932</v>
      </c>
      <c s="66">
        <v>251</v>
      </c>
      <c s="66">
        <v>6087</v>
      </c>
      <c s="66">
        <v>4094</v>
      </c>
      <c s="66">
        <v>6613</v>
      </c>
      <c s="66">
        <v>2371</v>
      </c>
      <c s="66">
        <v>0</v>
      </c>
      <c s="66">
        <v>4295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25"/>
      <c s="255" t="str">
        <f t="shared" si="55"/>
        <v/>
      </c>
      <c s="253">
        <f t="shared" si="56"/>
        <v>2</v>
      </c>
      <c s="22">
        <f t="shared" si="57"/>
        <v>29</v>
      </c>
      <c s="22">
        <f t="shared" si="58"/>
        <v>17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5</v>
      </c>
      <c s="22">
        <f t="shared" si="66"/>
        <v>8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223">
        <f t="shared" si="51"/>
        <v>2</v>
      </c>
      <c s="93" t="str">
        <f t="shared" si="52"/>
        <v>02:53</v>
      </c>
      <c s="29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1740</v>
      </c>
      <c s="29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1020</v>
      </c>
      <c s="29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9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240</v>
      </c>
      <c s="29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9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9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9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480</v>
      </c>
      <c s="29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29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480</v>
      </c>
      <c s="29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180</v>
      </c>
      <c s="29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9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9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9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9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9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9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9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9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9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9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9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9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9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9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9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9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9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71"/>
      <c r="CT133" s="332"/>
      <c s="14"/>
      <c s="79"/>
      <c s="79"/>
      <c s="296">
        <f t="shared" si="110"/>
        <v>79</v>
      </c>
      <c s="230" t="s">
        <v>46</v>
      </c>
      <c r="FL133" s="1"/>
      <c s="125">
        <f t="shared" si="9"/>
        <v>43961</v>
      </c>
      <c s="229"/>
      <c r="GL133" s="3"/>
      <c s="3"/>
    </row>
    <row ht="11.1" customHeight="1">
      <c s="299">
        <f t="shared" si="54"/>
        <v>134</v>
      </c>
      <c s="74">
        <f t="shared" si="50"/>
        <v>2.8999999999999999</v>
      </c>
      <c s="236">
        <v>45055.120833333334</v>
      </c>
      <c s="66">
        <v>12157</v>
      </c>
      <c s="66">
        <v>13714</v>
      </c>
      <c s="66">
        <v>3342</v>
      </c>
      <c s="66">
        <v>2571</v>
      </c>
      <c s="66">
        <v>0</v>
      </c>
      <c s="66">
        <v>1932</v>
      </c>
      <c s="66">
        <v>251</v>
      </c>
      <c s="66">
        <v>6094</v>
      </c>
      <c s="66">
        <v>4100</v>
      </c>
      <c s="66">
        <v>6621</v>
      </c>
      <c s="66">
        <v>2374</v>
      </c>
      <c s="66">
        <v>0</v>
      </c>
      <c s="66">
        <v>4301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25"/>
      <c s="255" t="str">
        <f t="shared" si="55"/>
        <v/>
      </c>
      <c s="253">
        <f t="shared" si="56"/>
        <v>2</v>
      </c>
      <c s="22">
        <f t="shared" si="57"/>
        <v>28</v>
      </c>
      <c s="22">
        <f t="shared" si="58"/>
        <v>16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8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223">
        <f t="shared" si="51"/>
        <v>2</v>
      </c>
      <c s="93" t="str">
        <f t="shared" si="52"/>
        <v>02:54</v>
      </c>
      <c s="29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1680</v>
      </c>
      <c s="29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960</v>
      </c>
      <c s="29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9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240</v>
      </c>
      <c s="29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9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9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9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420</v>
      </c>
      <c s="29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360</v>
      </c>
      <c s="29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480</v>
      </c>
      <c s="29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180</v>
      </c>
      <c s="29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9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9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9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9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9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9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9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9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9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9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9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9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9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9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9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9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9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71"/>
      <c r="CT134" s="332"/>
      <c s="14"/>
      <c s="79"/>
      <c s="79"/>
      <c s="296">
        <f t="shared" si="110"/>
        <v>80</v>
      </c>
      <c s="230" t="s">
        <v>138</v>
      </c>
      <c r="FL134" s="1"/>
      <c s="125">
        <f t="shared" si="9"/>
        <v>43962</v>
      </c>
      <c s="229"/>
      <c r="GL134" s="3"/>
      <c s="3"/>
    </row>
    <row ht="11.1" customHeight="1">
      <c s="299">
        <f t="shared" si="54"/>
        <v>135</v>
      </c>
      <c s="74">
        <f t="shared" si="50"/>
        <v>2.9166666666666665</v>
      </c>
      <c s="236">
        <v>45055.121527777781</v>
      </c>
      <c s="66">
        <v>12188</v>
      </c>
      <c s="66">
        <v>13731</v>
      </c>
      <c s="66">
        <v>3342</v>
      </c>
      <c s="66">
        <v>2575</v>
      </c>
      <c s="66">
        <v>0</v>
      </c>
      <c s="66">
        <v>1932</v>
      </c>
      <c s="66">
        <v>251</v>
      </c>
      <c s="66">
        <v>6102</v>
      </c>
      <c s="66">
        <v>4105</v>
      </c>
      <c s="66">
        <v>6630</v>
      </c>
      <c s="66">
        <v>2376</v>
      </c>
      <c s="66">
        <v>0</v>
      </c>
      <c s="66">
        <v>4306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25"/>
      <c s="255" t="str">
        <f t="shared" si="55"/>
        <v/>
      </c>
      <c s="253">
        <f t="shared" si="56"/>
        <v>2</v>
      </c>
      <c s="22">
        <f t="shared" si="57"/>
        <v>31</v>
      </c>
      <c s="22">
        <f t="shared" si="58"/>
        <v>17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5</v>
      </c>
      <c s="22">
        <f t="shared" si="66"/>
        <v>9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223">
        <f t="shared" si="51"/>
        <v>2</v>
      </c>
      <c s="93" t="str">
        <f t="shared" si="52"/>
        <v>02:55</v>
      </c>
      <c s="29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1860</v>
      </c>
      <c s="29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1020</v>
      </c>
      <c s="29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9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240</v>
      </c>
      <c s="29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9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9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9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480</v>
      </c>
      <c s="29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300</v>
      </c>
      <c s="29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540</v>
      </c>
      <c s="29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120</v>
      </c>
      <c s="29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9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9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9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9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9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9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9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9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9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9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9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9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9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9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9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9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9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71"/>
      <c r="CT135" s="332"/>
      <c s="14"/>
      <c s="79"/>
      <c s="79"/>
      <c s="296">
        <f t="shared" si="110"/>
        <v>81</v>
      </c>
      <c s="230" t="s">
        <v>234</v>
      </c>
      <c r="FL135" s="1"/>
      <c s="125">
        <f t="shared" si="9"/>
        <v>43963</v>
      </c>
      <c s="229"/>
      <c r="GL135" s="3"/>
      <c s="3"/>
    </row>
    <row ht="11.1" customHeight="1">
      <c s="299">
        <f t="shared" si="54"/>
        <v>136</v>
      </c>
      <c s="74">
        <f t="shared" si="50"/>
        <v>2.9333333333333336</v>
      </c>
      <c s="236">
        <v>45055.12222222222</v>
      </c>
      <c s="66">
        <v>12217</v>
      </c>
      <c s="66">
        <v>13747</v>
      </c>
      <c s="66">
        <v>3342</v>
      </c>
      <c s="66">
        <v>2578</v>
      </c>
      <c s="66">
        <v>0</v>
      </c>
      <c s="66">
        <v>1932</v>
      </c>
      <c s="66">
        <v>251</v>
      </c>
      <c s="66">
        <v>6109</v>
      </c>
      <c s="66">
        <v>4110</v>
      </c>
      <c s="66">
        <v>6638</v>
      </c>
      <c s="66">
        <v>2379</v>
      </c>
      <c s="66">
        <v>0</v>
      </c>
      <c s="66">
        <v>4312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25"/>
      <c s="255" t="str">
        <f t="shared" si="55"/>
        <v/>
      </c>
      <c s="253">
        <f t="shared" si="56"/>
        <v>2</v>
      </c>
      <c s="22">
        <f t="shared" si="57"/>
        <v>29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8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223">
        <f t="shared" si="51"/>
        <v>2</v>
      </c>
      <c s="93" t="str">
        <f t="shared" si="52"/>
        <v>02:56</v>
      </c>
      <c s="29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1740</v>
      </c>
      <c s="29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960</v>
      </c>
      <c s="29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9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29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9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9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9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420</v>
      </c>
      <c s="29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29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480</v>
      </c>
      <c s="29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180</v>
      </c>
      <c s="29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9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9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9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9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9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9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9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9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9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9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9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9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9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9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9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9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9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71"/>
      <c r="CT136" s="332"/>
      <c s="14"/>
      <c s="79"/>
      <c s="79"/>
      <c s="296">
        <f t="shared" si="110"/>
        <v>82</v>
      </c>
      <c s="230" t="s">
        <v>333</v>
      </c>
      <c r="FL136" s="1"/>
      <c s="125">
        <f t="shared" si="9"/>
        <v>43964</v>
      </c>
      <c s="229"/>
      <c r="GL136" s="3"/>
      <c s="3"/>
    </row>
    <row ht="11.1" customHeight="1">
      <c s="299">
        <f t="shared" si="54"/>
        <v>137</v>
      </c>
      <c s="74">
        <f t="shared" si="50"/>
        <v>2.9500000000000002</v>
      </c>
      <c s="236">
        <v>45055.122916666667</v>
      </c>
      <c s="66">
        <v>12234</v>
      </c>
      <c s="66">
        <v>13763</v>
      </c>
      <c s="66">
        <v>3342</v>
      </c>
      <c s="66">
        <v>2582</v>
      </c>
      <c s="66">
        <v>0</v>
      </c>
      <c s="66">
        <v>1932</v>
      </c>
      <c s="66">
        <v>251</v>
      </c>
      <c s="66">
        <v>6117</v>
      </c>
      <c s="66">
        <v>4115</v>
      </c>
      <c s="66">
        <v>6645</v>
      </c>
      <c s="66">
        <v>2382</v>
      </c>
      <c s="66">
        <v>0</v>
      </c>
      <c s="66">
        <v>4318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25"/>
      <c s="255" t="str">
        <f t="shared" si="55"/>
        <v/>
      </c>
      <c s="253">
        <f t="shared" si="56"/>
        <v>2</v>
      </c>
      <c s="22">
        <f t="shared" si="57"/>
        <v>17</v>
      </c>
      <c s="22">
        <f t="shared" si="58"/>
        <v>16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5</v>
      </c>
      <c s="22">
        <f t="shared" si="66"/>
        <v>7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223">
        <f t="shared" si="51"/>
        <v>2</v>
      </c>
      <c s="93" t="str">
        <f t="shared" si="52"/>
        <v>02:57</v>
      </c>
      <c s="29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1020</v>
      </c>
      <c s="29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960</v>
      </c>
      <c s="29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9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240</v>
      </c>
      <c s="29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9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9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9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480</v>
      </c>
      <c s="29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300</v>
      </c>
      <c s="29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420</v>
      </c>
      <c s="29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180</v>
      </c>
      <c s="29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9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9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9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9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9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9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9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9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9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9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9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9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9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9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9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9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9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71"/>
      <c r="CT137" s="332"/>
      <c s="14"/>
      <c s="79"/>
      <c s="79"/>
      <c s="296">
        <f t="shared" si="110"/>
        <v>83</v>
      </c>
      <c s="230" t="s">
        <v>47</v>
      </c>
      <c r="FL137" s="1"/>
      <c s="125">
        <f t="shared" si="9"/>
        <v>43965</v>
      </c>
      <c s="229"/>
      <c r="GL137" s="3"/>
      <c s="3"/>
    </row>
    <row ht="11.1" customHeight="1">
      <c s="299">
        <f t="shared" si="54"/>
        <v>138</v>
      </c>
      <c s="74">
        <f t="shared" si="50"/>
        <v>2.9666666666666668</v>
      </c>
      <c s="236">
        <v>45055.123611111114</v>
      </c>
      <c s="66">
        <v>12256</v>
      </c>
      <c s="66">
        <v>13780</v>
      </c>
      <c s="66">
        <v>3342</v>
      </c>
      <c s="66">
        <v>2586</v>
      </c>
      <c s="66">
        <v>0</v>
      </c>
      <c s="66">
        <v>1932</v>
      </c>
      <c s="66">
        <v>251</v>
      </c>
      <c s="66">
        <v>6124</v>
      </c>
      <c s="66">
        <v>4120</v>
      </c>
      <c s="66">
        <v>6653</v>
      </c>
      <c s="66">
        <v>2384</v>
      </c>
      <c s="66">
        <v>0</v>
      </c>
      <c s="66">
        <v>4324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25"/>
      <c s="255" t="str">
        <f t="shared" si="55"/>
        <v/>
      </c>
      <c s="253">
        <f t="shared" si="56"/>
        <v>2</v>
      </c>
      <c s="22">
        <f t="shared" si="57"/>
        <v>22</v>
      </c>
      <c s="22">
        <f t="shared" si="58"/>
        <v>17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8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223">
        <f t="shared" si="51"/>
        <v>2</v>
      </c>
      <c s="93" t="str">
        <f t="shared" si="52"/>
        <v>02:58</v>
      </c>
      <c s="29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1320</v>
      </c>
      <c s="29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1020</v>
      </c>
      <c s="29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9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29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9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9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9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420</v>
      </c>
      <c s="29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300</v>
      </c>
      <c s="29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480</v>
      </c>
      <c s="29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29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9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9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9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9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9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9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9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9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9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9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9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9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9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9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9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9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9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71"/>
      <c r="CT138" s="332"/>
      <c s="14"/>
      <c s="79"/>
      <c s="79"/>
      <c s="296">
        <f t="shared" si="110"/>
        <v>84</v>
      </c>
      <c s="230" t="s">
        <v>139</v>
      </c>
      <c r="FL138" s="1"/>
      <c s="125">
        <f t="shared" si="9"/>
        <v>43966</v>
      </c>
      <c s="229"/>
      <c r="GL138" s="3"/>
      <c s="3"/>
    </row>
    <row ht="11.1" customHeight="1">
      <c s="299">
        <f t="shared" si="54"/>
        <v>139</v>
      </c>
      <c s="74">
        <f t="shared" si="50"/>
        <v>2.9833333333333334</v>
      </c>
      <c s="236">
        <v>45055.124305555553</v>
      </c>
      <c s="66">
        <v>12282</v>
      </c>
      <c s="66">
        <v>13795</v>
      </c>
      <c s="66">
        <v>3342</v>
      </c>
      <c s="66">
        <v>2589</v>
      </c>
      <c s="66">
        <v>0</v>
      </c>
      <c s="66">
        <v>1932</v>
      </c>
      <c s="66">
        <v>251</v>
      </c>
      <c s="66">
        <v>6132</v>
      </c>
      <c s="66">
        <v>4125</v>
      </c>
      <c s="66">
        <v>6661</v>
      </c>
      <c s="66">
        <v>2387</v>
      </c>
      <c s="66">
        <v>0</v>
      </c>
      <c s="66">
        <v>4330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25"/>
      <c s="255" t="str">
        <f t="shared" si="55"/>
        <v/>
      </c>
      <c s="253">
        <f t="shared" si="56"/>
        <v>2</v>
      </c>
      <c s="22">
        <f t="shared" si="57"/>
        <v>26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5</v>
      </c>
      <c s="22">
        <f t="shared" si="66"/>
        <v>8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223">
        <f t="shared" si="51"/>
        <v>2</v>
      </c>
      <c s="93" t="str">
        <f t="shared" si="52"/>
        <v>02:59</v>
      </c>
      <c s="29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1560</v>
      </c>
      <c s="29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900</v>
      </c>
      <c s="29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9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29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9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9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9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480</v>
      </c>
      <c s="29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300</v>
      </c>
      <c s="29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480</v>
      </c>
      <c s="29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180</v>
      </c>
      <c s="29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9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9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9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9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9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9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9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9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9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9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9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9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9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9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9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9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9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71"/>
      <c r="CT139" s="332"/>
      <c s="14"/>
      <c s="79"/>
      <c s="79"/>
      <c s="296">
        <f t="shared" si="110"/>
        <v>85</v>
      </c>
      <c s="230" t="s">
        <v>235</v>
      </c>
      <c r="FL139" s="1"/>
      <c s="125">
        <f t="shared" si="9"/>
        <v>43967</v>
      </c>
      <c s="229"/>
      <c r="GL139" s="3"/>
      <c s="3"/>
    </row>
    <row ht="11.1" customHeight="1">
      <c s="299">
        <f t="shared" si="54"/>
        <v>140</v>
      </c>
      <c s="74">
        <f t="shared" si="50"/>
        <v>3</v>
      </c>
      <c s="236">
        <v>45055.125</v>
      </c>
      <c s="66">
        <v>12318</v>
      </c>
      <c s="66">
        <v>13816</v>
      </c>
      <c s="66">
        <v>3342</v>
      </c>
      <c s="66">
        <v>2594</v>
      </c>
      <c s="66">
        <v>0</v>
      </c>
      <c s="66">
        <v>1932</v>
      </c>
      <c s="66">
        <v>251</v>
      </c>
      <c s="66">
        <v>6141</v>
      </c>
      <c s="66">
        <v>4131</v>
      </c>
      <c s="66">
        <v>6671</v>
      </c>
      <c s="66">
        <v>2390</v>
      </c>
      <c s="66">
        <v>0</v>
      </c>
      <c s="66">
        <v>4338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25"/>
      <c s="255" t="str">
        <f t="shared" si="55"/>
        <v/>
      </c>
      <c s="253">
        <f t="shared" si="56"/>
        <v>2</v>
      </c>
      <c s="22">
        <f t="shared" si="57"/>
        <v>36</v>
      </c>
      <c s="22">
        <f t="shared" si="58"/>
        <v>21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6</v>
      </c>
      <c s="22">
        <f t="shared" si="66"/>
        <v>10</v>
      </c>
      <c s="22">
        <f t="shared" si="67"/>
        <v>3</v>
      </c>
      <c s="22">
        <f t="shared" si="68"/>
        <v>0</v>
      </c>
      <c s="22">
        <f t="shared" si="69"/>
        <v>8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223">
        <f t="shared" si="51"/>
        <v>3</v>
      </c>
      <c s="93" t="str">
        <f t="shared" si="52"/>
        <v>03:00</v>
      </c>
      <c s="29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2160</v>
      </c>
      <c s="29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1260</v>
      </c>
      <c s="29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9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300</v>
      </c>
      <c s="29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9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9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9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540</v>
      </c>
      <c s="29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360</v>
      </c>
      <c s="29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600</v>
      </c>
      <c s="29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180</v>
      </c>
      <c s="29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9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9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9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9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9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9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9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9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9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9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9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9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9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9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9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9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9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71"/>
      <c r="CT140" s="332"/>
      <c s="14"/>
      <c s="79"/>
      <c s="79"/>
      <c s="296">
        <f t="shared" si="110"/>
        <v>86</v>
      </c>
      <c s="230" t="s">
        <v>334</v>
      </c>
      <c r="FL140" s="1"/>
      <c s="125">
        <f t="shared" si="9"/>
        <v>43968</v>
      </c>
      <c s="229"/>
      <c r="GL140" s="3"/>
      <c s="3"/>
    </row>
    <row ht="11.1" customHeight="1">
      <c s="299">
        <f t="shared" si="54"/>
        <v>141</v>
      </c>
      <c s="74">
        <f t="shared" si="50"/>
        <v>3.0166666666666666</v>
      </c>
      <c s="236">
        <v>45055.125694444447</v>
      </c>
      <c s="66">
        <v>12336</v>
      </c>
      <c s="66">
        <v>13828</v>
      </c>
      <c s="66">
        <v>3342</v>
      </c>
      <c s="66">
        <v>2597</v>
      </c>
      <c s="66">
        <v>0</v>
      </c>
      <c s="66">
        <v>1932</v>
      </c>
      <c s="66">
        <v>251</v>
      </c>
      <c s="66">
        <v>6147</v>
      </c>
      <c s="66">
        <v>4135</v>
      </c>
      <c s="66">
        <v>6677</v>
      </c>
      <c s="66">
        <v>2392</v>
      </c>
      <c s="66">
        <v>0</v>
      </c>
      <c s="66">
        <v>4342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25"/>
      <c s="255" t="str">
        <f t="shared" si="55"/>
        <v/>
      </c>
      <c s="253">
        <f t="shared" si="56"/>
        <v>2</v>
      </c>
      <c s="22">
        <f t="shared" si="57"/>
        <v>18</v>
      </c>
      <c s="22">
        <f t="shared" si="58"/>
        <v>12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223">
        <f t="shared" si="51"/>
        <v>3</v>
      </c>
      <c s="93" t="str">
        <f t="shared" si="52"/>
        <v>03:01</v>
      </c>
      <c s="29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1080</v>
      </c>
      <c s="29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720</v>
      </c>
      <c s="29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9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180</v>
      </c>
      <c s="29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9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9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9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360</v>
      </c>
      <c s="29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240</v>
      </c>
      <c s="29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360</v>
      </c>
      <c s="29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120</v>
      </c>
      <c s="29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9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9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9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9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9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9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9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9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9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9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9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9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9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9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9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9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9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71"/>
      <c r="CT141" s="332"/>
      <c s="14"/>
      <c s="79"/>
      <c s="79"/>
      <c s="296">
        <f t="shared" si="110"/>
        <v>87</v>
      </c>
      <c s="230" t="s">
        <v>68</v>
      </c>
      <c r="FL141" s="1"/>
      <c s="125">
        <f t="shared" si="9"/>
        <v>43969</v>
      </c>
      <c s="229"/>
      <c r="GL141" s="3"/>
      <c s="3"/>
    </row>
    <row ht="11.1" customHeight="1">
      <c s="299">
        <f t="shared" si="54"/>
        <v>142</v>
      </c>
      <c s="74">
        <f t="shared" si="50"/>
        <v>3.0333333333333332</v>
      </c>
      <c s="236">
        <v>45055.126388888886</v>
      </c>
      <c s="66">
        <v>12367</v>
      </c>
      <c s="66">
        <v>13845</v>
      </c>
      <c s="66">
        <v>3342</v>
      </c>
      <c s="66">
        <v>2601</v>
      </c>
      <c s="66">
        <v>0</v>
      </c>
      <c s="66">
        <v>1932</v>
      </c>
      <c s="66">
        <v>251</v>
      </c>
      <c s="66">
        <v>6154</v>
      </c>
      <c s="66">
        <v>4140</v>
      </c>
      <c s="66">
        <v>6685</v>
      </c>
      <c s="66">
        <v>2395</v>
      </c>
      <c s="66">
        <v>0</v>
      </c>
      <c s="66">
        <v>4349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25"/>
      <c s="255" t="str">
        <f t="shared" si="55"/>
        <v/>
      </c>
      <c s="253">
        <f t="shared" si="56"/>
        <v>2</v>
      </c>
      <c s="22">
        <f t="shared" si="57"/>
        <v>31</v>
      </c>
      <c s="22">
        <f t="shared" si="58"/>
        <v>17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8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223">
        <f t="shared" si="51"/>
        <v>3</v>
      </c>
      <c s="93" t="str">
        <f t="shared" si="52"/>
        <v>03:02</v>
      </c>
      <c s="29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1860</v>
      </c>
      <c s="29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1020</v>
      </c>
      <c s="29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9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240</v>
      </c>
      <c s="29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9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9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9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420</v>
      </c>
      <c s="29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300</v>
      </c>
      <c s="29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480</v>
      </c>
      <c s="29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180</v>
      </c>
      <c s="29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9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9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9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9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9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9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9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9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9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9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9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9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9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9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9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9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9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71"/>
      <c r="CT142" s="332"/>
      <c s="14"/>
      <c s="79"/>
      <c s="79"/>
      <c s="296">
        <f t="shared" si="110"/>
        <v>88</v>
      </c>
      <c s="230" t="s">
        <v>167</v>
      </c>
      <c r="FL142" s="1"/>
      <c s="125">
        <f t="shared" si="9"/>
        <v>43970</v>
      </c>
      <c s="229"/>
      <c r="GL142" s="3"/>
      <c s="3"/>
    </row>
    <row ht="11.1" customHeight="1">
      <c s="299">
        <f t="shared" si="54"/>
        <v>143</v>
      </c>
      <c s="74">
        <f t="shared" si="50"/>
        <v>3.0499999999999998</v>
      </c>
      <c s="236">
        <v>45055.127083333333</v>
      </c>
      <c s="66">
        <v>12394</v>
      </c>
      <c s="66">
        <v>13860</v>
      </c>
      <c s="66">
        <v>3342</v>
      </c>
      <c s="66">
        <v>2605</v>
      </c>
      <c s="66">
        <v>0</v>
      </c>
      <c s="66">
        <v>1932</v>
      </c>
      <c s="66">
        <v>251</v>
      </c>
      <c s="66">
        <v>6161</v>
      </c>
      <c s="66">
        <v>4144</v>
      </c>
      <c s="66">
        <v>6693</v>
      </c>
      <c s="66">
        <v>2398</v>
      </c>
      <c s="66">
        <v>0</v>
      </c>
      <c s="66">
        <v>4355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25"/>
      <c s="255" t="str">
        <f t="shared" si="55"/>
        <v/>
      </c>
      <c s="253">
        <f t="shared" si="56"/>
        <v>2</v>
      </c>
      <c s="22">
        <f t="shared" si="57"/>
        <v>27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4</v>
      </c>
      <c s="22">
        <f t="shared" si="66"/>
        <v>8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223">
        <f t="shared" si="51"/>
        <v>3</v>
      </c>
      <c s="93" t="str">
        <f t="shared" si="52"/>
        <v>03:03</v>
      </c>
      <c s="29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1620</v>
      </c>
      <c s="29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900</v>
      </c>
      <c s="29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9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240</v>
      </c>
      <c s="29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9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9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9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420</v>
      </c>
      <c s="29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240</v>
      </c>
      <c s="29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480</v>
      </c>
      <c s="29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180</v>
      </c>
      <c s="29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9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9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9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9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9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9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9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9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9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9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9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9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9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9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9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9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9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71"/>
      <c r="CT143" s="332"/>
      <c s="14"/>
      <c s="79"/>
      <c s="79"/>
      <c s="296">
        <f t="shared" si="110"/>
        <v>89</v>
      </c>
      <c s="230" t="s">
        <v>262</v>
      </c>
      <c r="FL143" s="1"/>
      <c s="125">
        <f t="shared" si="9"/>
        <v>43971</v>
      </c>
      <c s="229"/>
      <c r="GL143" s="3"/>
      <c s="3"/>
    </row>
    <row ht="11.1" customHeight="1">
      <c s="299">
        <f t="shared" si="54"/>
        <v>144</v>
      </c>
      <c s="74">
        <f t="shared" si="50"/>
        <v>3.0666666666666669</v>
      </c>
      <c s="236">
        <v>45055.12777777778</v>
      </c>
      <c s="66">
        <v>12423</v>
      </c>
      <c s="66">
        <v>13878</v>
      </c>
      <c s="66">
        <v>3342</v>
      </c>
      <c s="66">
        <v>2609</v>
      </c>
      <c s="66">
        <v>0</v>
      </c>
      <c s="66">
        <v>1932</v>
      </c>
      <c s="66">
        <v>251</v>
      </c>
      <c s="66">
        <v>6169</v>
      </c>
      <c s="66">
        <v>4150</v>
      </c>
      <c s="66">
        <v>6701</v>
      </c>
      <c s="66">
        <v>2400</v>
      </c>
      <c s="66">
        <v>0</v>
      </c>
      <c s="66">
        <v>4362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25"/>
      <c s="255" t="str">
        <f t="shared" si="55"/>
        <v/>
      </c>
      <c s="253">
        <f t="shared" si="56"/>
        <v>2</v>
      </c>
      <c s="22">
        <f t="shared" si="57"/>
        <v>29</v>
      </c>
      <c s="22">
        <f t="shared" si="58"/>
        <v>18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6</v>
      </c>
      <c s="22">
        <f t="shared" si="66"/>
        <v>8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223">
        <f t="shared" si="51"/>
        <v>3</v>
      </c>
      <c s="93" t="str">
        <f t="shared" si="52"/>
        <v>03:04</v>
      </c>
      <c s="29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1740</v>
      </c>
      <c s="29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1080</v>
      </c>
      <c s="29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9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240</v>
      </c>
      <c s="29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9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9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9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480</v>
      </c>
      <c s="29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360</v>
      </c>
      <c s="29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480</v>
      </c>
      <c s="29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29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9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9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9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9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9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9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9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9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9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9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9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9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9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9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9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9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9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71"/>
      <c r="CT144" s="332"/>
      <c s="14"/>
      <c s="79"/>
      <c s="79"/>
      <c s="296">
        <f t="shared" si="110"/>
        <v>90</v>
      </c>
      <c s="230" t="s">
        <v>358</v>
      </c>
      <c r="FL144" s="1"/>
      <c s="125">
        <f t="shared" si="9"/>
        <v>43972</v>
      </c>
      <c s="229"/>
      <c r="GL144" s="3"/>
      <c s="3"/>
    </row>
    <row ht="11.1" customHeight="1">
      <c s="299">
        <f t="shared" si="54"/>
        <v>145</v>
      </c>
      <c s="74">
        <f t="shared" si="50"/>
        <v>3.0833333333333335</v>
      </c>
      <c s="236">
        <v>45055.128472222219</v>
      </c>
      <c s="66">
        <v>12452</v>
      </c>
      <c s="66">
        <v>13893</v>
      </c>
      <c s="66">
        <v>3342</v>
      </c>
      <c s="66">
        <v>2613</v>
      </c>
      <c s="66">
        <v>0</v>
      </c>
      <c s="66">
        <v>1932</v>
      </c>
      <c s="66">
        <v>251</v>
      </c>
      <c s="66">
        <v>6177</v>
      </c>
      <c s="66">
        <v>4155</v>
      </c>
      <c s="66">
        <v>6709</v>
      </c>
      <c s="66">
        <v>2403</v>
      </c>
      <c s="66">
        <v>0</v>
      </c>
      <c s="66">
        <v>4368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25"/>
      <c s="255" t="str">
        <f t="shared" si="55"/>
        <v/>
      </c>
      <c s="253">
        <f t="shared" si="56"/>
        <v>2</v>
      </c>
      <c s="22">
        <f t="shared" si="57"/>
        <v>29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5</v>
      </c>
      <c s="22">
        <f t="shared" si="66"/>
        <v>8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223">
        <f t="shared" si="51"/>
        <v>3</v>
      </c>
      <c s="93" t="str">
        <f t="shared" si="52"/>
        <v>03:05</v>
      </c>
      <c s="29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1740</v>
      </c>
      <c s="29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900</v>
      </c>
      <c s="29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9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240</v>
      </c>
      <c s="29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9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9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9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480</v>
      </c>
      <c s="29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300</v>
      </c>
      <c s="29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480</v>
      </c>
      <c s="29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180</v>
      </c>
      <c s="29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9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9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9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9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9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9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9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9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9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9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9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9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9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9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9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9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9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71"/>
      <c r="CT145" s="332"/>
      <c s="14"/>
      <c s="79"/>
      <c s="79"/>
      <c s="296">
        <f t="shared" si="110"/>
        <v>91</v>
      </c>
      <c s="230" t="s">
        <v>69</v>
      </c>
      <c r="FL145" s="1"/>
      <c s="125">
        <f t="shared" si="9"/>
        <v>43973</v>
      </c>
      <c s="229"/>
    </row>
    <row ht="11.1" customHeight="1">
      <c s="299">
        <f t="shared" si="54"/>
        <v>146</v>
      </c>
      <c s="74">
        <f t="shared" si="50"/>
        <v>3.1000000000000001</v>
      </c>
      <c s="236">
        <v>45055.129166666666</v>
      </c>
      <c s="66">
        <v>12484</v>
      </c>
      <c s="66">
        <v>13910</v>
      </c>
      <c s="66">
        <v>3342</v>
      </c>
      <c s="66">
        <v>2616</v>
      </c>
      <c s="66">
        <v>0</v>
      </c>
      <c s="66">
        <v>1932</v>
      </c>
      <c s="66">
        <v>251</v>
      </c>
      <c s="66">
        <v>6184</v>
      </c>
      <c s="66">
        <v>4160</v>
      </c>
      <c s="66">
        <v>6717</v>
      </c>
      <c s="66">
        <v>2406</v>
      </c>
      <c s="66">
        <v>0</v>
      </c>
      <c s="66">
        <v>4375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25"/>
      <c s="255" t="str">
        <f t="shared" si="55"/>
        <v/>
      </c>
      <c s="253">
        <f t="shared" si="56"/>
        <v>2</v>
      </c>
      <c s="22">
        <f t="shared" si="57"/>
        <v>32</v>
      </c>
      <c s="22">
        <f t="shared" si="58"/>
        <v>17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8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223">
        <f t="shared" si="51"/>
        <v>3</v>
      </c>
      <c s="93" t="str">
        <f t="shared" si="52"/>
        <v>03:06</v>
      </c>
      <c s="29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1920</v>
      </c>
      <c s="29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1020</v>
      </c>
      <c s="29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9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29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9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9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9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420</v>
      </c>
      <c s="29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29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480</v>
      </c>
      <c s="29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180</v>
      </c>
      <c s="29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9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9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9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9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9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9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9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9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9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9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9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9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9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9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9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9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9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71"/>
      <c r="CT146" s="332"/>
      <c s="14"/>
      <c s="79"/>
      <c s="79"/>
      <c s="296">
        <f t="shared" si="110"/>
        <v>92</v>
      </c>
      <c s="230" t="s">
        <v>168</v>
      </c>
      <c r="FL146" s="1"/>
      <c s="125">
        <f t="shared" si="9"/>
        <v>43974</v>
      </c>
      <c s="229"/>
    </row>
    <row ht="11.1" customHeight="1">
      <c s="299">
        <f t="shared" si="54"/>
        <v>147</v>
      </c>
      <c s="74">
        <f t="shared" si="50"/>
        <v>3.1166666666666667</v>
      </c>
      <c s="236">
        <v>45055.129861111112</v>
      </c>
      <c s="66">
        <v>12513</v>
      </c>
      <c s="66">
        <v>13926</v>
      </c>
      <c s="66">
        <v>3342</v>
      </c>
      <c s="66">
        <v>2620</v>
      </c>
      <c s="66">
        <v>0</v>
      </c>
      <c s="66">
        <v>1932</v>
      </c>
      <c s="66">
        <v>251</v>
      </c>
      <c s="66">
        <v>6192</v>
      </c>
      <c s="66">
        <v>4165</v>
      </c>
      <c s="66">
        <v>6726</v>
      </c>
      <c s="66">
        <v>2409</v>
      </c>
      <c s="66">
        <v>0</v>
      </c>
      <c s="66">
        <v>4382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25"/>
      <c s="255" t="str">
        <f t="shared" si="55"/>
        <v/>
      </c>
      <c s="253">
        <f t="shared" si="56"/>
        <v>2</v>
      </c>
      <c s="22">
        <f t="shared" si="57"/>
        <v>29</v>
      </c>
      <c s="22">
        <f t="shared" si="58"/>
        <v>16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5</v>
      </c>
      <c s="22">
        <f t="shared" si="66"/>
        <v>9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223">
        <f t="shared" si="51"/>
        <v>3</v>
      </c>
      <c s="93" t="str">
        <f t="shared" si="52"/>
        <v>03:07</v>
      </c>
      <c s="29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1740</v>
      </c>
      <c s="29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960</v>
      </c>
      <c s="29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9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240</v>
      </c>
      <c s="29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9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9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9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480</v>
      </c>
      <c s="29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29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540</v>
      </c>
      <c s="29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180</v>
      </c>
      <c s="29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9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9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9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9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9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9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9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9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9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9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9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9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9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9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9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9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9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71"/>
      <c r="CT147" s="332"/>
      <c s="14"/>
      <c s="79"/>
      <c s="79"/>
      <c s="296">
        <f t="shared" si="110"/>
        <v>93</v>
      </c>
      <c s="230" t="s">
        <v>263</v>
      </c>
      <c r="FL147" s="1"/>
      <c s="125">
        <f t="shared" si="9"/>
        <v>43975</v>
      </c>
      <c s="229"/>
    </row>
    <row ht="11.1" customHeight="1">
      <c s="299">
        <f t="shared" si="54"/>
        <v>148</v>
      </c>
      <c s="74">
        <f t="shared" si="50"/>
        <v>3.1333333333333333</v>
      </c>
      <c s="236">
        <v>45055.130555555559</v>
      </c>
      <c s="66">
        <v>12538</v>
      </c>
      <c s="66">
        <v>13942</v>
      </c>
      <c s="66">
        <v>3342</v>
      </c>
      <c s="66">
        <v>2624</v>
      </c>
      <c s="66">
        <v>0</v>
      </c>
      <c s="66">
        <v>1932</v>
      </c>
      <c s="66">
        <v>251</v>
      </c>
      <c s="66">
        <v>6199</v>
      </c>
      <c s="66">
        <v>4169</v>
      </c>
      <c s="66">
        <v>6733</v>
      </c>
      <c s="66">
        <v>2411</v>
      </c>
      <c s="66">
        <v>0</v>
      </c>
      <c s="66">
        <v>4388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25"/>
      <c s="255" t="str">
        <f t="shared" si="55"/>
        <v/>
      </c>
      <c s="253">
        <f t="shared" si="56"/>
        <v>2</v>
      </c>
      <c s="22">
        <f t="shared" si="57"/>
        <v>25</v>
      </c>
      <c s="22">
        <f t="shared" si="58"/>
        <v>16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4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223">
        <f t="shared" si="51"/>
        <v>3</v>
      </c>
      <c s="93" t="str">
        <f t="shared" si="52"/>
        <v>03:08</v>
      </c>
      <c s="29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1500</v>
      </c>
      <c s="29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960</v>
      </c>
      <c s="29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9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240</v>
      </c>
      <c s="29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9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9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9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420</v>
      </c>
      <c s="29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240</v>
      </c>
      <c s="29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420</v>
      </c>
      <c s="29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120</v>
      </c>
      <c s="29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9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9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9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9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9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9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9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9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9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9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9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9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9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9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9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9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9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71"/>
      <c r="CT148" s="332"/>
      <c s="14"/>
      <c s="79"/>
      <c s="79"/>
      <c s="296">
        <f t="shared" si="110"/>
        <v>94</v>
      </c>
      <c s="230" t="s">
        <v>359</v>
      </c>
      <c r="FL148" s="1"/>
      <c s="125">
        <f t="shared" si="9"/>
        <v>43976</v>
      </c>
      <c s="229"/>
    </row>
    <row ht="11.1" customHeight="1">
      <c s="299">
        <f t="shared" si="54"/>
        <v>149</v>
      </c>
      <c s="74">
        <f t="shared" si="50"/>
        <v>3.1499999999999999</v>
      </c>
      <c s="236">
        <v>45055.131249999999</v>
      </c>
      <c s="66">
        <v>12570</v>
      </c>
      <c s="66">
        <v>13959</v>
      </c>
      <c s="66">
        <v>3342</v>
      </c>
      <c s="66">
        <v>2628</v>
      </c>
      <c s="66">
        <v>0</v>
      </c>
      <c s="66">
        <v>1932</v>
      </c>
      <c s="66">
        <v>251</v>
      </c>
      <c s="66">
        <v>6207</v>
      </c>
      <c s="66">
        <v>4175</v>
      </c>
      <c s="66">
        <v>6742</v>
      </c>
      <c s="66">
        <v>2414</v>
      </c>
      <c s="66">
        <v>0</v>
      </c>
      <c s="66">
        <v>4395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25"/>
      <c s="255" t="str">
        <f t="shared" si="55"/>
        <v/>
      </c>
      <c s="253">
        <f t="shared" si="56"/>
        <v>2</v>
      </c>
      <c s="22">
        <f t="shared" si="57"/>
        <v>32</v>
      </c>
      <c s="22">
        <f t="shared" si="58"/>
        <v>17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6</v>
      </c>
      <c s="22">
        <f t="shared" si="66"/>
        <v>9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223">
        <f t="shared" si="51"/>
        <v>3</v>
      </c>
      <c s="93" t="str">
        <f t="shared" si="52"/>
        <v>03:09</v>
      </c>
      <c s="29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1920</v>
      </c>
      <c s="29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1020</v>
      </c>
      <c s="29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9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240</v>
      </c>
      <c s="29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9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9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9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480</v>
      </c>
      <c s="29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360</v>
      </c>
      <c s="29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540</v>
      </c>
      <c s="29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180</v>
      </c>
      <c s="29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9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9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9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9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9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9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9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9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9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9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9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9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9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9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9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9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9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71"/>
      <c r="CT149" s="332"/>
      <c s="14"/>
      <c s="79"/>
      <c s="79"/>
      <c s="296">
        <f t="shared" si="110"/>
        <v>95</v>
      </c>
      <c s="230" t="s">
        <v>70</v>
      </c>
      <c r="FL149" s="1"/>
      <c s="125">
        <f t="shared" si="9"/>
        <v>43977</v>
      </c>
      <c s="229"/>
    </row>
    <row ht="11.1" customHeight="1">
      <c s="299">
        <f t="shared" si="54"/>
        <v>150</v>
      </c>
      <c s="74">
        <f t="shared" si="50"/>
        <v>3.1666666666666665</v>
      </c>
      <c s="236">
        <v>45055.131944444445</v>
      </c>
      <c s="66">
        <v>12598</v>
      </c>
      <c s="66">
        <v>13974</v>
      </c>
      <c s="66">
        <v>3342</v>
      </c>
      <c s="66">
        <v>2632</v>
      </c>
      <c s="66">
        <v>0</v>
      </c>
      <c s="66">
        <v>1932</v>
      </c>
      <c s="66">
        <v>251</v>
      </c>
      <c s="66">
        <v>6214</v>
      </c>
      <c s="66">
        <v>4179</v>
      </c>
      <c s="66">
        <v>6749</v>
      </c>
      <c s="66">
        <v>2417</v>
      </c>
      <c s="66">
        <v>0</v>
      </c>
      <c s="66">
        <v>4402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25"/>
      <c s="255" t="str">
        <f t="shared" si="55"/>
        <v/>
      </c>
      <c s="253">
        <f t="shared" si="56"/>
        <v>2</v>
      </c>
      <c s="22">
        <f t="shared" si="57"/>
        <v>28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4</v>
      </c>
      <c s="22">
        <f t="shared" si="66"/>
        <v>7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223">
        <f t="shared" si="51"/>
        <v>3</v>
      </c>
      <c s="93" t="str">
        <f t="shared" si="52"/>
        <v>03:10</v>
      </c>
      <c s="29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1680</v>
      </c>
      <c s="29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900</v>
      </c>
      <c s="29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9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240</v>
      </c>
      <c s="29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9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9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9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420</v>
      </c>
      <c s="29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240</v>
      </c>
      <c s="29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420</v>
      </c>
      <c s="29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180</v>
      </c>
      <c s="29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9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9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9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9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9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9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9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9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9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9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9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9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9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9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9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9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9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71"/>
      <c r="CT150" s="332"/>
      <c s="14"/>
      <c s="79"/>
      <c s="79"/>
      <c s="296">
        <f t="shared" si="110"/>
        <v>96</v>
      </c>
      <c s="230" t="s">
        <v>189</v>
      </c>
      <c r="FL150" s="1"/>
      <c s="125">
        <f t="shared" si="9"/>
        <v>43978</v>
      </c>
      <c s="229"/>
    </row>
    <row ht="11.1" customHeight="1">
      <c s="299">
        <f t="shared" si="54"/>
        <v>151</v>
      </c>
      <c s="74">
        <f t="shared" si="50"/>
        <v>3.1833333333333331</v>
      </c>
      <c s="236">
        <v>45055.132638888892</v>
      </c>
      <c s="66">
        <v>12613</v>
      </c>
      <c s="66">
        <v>13992</v>
      </c>
      <c s="66">
        <v>3342</v>
      </c>
      <c s="66">
        <v>2636</v>
      </c>
      <c s="66">
        <v>0</v>
      </c>
      <c s="66">
        <v>1932</v>
      </c>
      <c s="66">
        <v>251</v>
      </c>
      <c s="66">
        <v>6222</v>
      </c>
      <c s="66">
        <v>4185</v>
      </c>
      <c s="66">
        <v>6758</v>
      </c>
      <c s="66">
        <v>2419</v>
      </c>
      <c s="66">
        <v>0</v>
      </c>
      <c s="66">
        <v>4409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25"/>
      <c s="255" t="str">
        <f t="shared" si="55"/>
        <v/>
      </c>
      <c s="253">
        <f t="shared" si="56"/>
        <v>2</v>
      </c>
      <c s="22">
        <f t="shared" si="57"/>
        <v>15</v>
      </c>
      <c s="22">
        <f t="shared" si="58"/>
        <v>18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6</v>
      </c>
      <c s="22">
        <f t="shared" si="66"/>
        <v>9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223">
        <f t="shared" si="51"/>
        <v>3</v>
      </c>
      <c s="93" t="str">
        <f t="shared" si="52"/>
        <v>03:11</v>
      </c>
      <c s="29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900</v>
      </c>
      <c s="29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1080</v>
      </c>
      <c s="29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9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240</v>
      </c>
      <c s="29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9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9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9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480</v>
      </c>
      <c s="29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360</v>
      </c>
      <c s="29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540</v>
      </c>
      <c s="29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29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9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9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9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9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9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9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9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9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9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9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9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9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9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9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9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9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9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71"/>
      <c r="CT151" s="332"/>
      <c s="14"/>
      <c s="79"/>
      <c s="79"/>
      <c s="296">
        <f t="shared" si="110"/>
        <v>97</v>
      </c>
      <c s="230" t="s">
        <v>290</v>
      </c>
      <c r="FL151" s="1"/>
      <c s="125">
        <f t="shared" si="9"/>
        <v>43979</v>
      </c>
      <c s="229"/>
    </row>
    <row ht="11.1" customHeight="1">
      <c s="299">
        <f t="shared" si="54"/>
        <v>152</v>
      </c>
      <c s="74">
        <f t="shared" si="50"/>
        <v>3.2000000000000002</v>
      </c>
      <c s="236">
        <v>45055.133333333331</v>
      </c>
      <c s="66">
        <v>12632</v>
      </c>
      <c s="66">
        <v>14008</v>
      </c>
      <c s="66">
        <v>3342</v>
      </c>
      <c s="66">
        <v>2640</v>
      </c>
      <c s="66">
        <v>0</v>
      </c>
      <c s="66">
        <v>1932</v>
      </c>
      <c s="66">
        <v>251</v>
      </c>
      <c s="66">
        <v>6229</v>
      </c>
      <c s="66">
        <v>4190</v>
      </c>
      <c s="66">
        <v>6766</v>
      </c>
      <c s="66">
        <v>2422</v>
      </c>
      <c s="66">
        <v>0</v>
      </c>
      <c s="66">
        <v>4416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25"/>
      <c s="255" t="str">
        <f t="shared" si="55"/>
        <v/>
      </c>
      <c s="253">
        <f t="shared" si="56"/>
        <v>2</v>
      </c>
      <c s="22">
        <f t="shared" si="57"/>
        <v>19</v>
      </c>
      <c s="22">
        <f t="shared" si="58"/>
        <v>16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8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223">
        <f t="shared" si="51"/>
        <v>3</v>
      </c>
      <c s="93" t="str">
        <f t="shared" si="52"/>
        <v>03:12</v>
      </c>
      <c s="29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1140</v>
      </c>
      <c s="29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960</v>
      </c>
      <c s="29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9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240</v>
      </c>
      <c s="29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9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9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9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420</v>
      </c>
      <c s="29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300</v>
      </c>
      <c s="29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480</v>
      </c>
      <c s="29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180</v>
      </c>
      <c s="29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9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9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9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9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9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9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9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9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9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9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9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9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9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9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9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9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9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71"/>
      <c r="CT152" s="332"/>
      <c s="14"/>
      <c s="79"/>
      <c s="79"/>
      <c s="296">
        <f t="shared" si="110"/>
        <v>98</v>
      </c>
      <c s="230" t="s">
        <v>377</v>
      </c>
      <c r="FL152" s="1"/>
      <c s="125">
        <f t="shared" si="9"/>
        <v>43980</v>
      </c>
      <c s="229"/>
    </row>
    <row ht="11.1" customHeight="1">
      <c s="299">
        <f t="shared" si="54"/>
        <v>153</v>
      </c>
      <c s="74">
        <f t="shared" si="50"/>
        <v>3.2166666666666668</v>
      </c>
      <c s="236">
        <v>45055.134027777778</v>
      </c>
      <c s="66">
        <v>12658</v>
      </c>
      <c s="66">
        <v>14023</v>
      </c>
      <c s="66">
        <v>3342</v>
      </c>
      <c s="66">
        <v>2644</v>
      </c>
      <c s="66">
        <v>0</v>
      </c>
      <c s="66">
        <v>1932</v>
      </c>
      <c s="66">
        <v>251</v>
      </c>
      <c s="66">
        <v>6237</v>
      </c>
      <c s="66">
        <v>4194</v>
      </c>
      <c s="66">
        <v>6774</v>
      </c>
      <c s="66">
        <v>2425</v>
      </c>
      <c s="66">
        <v>0</v>
      </c>
      <c s="66">
        <v>4423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25"/>
      <c s="255" t="str">
        <f t="shared" si="55"/>
        <v/>
      </c>
      <c s="253">
        <f t="shared" si="56"/>
        <v>2</v>
      </c>
      <c s="22">
        <f t="shared" si="57"/>
        <v>26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4</v>
      </c>
      <c s="22">
        <f t="shared" si="66"/>
        <v>8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223">
        <f t="shared" si="51"/>
        <v>3</v>
      </c>
      <c s="93" t="str">
        <f t="shared" si="52"/>
        <v>03:13</v>
      </c>
      <c s="29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1560</v>
      </c>
      <c s="29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900</v>
      </c>
      <c s="29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9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240</v>
      </c>
      <c s="29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9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9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9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480</v>
      </c>
      <c s="29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240</v>
      </c>
      <c s="29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480</v>
      </c>
      <c s="29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180</v>
      </c>
      <c s="29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9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9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9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9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9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9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9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9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9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9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9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9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9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9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9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9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9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71"/>
      <c r="CT153" s="332"/>
      <c s="14"/>
      <c s="79"/>
      <c s="79"/>
      <c s="296">
        <f t="shared" si="110"/>
        <v>99</v>
      </c>
      <c s="230" t="s">
        <v>96</v>
      </c>
      <c r="FL153" s="1"/>
      <c s="125">
        <f t="shared" si="9"/>
        <v>43981</v>
      </c>
      <c s="229"/>
    </row>
    <row ht="11.1" customHeight="1">
      <c s="299">
        <f t="shared" si="54"/>
        <v>154</v>
      </c>
      <c s="74">
        <f t="shared" si="50"/>
        <v>3.2333333333333334</v>
      </c>
      <c s="236">
        <v>45055.134722222225</v>
      </c>
      <c s="66">
        <v>12687</v>
      </c>
      <c s="66">
        <v>14038</v>
      </c>
      <c s="66">
        <v>3342</v>
      </c>
      <c s="66">
        <v>2648</v>
      </c>
      <c s="66">
        <v>0</v>
      </c>
      <c s="66">
        <v>1932</v>
      </c>
      <c s="66">
        <v>251</v>
      </c>
      <c s="66">
        <v>6244</v>
      </c>
      <c s="66">
        <v>4200</v>
      </c>
      <c s="66">
        <v>6782</v>
      </c>
      <c s="66">
        <v>2428</v>
      </c>
      <c s="66">
        <v>0</v>
      </c>
      <c s="66">
        <v>4430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25"/>
      <c s="255" t="str">
        <f t="shared" si="55"/>
        <v/>
      </c>
      <c s="253">
        <f t="shared" si="56"/>
        <v>2</v>
      </c>
      <c s="22">
        <f t="shared" si="57"/>
        <v>29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8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223">
        <f t="shared" si="51"/>
        <v>3</v>
      </c>
      <c s="93" t="str">
        <f t="shared" si="52"/>
        <v>03:14</v>
      </c>
      <c s="29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1740</v>
      </c>
      <c s="29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900</v>
      </c>
      <c s="29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9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240</v>
      </c>
      <c s="29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9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9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9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420</v>
      </c>
      <c s="29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360</v>
      </c>
      <c s="29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480</v>
      </c>
      <c s="29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180</v>
      </c>
      <c s="29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9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9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9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9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9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9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9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9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9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9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9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9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9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9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9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9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9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71"/>
      <c r="CT154" s="332"/>
      <c s="14"/>
      <c s="79"/>
      <c s="79"/>
      <c s="296">
        <f t="shared" si="110"/>
        <v>100</v>
      </c>
      <c s="230" t="s">
        <v>190</v>
      </c>
      <c r="FL154" s="1"/>
      <c s="125">
        <f t="shared" si="9"/>
        <v>43982</v>
      </c>
      <c s="229"/>
    </row>
    <row ht="11.1" customHeight="1">
      <c s="299">
        <f t="shared" si="54"/>
        <v>155</v>
      </c>
      <c s="74">
        <f t="shared" si="50"/>
        <v>3.25</v>
      </c>
      <c s="236">
        <v>45055.135416666664</v>
      </c>
      <c s="66">
        <v>12701</v>
      </c>
      <c s="66">
        <v>14055</v>
      </c>
      <c s="66">
        <v>3342</v>
      </c>
      <c s="66">
        <v>2653</v>
      </c>
      <c s="66">
        <v>0</v>
      </c>
      <c s="66">
        <v>1932</v>
      </c>
      <c s="66">
        <v>251</v>
      </c>
      <c s="66">
        <v>6252</v>
      </c>
      <c s="66">
        <v>4205</v>
      </c>
      <c s="66">
        <v>6790</v>
      </c>
      <c s="66">
        <v>2430</v>
      </c>
      <c s="66">
        <v>0</v>
      </c>
      <c s="66">
        <v>4437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25"/>
      <c s="255" t="str">
        <f t="shared" si="55"/>
        <v/>
      </c>
      <c s="253">
        <f t="shared" si="56"/>
        <v>2</v>
      </c>
      <c s="22">
        <f t="shared" si="57"/>
        <v>14</v>
      </c>
      <c s="22">
        <f t="shared" si="58"/>
        <v>17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5</v>
      </c>
      <c s="22">
        <f t="shared" si="66"/>
        <v>8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223">
        <f t="shared" si="51"/>
        <v>3</v>
      </c>
      <c s="93" t="str">
        <f t="shared" si="52"/>
        <v>03:15</v>
      </c>
      <c s="29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840</v>
      </c>
      <c s="29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1020</v>
      </c>
      <c s="29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9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300</v>
      </c>
      <c s="29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9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9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9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480</v>
      </c>
      <c s="29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300</v>
      </c>
      <c s="29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480</v>
      </c>
      <c s="29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29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9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9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9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9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9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9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9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9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9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9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9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9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9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9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9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9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9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71"/>
      <c r="CT155" s="332"/>
      <c s="14"/>
      <c s="79"/>
      <c s="79"/>
      <c s="296">
        <f t="shared" si="110"/>
        <v>101</v>
      </c>
      <c s="230" t="s">
        <v>291</v>
      </c>
      <c r="FL155" s="1"/>
      <c s="125">
        <f t="shared" si="9"/>
        <v>43983</v>
      </c>
      <c s="229"/>
    </row>
    <row ht="11.1" customHeight="1">
      <c s="299">
        <f t="shared" si="54"/>
        <v>156</v>
      </c>
      <c s="74">
        <f t="shared" si="50"/>
        <v>3.2666666666666666</v>
      </c>
      <c s="236">
        <v>45055.136111111111</v>
      </c>
      <c s="66">
        <v>12710</v>
      </c>
      <c s="66">
        <v>14070</v>
      </c>
      <c s="66">
        <v>3342</v>
      </c>
      <c s="66">
        <v>2656</v>
      </c>
      <c s="66">
        <v>0</v>
      </c>
      <c s="66">
        <v>1932</v>
      </c>
      <c s="66">
        <v>251</v>
      </c>
      <c s="66">
        <v>6259</v>
      </c>
      <c s="66">
        <v>4209</v>
      </c>
      <c s="66">
        <v>6798</v>
      </c>
      <c s="66">
        <v>2433</v>
      </c>
      <c s="66">
        <v>0</v>
      </c>
      <c s="66">
        <v>4443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25"/>
      <c s="255" t="str">
        <f t="shared" si="55"/>
        <v/>
      </c>
      <c s="253">
        <f t="shared" si="56"/>
        <v>2</v>
      </c>
      <c s="22">
        <f t="shared" si="57"/>
        <v>9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4</v>
      </c>
      <c s="22">
        <f t="shared" si="66"/>
        <v>8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223">
        <f t="shared" si="51"/>
        <v>3</v>
      </c>
      <c s="93" t="str">
        <f t="shared" si="52"/>
        <v>03:16</v>
      </c>
      <c s="29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540</v>
      </c>
      <c s="29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900</v>
      </c>
      <c s="29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9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180</v>
      </c>
      <c s="29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9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9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9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420</v>
      </c>
      <c s="29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240</v>
      </c>
      <c s="29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480</v>
      </c>
      <c s="29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180</v>
      </c>
      <c s="29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9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9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9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9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9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9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9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9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9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9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9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9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9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9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9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9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9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71"/>
      <c r="CT156" s="332"/>
      <c s="14"/>
      <c s="79"/>
      <c s="79"/>
      <c s="296">
        <f t="shared" si="110"/>
        <v>102</v>
      </c>
      <c s="230" t="s">
        <v>378</v>
      </c>
      <c r="FL156" s="1"/>
      <c s="125">
        <f t="shared" si="9"/>
        <v>43984</v>
      </c>
      <c s="229"/>
    </row>
    <row ht="11.1" customHeight="1">
      <c s="299">
        <f t="shared" si="54"/>
        <v>157</v>
      </c>
      <c s="74">
        <f t="shared" si="50"/>
        <v>3.2833333333333332</v>
      </c>
      <c s="236">
        <v>45055.136805555558</v>
      </c>
      <c s="66">
        <v>12735</v>
      </c>
      <c s="66">
        <v>14086</v>
      </c>
      <c s="66">
        <v>3342</v>
      </c>
      <c s="66">
        <v>2660</v>
      </c>
      <c s="66">
        <v>0</v>
      </c>
      <c s="66">
        <v>1932</v>
      </c>
      <c s="66">
        <v>251</v>
      </c>
      <c s="66">
        <v>6267</v>
      </c>
      <c s="66">
        <v>4215</v>
      </c>
      <c s="66">
        <v>6806</v>
      </c>
      <c s="66">
        <v>2436</v>
      </c>
      <c s="66">
        <v>0</v>
      </c>
      <c s="66">
        <v>4451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25"/>
      <c s="255" t="str">
        <f t="shared" si="55"/>
        <v/>
      </c>
      <c s="253">
        <f t="shared" si="56"/>
        <v>2</v>
      </c>
      <c s="22">
        <f t="shared" si="57"/>
        <v>25</v>
      </c>
      <c s="22">
        <f t="shared" si="58"/>
        <v>16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6</v>
      </c>
      <c s="22">
        <f t="shared" si="66"/>
        <v>8</v>
      </c>
      <c s="22">
        <f t="shared" si="67"/>
        <v>3</v>
      </c>
      <c s="22">
        <f t="shared" si="68"/>
        <v>0</v>
      </c>
      <c s="22">
        <f t="shared" si="69"/>
        <v>8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223">
        <f t="shared" si="51"/>
        <v>3</v>
      </c>
      <c s="93" t="str">
        <f t="shared" si="52"/>
        <v>03:17</v>
      </c>
      <c s="29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1500</v>
      </c>
      <c s="29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960</v>
      </c>
      <c s="29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9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240</v>
      </c>
      <c s="29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9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9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9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480</v>
      </c>
      <c s="29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360</v>
      </c>
      <c s="29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480</v>
      </c>
      <c s="29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180</v>
      </c>
      <c s="29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9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9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9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9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9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9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9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9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9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9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9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9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9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9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9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9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9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71"/>
      <c r="CT157" s="332"/>
      <c s="14"/>
      <c s="79"/>
      <c s="79"/>
      <c s="296">
        <f t="shared" si="110"/>
        <v>103</v>
      </c>
      <c s="230" t="s">
        <v>97</v>
      </c>
      <c r="FL157" s="1"/>
      <c s="125">
        <f t="shared" si="9"/>
        <v>43985</v>
      </c>
      <c s="229"/>
    </row>
    <row ht="11.1" customHeight="1">
      <c s="299">
        <f t="shared" si="54"/>
        <v>158</v>
      </c>
      <c s="74">
        <f t="shared" si="50"/>
        <v>3.2999999999999998</v>
      </c>
      <c s="236">
        <v>45055.137499999997</v>
      </c>
      <c s="66">
        <v>12760</v>
      </c>
      <c s="66">
        <v>14101</v>
      </c>
      <c s="66">
        <v>3342</v>
      </c>
      <c s="66">
        <v>2664</v>
      </c>
      <c s="66">
        <v>0</v>
      </c>
      <c s="66">
        <v>1932</v>
      </c>
      <c s="66">
        <v>251</v>
      </c>
      <c s="66">
        <v>6274</v>
      </c>
      <c s="66">
        <v>4219</v>
      </c>
      <c s="66">
        <v>6814</v>
      </c>
      <c s="66">
        <v>2438</v>
      </c>
      <c s="66">
        <v>0</v>
      </c>
      <c s="66">
        <v>4457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25"/>
      <c s="255" t="str">
        <f t="shared" si="55"/>
        <v/>
      </c>
      <c s="253">
        <f t="shared" si="56"/>
        <v>2</v>
      </c>
      <c s="22">
        <f t="shared" si="57"/>
        <v>25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4</v>
      </c>
      <c s="22">
        <f t="shared" si="66"/>
        <v>8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223">
        <f t="shared" si="51"/>
        <v>3</v>
      </c>
      <c s="93" t="str">
        <f t="shared" si="52"/>
        <v>03:18</v>
      </c>
      <c s="29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1500</v>
      </c>
      <c s="29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900</v>
      </c>
      <c s="29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9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240</v>
      </c>
      <c s="29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9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9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9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420</v>
      </c>
      <c s="29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240</v>
      </c>
      <c s="29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480</v>
      </c>
      <c s="29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120</v>
      </c>
      <c s="29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9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9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9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9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9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9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9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9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9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9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9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9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9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9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9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9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9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71"/>
      <c r="CT158" s="332"/>
      <c s="14"/>
      <c s="79"/>
      <c s="79"/>
      <c r="FL158" s="1"/>
      <c s="125">
        <f t="shared" si="9"/>
        <v>43986</v>
      </c>
      <c s="229"/>
    </row>
    <row ht="11.1" customHeight="1">
      <c s="299">
        <f t="shared" si="54"/>
        <v>159</v>
      </c>
      <c s="74">
        <f t="shared" si="50"/>
        <v>3.3166666666666664</v>
      </c>
      <c s="236">
        <v>45055.138194444444</v>
      </c>
      <c s="66">
        <v>12789</v>
      </c>
      <c s="66">
        <v>14118</v>
      </c>
      <c s="66">
        <v>3342</v>
      </c>
      <c s="66">
        <v>2669</v>
      </c>
      <c s="66">
        <v>0</v>
      </c>
      <c s="66">
        <v>1932</v>
      </c>
      <c s="66">
        <v>251</v>
      </c>
      <c s="66">
        <v>6282</v>
      </c>
      <c s="66">
        <v>4225</v>
      </c>
      <c s="66">
        <v>6823</v>
      </c>
      <c s="66">
        <v>2441</v>
      </c>
      <c s="66">
        <v>0</v>
      </c>
      <c s="66">
        <v>4465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25"/>
      <c s="255" t="str">
        <f t="shared" si="55"/>
        <v/>
      </c>
      <c s="253">
        <f t="shared" si="56"/>
        <v>2</v>
      </c>
      <c s="22">
        <f t="shared" si="57"/>
        <v>29</v>
      </c>
      <c s="22">
        <f t="shared" si="58"/>
        <v>17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6</v>
      </c>
      <c s="22">
        <f t="shared" si="66"/>
        <v>9</v>
      </c>
      <c s="22">
        <f t="shared" si="67"/>
        <v>3</v>
      </c>
      <c s="22">
        <f t="shared" si="68"/>
        <v>0</v>
      </c>
      <c s="22">
        <f t="shared" si="69"/>
        <v>8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223">
        <f t="shared" si="51"/>
        <v>3</v>
      </c>
      <c s="93" t="str">
        <f t="shared" si="52"/>
        <v>03:19</v>
      </c>
      <c s="29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1740</v>
      </c>
      <c s="29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1020</v>
      </c>
      <c s="29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9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300</v>
      </c>
      <c s="29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9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9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9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480</v>
      </c>
      <c s="29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360</v>
      </c>
      <c s="29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540</v>
      </c>
      <c s="29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180</v>
      </c>
      <c s="29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9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9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9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9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9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9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9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9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9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9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9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9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9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9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9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9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9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71"/>
      <c r="CT159" s="332"/>
      <c s="14"/>
      <c s="79"/>
      <c s="79"/>
      <c r="FL159" s="1"/>
      <c s="125">
        <f t="shared" si="9"/>
        <v>43987</v>
      </c>
      <c s="229"/>
    </row>
    <row ht="11.1" customHeight="1">
      <c s="299">
        <f t="shared" si="54"/>
        <v>160</v>
      </c>
      <c s="74">
        <f t="shared" si="50"/>
        <v>3.3333333333333335</v>
      </c>
      <c s="236">
        <v>45055.138888888891</v>
      </c>
      <c s="66">
        <v>12820</v>
      </c>
      <c s="66">
        <v>14135</v>
      </c>
      <c s="66">
        <v>3342</v>
      </c>
      <c s="66">
        <v>2673</v>
      </c>
      <c s="66">
        <v>0</v>
      </c>
      <c s="66">
        <v>1932</v>
      </c>
      <c s="66">
        <v>251</v>
      </c>
      <c s="66">
        <v>6290</v>
      </c>
      <c s="66">
        <v>4230</v>
      </c>
      <c s="66">
        <v>6831</v>
      </c>
      <c s="66">
        <v>2444</v>
      </c>
      <c s="66">
        <v>0</v>
      </c>
      <c s="66">
        <v>4472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25"/>
      <c s="255" t="str">
        <f t="shared" si="55"/>
        <v/>
      </c>
      <c s="253">
        <f t="shared" si="56"/>
        <v>2</v>
      </c>
      <c s="22">
        <f t="shared" si="57"/>
        <v>31</v>
      </c>
      <c s="22">
        <f t="shared" si="58"/>
        <v>17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5</v>
      </c>
      <c s="22">
        <f t="shared" si="66"/>
        <v>8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223">
        <f t="shared" si="51"/>
        <v>3</v>
      </c>
      <c s="93" t="str">
        <f t="shared" si="52"/>
        <v>03:20</v>
      </c>
      <c s="29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1860</v>
      </c>
      <c s="29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1020</v>
      </c>
      <c s="29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9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240</v>
      </c>
      <c s="29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9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9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9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480</v>
      </c>
      <c s="29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300</v>
      </c>
      <c s="29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480</v>
      </c>
      <c s="29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180</v>
      </c>
      <c s="29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9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9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9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9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9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9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9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9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9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9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9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9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9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9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9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9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9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71"/>
      <c r="CT160" s="332"/>
      <c s="14"/>
      <c s="79"/>
      <c s="79"/>
      <c r="FL160" s="1"/>
      <c s="125">
        <f t="shared" si="9"/>
        <v>43988</v>
      </c>
      <c s="229"/>
    </row>
    <row ht="11.1" customHeight="1">
      <c s="299">
        <f t="shared" si="54"/>
        <v>161</v>
      </c>
      <c s="74">
        <f t="shared" si="50"/>
        <v>3.3500000000000001</v>
      </c>
      <c s="236">
        <v>45055.13958333333</v>
      </c>
      <c s="66">
        <v>12847</v>
      </c>
      <c s="66">
        <v>14149</v>
      </c>
      <c s="66">
        <v>3342</v>
      </c>
      <c s="66">
        <v>2677</v>
      </c>
      <c s="66">
        <v>0</v>
      </c>
      <c s="66">
        <v>1932</v>
      </c>
      <c s="66">
        <v>251</v>
      </c>
      <c s="66">
        <v>6297</v>
      </c>
      <c s="66">
        <v>4235</v>
      </c>
      <c s="66">
        <v>6839</v>
      </c>
      <c s="66">
        <v>2447</v>
      </c>
      <c s="66">
        <v>0</v>
      </c>
      <c s="66">
        <v>4479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25"/>
      <c s="255" t="str">
        <f t="shared" si="55"/>
        <v/>
      </c>
      <c s="253">
        <f t="shared" si="56"/>
        <v>2</v>
      </c>
      <c s="22">
        <f t="shared" si="57"/>
        <v>27</v>
      </c>
      <c s="22">
        <f t="shared" si="58"/>
        <v>14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8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223">
        <f t="shared" si="51"/>
        <v>3</v>
      </c>
      <c s="93" t="str">
        <f t="shared" si="52"/>
        <v>03:21</v>
      </c>
      <c s="29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1620</v>
      </c>
      <c s="29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840</v>
      </c>
      <c s="29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9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240</v>
      </c>
      <c s="29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9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9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9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420</v>
      </c>
      <c s="29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300</v>
      </c>
      <c s="29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480</v>
      </c>
      <c s="29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180</v>
      </c>
      <c s="29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9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9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9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9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9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9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9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9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9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9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9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9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9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9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9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9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9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71"/>
      <c r="CT161" s="332"/>
      <c s="14"/>
      <c s="79"/>
      <c s="79"/>
      <c r="FL161" s="1"/>
      <c s="125">
        <f t="shared" si="9"/>
        <v>43989</v>
      </c>
      <c s="229"/>
    </row>
    <row ht="11.1" customHeight="1">
      <c s="299">
        <f t="shared" si="54"/>
        <v>162</v>
      </c>
      <c s="74">
        <f t="shared" si="50"/>
        <v>3.3666666666666667</v>
      </c>
      <c s="236">
        <v>45055.140277777777</v>
      </c>
      <c s="66">
        <v>12878</v>
      </c>
      <c s="66">
        <v>14166</v>
      </c>
      <c s="66">
        <v>3342</v>
      </c>
      <c s="66">
        <v>2681</v>
      </c>
      <c s="66">
        <v>0</v>
      </c>
      <c s="66">
        <v>1932</v>
      </c>
      <c s="66">
        <v>251</v>
      </c>
      <c s="66">
        <v>6304</v>
      </c>
      <c s="66">
        <v>4240</v>
      </c>
      <c s="66">
        <v>6847</v>
      </c>
      <c s="66">
        <v>2450</v>
      </c>
      <c s="66">
        <v>0</v>
      </c>
      <c s="66">
        <v>4486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25"/>
      <c s="255" t="str">
        <f t="shared" si="55"/>
        <v/>
      </c>
      <c s="253">
        <f t="shared" si="56"/>
        <v>2</v>
      </c>
      <c s="22">
        <f t="shared" si="57"/>
        <v>31</v>
      </c>
      <c s="22">
        <f t="shared" si="58"/>
        <v>17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8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223">
        <f t="shared" si="51"/>
        <v>3</v>
      </c>
      <c s="93" t="str">
        <f t="shared" si="52"/>
        <v>03:22</v>
      </c>
      <c s="29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1860</v>
      </c>
      <c s="29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1020</v>
      </c>
      <c s="29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9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240</v>
      </c>
      <c s="29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9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9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9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420</v>
      </c>
      <c s="29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300</v>
      </c>
      <c s="29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480</v>
      </c>
      <c s="29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180</v>
      </c>
      <c s="29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9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9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9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9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9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9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9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9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9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9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9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9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9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9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9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9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9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71"/>
      <c r="CT162" s="332"/>
      <c s="14"/>
      <c s="79"/>
      <c s="79"/>
      <c r="FL162" s="1"/>
      <c s="125">
        <f t="shared" si="9"/>
        <v>43990</v>
      </c>
      <c s="229"/>
    </row>
    <row ht="11.1" customHeight="1">
      <c s="299">
        <f t="shared" si="54"/>
        <v>163</v>
      </c>
      <c s="74">
        <f t="shared" si="50"/>
        <v>3.3833333333333333</v>
      </c>
      <c s="236">
        <v>45055.140972222223</v>
      </c>
      <c s="66">
        <v>12896</v>
      </c>
      <c s="66">
        <v>14182</v>
      </c>
      <c s="66">
        <v>3342</v>
      </c>
      <c s="66">
        <v>2685</v>
      </c>
      <c s="66">
        <v>0</v>
      </c>
      <c s="66">
        <v>1932</v>
      </c>
      <c s="66">
        <v>251</v>
      </c>
      <c s="66">
        <v>6312</v>
      </c>
      <c s="66">
        <v>4245</v>
      </c>
      <c s="66">
        <v>6855</v>
      </c>
      <c s="66">
        <v>2452</v>
      </c>
      <c s="66">
        <v>0</v>
      </c>
      <c s="66">
        <v>4492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25"/>
      <c s="255" t="str">
        <f t="shared" si="55"/>
        <v/>
      </c>
      <c s="253">
        <f t="shared" si="56"/>
        <v>2</v>
      </c>
      <c s="22">
        <f t="shared" si="57"/>
        <v>18</v>
      </c>
      <c s="22">
        <f t="shared" si="58"/>
        <v>16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5</v>
      </c>
      <c s="22">
        <f t="shared" si="66"/>
        <v>8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223">
        <f t="shared" si="51"/>
        <v>3</v>
      </c>
      <c s="93" t="str">
        <f t="shared" si="52"/>
        <v>03:23</v>
      </c>
      <c s="29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1080</v>
      </c>
      <c s="29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960</v>
      </c>
      <c s="29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9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240</v>
      </c>
      <c s="29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9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9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9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480</v>
      </c>
      <c s="29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29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480</v>
      </c>
      <c s="29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29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9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9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9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9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9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9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9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9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9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9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9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9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9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9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9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9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9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71"/>
      <c r="CT163" s="332"/>
      <c s="14"/>
      <c s="79"/>
      <c s="79"/>
      <c r="FL163" s="1"/>
      <c s="125">
        <f t="shared" si="9"/>
        <v>43991</v>
      </c>
      <c s="229"/>
    </row>
    <row ht="11.1" customHeight="1">
      <c s="299">
        <f t="shared" si="54"/>
        <v>164</v>
      </c>
      <c s="74">
        <f t="shared" si="50"/>
        <v>3.3999999999999999</v>
      </c>
      <c s="236">
        <v>45055.14166666667</v>
      </c>
      <c s="66">
        <v>12932</v>
      </c>
      <c s="66">
        <v>14198</v>
      </c>
      <c s="66">
        <v>3342</v>
      </c>
      <c s="66">
        <v>2689</v>
      </c>
      <c s="66">
        <v>0</v>
      </c>
      <c s="66">
        <v>1932</v>
      </c>
      <c s="66">
        <v>251</v>
      </c>
      <c s="66">
        <v>6320</v>
      </c>
      <c s="66">
        <v>4250</v>
      </c>
      <c s="66">
        <v>6863</v>
      </c>
      <c s="66">
        <v>2455</v>
      </c>
      <c s="66">
        <v>0</v>
      </c>
      <c s="66">
        <v>4499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25"/>
      <c s="255" t="str">
        <f t="shared" si="55"/>
        <v/>
      </c>
      <c s="253">
        <f t="shared" si="56"/>
        <v>2</v>
      </c>
      <c s="22">
        <f t="shared" si="57"/>
        <v>36</v>
      </c>
      <c s="22">
        <f t="shared" si="58"/>
        <v>16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5</v>
      </c>
      <c s="22">
        <f t="shared" si="66"/>
        <v>8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223">
        <f t="shared" si="51"/>
        <v>3</v>
      </c>
      <c s="93" t="str">
        <f t="shared" si="52"/>
        <v>03:24</v>
      </c>
      <c s="29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2160</v>
      </c>
      <c s="29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960</v>
      </c>
      <c s="29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9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240</v>
      </c>
      <c s="29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9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9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9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480</v>
      </c>
      <c s="29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300</v>
      </c>
      <c s="29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480</v>
      </c>
      <c s="29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180</v>
      </c>
      <c s="29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9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9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9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9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9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9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9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9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9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9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9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9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9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9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9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9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9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71"/>
      <c r="CT164" s="332"/>
      <c s="14"/>
      <c s="79"/>
      <c s="79"/>
      <c r="FL164" s="1"/>
      <c s="125">
        <f t="shared" si="9"/>
        <v>43992</v>
      </c>
      <c s="229"/>
    </row>
    <row ht="11.1" customHeight="1">
      <c s="299">
        <f t="shared" si="54"/>
        <v>165</v>
      </c>
      <c s="74">
        <f t="shared" si="50"/>
        <v>3.4166666666666665</v>
      </c>
      <c s="236">
        <v>45055.142361111109</v>
      </c>
      <c s="66">
        <v>12964</v>
      </c>
      <c s="66">
        <v>14215</v>
      </c>
      <c s="66">
        <v>3342</v>
      </c>
      <c s="66">
        <v>2694</v>
      </c>
      <c s="66">
        <v>0</v>
      </c>
      <c s="66">
        <v>1932</v>
      </c>
      <c s="66">
        <v>251</v>
      </c>
      <c s="66">
        <v>6327</v>
      </c>
      <c s="66">
        <v>4255</v>
      </c>
      <c s="66">
        <v>6871</v>
      </c>
      <c s="66">
        <v>2458</v>
      </c>
      <c s="66">
        <v>0</v>
      </c>
      <c s="66">
        <v>4507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25"/>
      <c s="255" t="str">
        <f t="shared" si="55"/>
        <v/>
      </c>
      <c s="253">
        <f t="shared" si="56"/>
        <v>2</v>
      </c>
      <c s="22">
        <f t="shared" si="57"/>
        <v>32</v>
      </c>
      <c s="22">
        <f t="shared" si="58"/>
        <v>17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8</v>
      </c>
      <c s="22">
        <f t="shared" si="67"/>
        <v>3</v>
      </c>
      <c s="22">
        <f t="shared" si="68"/>
        <v>0</v>
      </c>
      <c s="22">
        <f t="shared" si="69"/>
        <v>8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223">
        <f t="shared" si="51"/>
        <v>3</v>
      </c>
      <c s="93" t="str">
        <f t="shared" si="52"/>
        <v>03:25</v>
      </c>
      <c s="29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1920</v>
      </c>
      <c s="29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1020</v>
      </c>
      <c s="29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9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300</v>
      </c>
      <c s="29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9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9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9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420</v>
      </c>
      <c s="29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300</v>
      </c>
      <c s="29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480</v>
      </c>
      <c s="29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180</v>
      </c>
      <c s="29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9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9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9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9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9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9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9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9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9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9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9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9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9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9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9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9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9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71"/>
      <c r="CT165" s="332"/>
      <c s="14"/>
      <c s="79"/>
      <c s="79"/>
      <c r="FL165" s="1"/>
      <c s="125">
        <f t="shared" si="9"/>
        <v>43993</v>
      </c>
      <c s="229"/>
    </row>
    <row ht="11.1" customHeight="1">
      <c s="299">
        <f t="shared" si="54"/>
        <v>166</v>
      </c>
      <c s="74">
        <f t="shared" si="50"/>
        <v>3.4333333333333336</v>
      </c>
      <c s="236">
        <v>45055.143055555556</v>
      </c>
      <c s="66">
        <v>12992</v>
      </c>
      <c s="66">
        <v>14231</v>
      </c>
      <c s="66">
        <v>3342</v>
      </c>
      <c s="66">
        <v>2698</v>
      </c>
      <c s="66">
        <v>0</v>
      </c>
      <c s="66">
        <v>1932</v>
      </c>
      <c s="66">
        <v>251</v>
      </c>
      <c s="66">
        <v>6335</v>
      </c>
      <c s="66">
        <v>4260</v>
      </c>
      <c s="66">
        <v>6880</v>
      </c>
      <c s="66">
        <v>2461</v>
      </c>
      <c s="66">
        <v>0</v>
      </c>
      <c s="66">
        <v>4514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25"/>
      <c s="255" t="str">
        <f t="shared" si="55"/>
        <v/>
      </c>
      <c s="253">
        <f t="shared" si="56"/>
        <v>2</v>
      </c>
      <c s="22">
        <f t="shared" si="57"/>
        <v>28</v>
      </c>
      <c s="22">
        <f t="shared" si="58"/>
        <v>16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5</v>
      </c>
      <c s="22">
        <f t="shared" si="66"/>
        <v>9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223">
        <f t="shared" si="51"/>
        <v>3</v>
      </c>
      <c s="93" t="str">
        <f t="shared" si="52"/>
        <v>03:26</v>
      </c>
      <c s="29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1680</v>
      </c>
      <c s="29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960</v>
      </c>
      <c s="29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9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240</v>
      </c>
      <c s="29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9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9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9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480</v>
      </c>
      <c s="29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300</v>
      </c>
      <c s="29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540</v>
      </c>
      <c s="29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180</v>
      </c>
      <c s="29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9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9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9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9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9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9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9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9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9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9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9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9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9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9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9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9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9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71"/>
      <c r="CT166" s="332"/>
      <c s="14"/>
      <c s="79"/>
      <c s="79"/>
      <c r="FL166" s="1"/>
      <c s="125">
        <f t="shared" si="9"/>
        <v>43994</v>
      </c>
      <c s="229"/>
    </row>
    <row ht="11.1" customHeight="1">
      <c s="299">
        <f t="shared" si="54"/>
        <v>167</v>
      </c>
      <c s="74">
        <f t="shared" si="50"/>
        <v>3.4500000000000002</v>
      </c>
      <c s="236">
        <v>45055.143750000003</v>
      </c>
      <c s="66">
        <v>13017</v>
      </c>
      <c s="66">
        <v>14247</v>
      </c>
      <c s="66">
        <v>3342</v>
      </c>
      <c s="66">
        <v>2701</v>
      </c>
      <c s="66">
        <v>0</v>
      </c>
      <c s="66">
        <v>1932</v>
      </c>
      <c s="66">
        <v>251</v>
      </c>
      <c s="66">
        <v>6342</v>
      </c>
      <c s="66">
        <v>4265</v>
      </c>
      <c s="66">
        <v>6888</v>
      </c>
      <c s="66">
        <v>2463</v>
      </c>
      <c s="66">
        <v>0</v>
      </c>
      <c s="66">
        <v>4521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25"/>
      <c s="255" t="str">
        <f t="shared" si="55"/>
        <v/>
      </c>
      <c s="253">
        <f t="shared" si="56"/>
        <v>2</v>
      </c>
      <c s="22">
        <f t="shared" si="57"/>
        <v>25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8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223">
        <f t="shared" si="51"/>
        <v>3</v>
      </c>
      <c s="93" t="str">
        <f t="shared" si="52"/>
        <v>03:27</v>
      </c>
      <c s="29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1500</v>
      </c>
      <c s="29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960</v>
      </c>
      <c s="29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9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180</v>
      </c>
      <c s="29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9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9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9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420</v>
      </c>
      <c s="29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29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480</v>
      </c>
      <c s="29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29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9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9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9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9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9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9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9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9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9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9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9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9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9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9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9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9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9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71"/>
      <c r="CT167" s="332"/>
      <c s="14"/>
      <c s="79"/>
      <c s="79"/>
      <c r="FL167" s="1"/>
      <c s="125">
        <f t="shared" si="9"/>
        <v>43995</v>
      </c>
      <c s="229"/>
    </row>
    <row ht="11.1" customHeight="1">
      <c s="299">
        <f t="shared" si="54"/>
        <v>168</v>
      </c>
      <c s="74">
        <f t="shared" si="50"/>
        <v>3.4666666666666668</v>
      </c>
      <c s="236">
        <v>45055.144444444442</v>
      </c>
      <c s="66">
        <v>13049</v>
      </c>
      <c s="66">
        <v>14262</v>
      </c>
      <c s="66">
        <v>3342</v>
      </c>
      <c s="66">
        <v>2706</v>
      </c>
      <c s="66">
        <v>0</v>
      </c>
      <c s="66">
        <v>1932</v>
      </c>
      <c s="66">
        <v>251</v>
      </c>
      <c s="66">
        <v>6350</v>
      </c>
      <c s="66">
        <v>4270</v>
      </c>
      <c s="66">
        <v>6896</v>
      </c>
      <c s="66">
        <v>2466</v>
      </c>
      <c s="66">
        <v>0</v>
      </c>
      <c s="66">
        <v>4529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25"/>
      <c s="255" t="str">
        <f t="shared" si="55"/>
        <v/>
      </c>
      <c s="253">
        <f t="shared" si="56"/>
        <v>2</v>
      </c>
      <c s="22">
        <f t="shared" si="57"/>
        <v>32</v>
      </c>
      <c s="22">
        <f t="shared" si="58"/>
        <v>15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5</v>
      </c>
      <c s="22">
        <f t="shared" si="66"/>
        <v>8</v>
      </c>
      <c s="22">
        <f t="shared" si="67"/>
        <v>3</v>
      </c>
      <c s="22">
        <f t="shared" si="68"/>
        <v>0</v>
      </c>
      <c s="22">
        <f t="shared" si="69"/>
        <v>8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223">
        <f t="shared" si="51"/>
        <v>3</v>
      </c>
      <c s="93" t="str">
        <f t="shared" si="52"/>
        <v>03:28</v>
      </c>
      <c s="29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1920</v>
      </c>
      <c s="29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900</v>
      </c>
      <c s="29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9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300</v>
      </c>
      <c s="29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9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9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9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480</v>
      </c>
      <c s="29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300</v>
      </c>
      <c s="29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480</v>
      </c>
      <c s="29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180</v>
      </c>
      <c s="29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9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9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9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9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9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9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9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9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9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9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9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9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9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9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9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9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9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71"/>
      <c r="CT168" s="332"/>
      <c s="14"/>
      <c s="79"/>
      <c s="79"/>
      <c r="FL168" s="1"/>
      <c s="125">
        <f t="shared" si="9"/>
        <v>43996</v>
      </c>
      <c s="229"/>
    </row>
    <row ht="11.1" customHeight="1">
      <c s="299">
        <f t="shared" si="54"/>
        <v>169</v>
      </c>
      <c s="74">
        <f t="shared" si="50"/>
        <v>3.4833333333333334</v>
      </c>
      <c s="236">
        <v>45055.145138888889</v>
      </c>
      <c s="66">
        <v>13077</v>
      </c>
      <c s="66">
        <v>14276</v>
      </c>
      <c s="66">
        <v>3342</v>
      </c>
      <c s="66">
        <v>2709</v>
      </c>
      <c s="66">
        <v>0</v>
      </c>
      <c s="66">
        <v>1932</v>
      </c>
      <c s="66">
        <v>251</v>
      </c>
      <c s="66">
        <v>6357</v>
      </c>
      <c s="66">
        <v>4275</v>
      </c>
      <c s="66">
        <v>6904</v>
      </c>
      <c s="66">
        <v>2469</v>
      </c>
      <c s="66">
        <v>0</v>
      </c>
      <c s="66">
        <v>4536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25"/>
      <c s="255" t="str">
        <f t="shared" si="55"/>
        <v/>
      </c>
      <c s="253">
        <f t="shared" si="56"/>
        <v>2</v>
      </c>
      <c s="22">
        <f t="shared" si="57"/>
        <v>28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8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223">
        <f t="shared" si="51"/>
        <v>3</v>
      </c>
      <c s="93" t="str">
        <f t="shared" si="52"/>
        <v>03:29</v>
      </c>
      <c s="29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1680</v>
      </c>
      <c s="29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840</v>
      </c>
      <c s="29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9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29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9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9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9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420</v>
      </c>
      <c s="29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29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480</v>
      </c>
      <c s="29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180</v>
      </c>
      <c s="29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9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9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9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9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9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9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9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9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9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9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9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9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9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9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9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9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9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71"/>
      <c r="CT169" s="332"/>
      <c s="14"/>
      <c s="79"/>
      <c s="79"/>
      <c r="FL169" s="1"/>
      <c s="125">
        <f t="shared" si="9"/>
        <v>43997</v>
      </c>
      <c s="229"/>
    </row>
    <row ht="11.1" customHeight="1">
      <c s="299">
        <f t="shared" si="54"/>
        <v>170</v>
      </c>
      <c s="74">
        <f t="shared" si="50"/>
        <v>3.5</v>
      </c>
      <c s="236">
        <v>45055.145833333336</v>
      </c>
      <c s="66">
        <v>13101</v>
      </c>
      <c s="66">
        <v>14292</v>
      </c>
      <c s="66">
        <v>3342</v>
      </c>
      <c s="66">
        <v>2713</v>
      </c>
      <c s="66">
        <v>0</v>
      </c>
      <c s="66">
        <v>1932</v>
      </c>
      <c s="66">
        <v>251</v>
      </c>
      <c s="66">
        <v>6365</v>
      </c>
      <c s="66">
        <v>4280</v>
      </c>
      <c s="66">
        <v>6913</v>
      </c>
      <c s="66">
        <v>2472</v>
      </c>
      <c s="66">
        <v>0</v>
      </c>
      <c s="66">
        <v>4543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25"/>
      <c s="255" t="str">
        <f t="shared" si="55"/>
        <v/>
      </c>
      <c s="253">
        <f t="shared" si="56"/>
        <v>2</v>
      </c>
      <c s="22">
        <f t="shared" si="57"/>
        <v>24</v>
      </c>
      <c s="22">
        <f t="shared" si="58"/>
        <v>16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5</v>
      </c>
      <c s="22">
        <f t="shared" si="66"/>
        <v>9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223">
        <f t="shared" si="51"/>
        <v>3</v>
      </c>
      <c s="93" t="str">
        <f t="shared" si="52"/>
        <v>03:30</v>
      </c>
      <c s="29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1440</v>
      </c>
      <c s="29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960</v>
      </c>
      <c s="29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9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240</v>
      </c>
      <c s="29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9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9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9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480</v>
      </c>
      <c s="29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300</v>
      </c>
      <c s="29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540</v>
      </c>
      <c s="29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180</v>
      </c>
      <c s="29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9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9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9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9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9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9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9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9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9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9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9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9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9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9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9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9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9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71"/>
      <c r="CT170" s="332"/>
      <c s="14"/>
      <c s="79"/>
      <c s="79"/>
      <c r="FL170" s="1"/>
      <c s="125">
        <f t="shared" si="9"/>
        <v>43998</v>
      </c>
      <c s="229"/>
    </row>
    <row ht="11.1" customHeight="1">
      <c s="299">
        <f t="shared" si="54"/>
        <v>171</v>
      </c>
      <c s="74">
        <f t="shared" si="50"/>
        <v>3.5166666666666666</v>
      </c>
      <c s="236">
        <v>45055.146527777775</v>
      </c>
      <c s="66">
        <v>13125</v>
      </c>
      <c s="66">
        <v>14307</v>
      </c>
      <c s="66">
        <v>3342</v>
      </c>
      <c s="66">
        <v>2717</v>
      </c>
      <c s="66">
        <v>0</v>
      </c>
      <c s="66">
        <v>1932</v>
      </c>
      <c s="66">
        <v>251</v>
      </c>
      <c s="66">
        <v>6372</v>
      </c>
      <c s="66">
        <v>4285</v>
      </c>
      <c s="66">
        <v>6921</v>
      </c>
      <c s="66">
        <v>2474</v>
      </c>
      <c s="66">
        <v>0</v>
      </c>
      <c s="66">
        <v>4550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25"/>
      <c s="255" t="str">
        <f t="shared" si="55"/>
        <v/>
      </c>
      <c s="253">
        <f t="shared" si="56"/>
        <v>2</v>
      </c>
      <c s="22">
        <f t="shared" si="57"/>
        <v>24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8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223">
        <f t="shared" si="51"/>
        <v>3</v>
      </c>
      <c s="93" t="str">
        <f t="shared" si="52"/>
        <v>03:31</v>
      </c>
      <c s="29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1440</v>
      </c>
      <c s="29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900</v>
      </c>
      <c s="29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9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29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9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9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9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420</v>
      </c>
      <c s="29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29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480</v>
      </c>
      <c s="29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29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9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9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9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9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9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9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9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9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9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9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9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9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9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9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9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9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9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71"/>
      <c r="CT171" s="332"/>
      <c s="14"/>
      <c s="79"/>
      <c s="79"/>
      <c r="FL171" s="1"/>
      <c s="125">
        <f t="shared" si="9"/>
        <v>43999</v>
      </c>
      <c s="229"/>
    </row>
    <row ht="11.1" customHeight="1">
      <c s="299">
        <f t="shared" si="54"/>
        <v>172</v>
      </c>
      <c s="74">
        <f t="shared" si="50"/>
        <v>3.5333333333333332</v>
      </c>
      <c s="236">
        <v>45055.147222222222</v>
      </c>
      <c s="66">
        <v>13156</v>
      </c>
      <c s="66">
        <v>14323</v>
      </c>
      <c s="66">
        <v>3342</v>
      </c>
      <c s="66">
        <v>2720</v>
      </c>
      <c s="66">
        <v>0</v>
      </c>
      <c s="66">
        <v>1932</v>
      </c>
      <c s="66">
        <v>251</v>
      </c>
      <c s="66">
        <v>6379</v>
      </c>
      <c s="66">
        <v>4290</v>
      </c>
      <c s="66">
        <v>6929</v>
      </c>
      <c s="66">
        <v>2477</v>
      </c>
      <c s="66">
        <v>0</v>
      </c>
      <c s="66">
        <v>4557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25"/>
      <c s="255" t="str">
        <f t="shared" si="55"/>
        <v/>
      </c>
      <c s="253">
        <f t="shared" si="56"/>
        <v>2</v>
      </c>
      <c s="22">
        <f t="shared" si="57"/>
        <v>31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8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223">
        <f t="shared" si="51"/>
        <v>3</v>
      </c>
      <c s="93" t="str">
        <f t="shared" si="52"/>
        <v>03:32</v>
      </c>
      <c s="29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1860</v>
      </c>
      <c s="29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960</v>
      </c>
      <c s="29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9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180</v>
      </c>
      <c s="29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9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9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9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420</v>
      </c>
      <c s="29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300</v>
      </c>
      <c s="29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480</v>
      </c>
      <c s="29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180</v>
      </c>
      <c s="29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9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9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9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9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9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9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9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9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9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9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9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9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9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9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9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9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9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71"/>
      <c r="CT172" s="332"/>
      <c s="14"/>
      <c s="79"/>
      <c s="79"/>
      <c r="FL172" s="1"/>
      <c s="125">
        <f t="shared" si="9"/>
        <v>44000</v>
      </c>
      <c s="229"/>
    </row>
    <row ht="11.1" customHeight="1">
      <c s="299">
        <f t="shared" si="54"/>
        <v>173</v>
      </c>
      <c s="74">
        <f t="shared" si="50"/>
        <v>3.5499999999999998</v>
      </c>
      <c s="236">
        <v>45055.147916666669</v>
      </c>
      <c s="66">
        <v>13184</v>
      </c>
      <c s="66">
        <v>14339</v>
      </c>
      <c s="66">
        <v>3342</v>
      </c>
      <c s="66">
        <v>2724</v>
      </c>
      <c s="66">
        <v>0</v>
      </c>
      <c s="66">
        <v>1932</v>
      </c>
      <c s="66">
        <v>251</v>
      </c>
      <c s="66">
        <v>6387</v>
      </c>
      <c s="66">
        <v>4296</v>
      </c>
      <c s="66">
        <v>6938</v>
      </c>
      <c s="66">
        <v>2480</v>
      </c>
      <c s="66">
        <v>0</v>
      </c>
      <c s="66">
        <v>4564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25"/>
      <c s="255" t="str">
        <f t="shared" si="55"/>
        <v/>
      </c>
      <c s="253">
        <f t="shared" si="56"/>
        <v>2</v>
      </c>
      <c s="22">
        <f t="shared" si="57"/>
        <v>28</v>
      </c>
      <c s="22">
        <f t="shared" si="58"/>
        <v>16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6</v>
      </c>
      <c s="22">
        <f t="shared" si="66"/>
        <v>9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223">
        <f t="shared" si="51"/>
        <v>3</v>
      </c>
      <c s="93" t="str">
        <f t="shared" si="52"/>
        <v>03:33</v>
      </c>
      <c s="29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1680</v>
      </c>
      <c s="29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960</v>
      </c>
      <c s="29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9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240</v>
      </c>
      <c s="29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9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9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9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480</v>
      </c>
      <c s="29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360</v>
      </c>
      <c s="29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540</v>
      </c>
      <c s="29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180</v>
      </c>
      <c s="29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9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9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9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9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9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9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9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9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9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9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9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9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9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9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9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9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9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71"/>
      <c r="CT173" s="332"/>
      <c s="14"/>
      <c s="79"/>
      <c s="79"/>
      <c r="FL173" s="1"/>
      <c s="125">
        <f t="shared" si="9"/>
        <v>44001</v>
      </c>
      <c s="229"/>
    </row>
    <row ht="11.1" customHeight="1">
      <c s="299">
        <f t="shared" si="54"/>
        <v>174</v>
      </c>
      <c s="74">
        <f t="shared" si="50"/>
        <v>3.5666666666666664</v>
      </c>
      <c s="236">
        <v>45055.148611111108</v>
      </c>
      <c s="66">
        <v>13191</v>
      </c>
      <c s="66">
        <v>14354</v>
      </c>
      <c s="66">
        <v>3342</v>
      </c>
      <c s="66">
        <v>2727</v>
      </c>
      <c s="66">
        <v>0</v>
      </c>
      <c s="66">
        <v>1932</v>
      </c>
      <c s="66">
        <v>251</v>
      </c>
      <c s="66">
        <v>6393</v>
      </c>
      <c s="66">
        <v>4300</v>
      </c>
      <c s="66">
        <v>6945</v>
      </c>
      <c s="66">
        <v>2483</v>
      </c>
      <c s="66">
        <v>0</v>
      </c>
      <c s="66">
        <v>4571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25"/>
      <c s="255" t="str">
        <f t="shared" si="55"/>
        <v/>
      </c>
      <c s="253">
        <f t="shared" si="56"/>
        <v>2</v>
      </c>
      <c s="22">
        <f t="shared" si="57"/>
        <v>7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7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223">
        <f t="shared" si="51"/>
        <v>3</v>
      </c>
      <c s="93" t="str">
        <f t="shared" si="52"/>
        <v>03:34</v>
      </c>
      <c s="29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420</v>
      </c>
      <c s="29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900</v>
      </c>
      <c s="29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9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180</v>
      </c>
      <c s="29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9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9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9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360</v>
      </c>
      <c s="29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29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420</v>
      </c>
      <c s="29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180</v>
      </c>
      <c s="29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9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9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9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9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9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9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9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9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9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9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9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9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9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9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9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9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9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71"/>
      <c r="CT174" s="332"/>
      <c s="14"/>
      <c s="79"/>
      <c s="79"/>
      <c r="FL174" s="1"/>
      <c s="125">
        <f t="shared" si="9"/>
        <v>44002</v>
      </c>
      <c s="229"/>
    </row>
    <row ht="11.1" customHeight="1">
      <c s="299">
        <f t="shared" si="54"/>
        <v>175</v>
      </c>
      <c s="74">
        <f t="shared" si="50"/>
        <v>3.5833333333333335</v>
      </c>
      <c s="236">
        <v>45055.149305555555</v>
      </c>
      <c s="66">
        <v>13191</v>
      </c>
      <c s="66">
        <v>14369</v>
      </c>
      <c s="66">
        <v>3342</v>
      </c>
      <c s="66">
        <v>2731</v>
      </c>
      <c s="66">
        <v>0</v>
      </c>
      <c s="66">
        <v>1932</v>
      </c>
      <c s="66">
        <v>251</v>
      </c>
      <c s="66">
        <v>6401</v>
      </c>
      <c s="66">
        <v>4305</v>
      </c>
      <c s="66">
        <v>6954</v>
      </c>
      <c s="66">
        <v>2486</v>
      </c>
      <c s="66">
        <v>0</v>
      </c>
      <c s="66">
        <v>4577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25"/>
      <c s="255" t="str">
        <f t="shared" si="55"/>
        <v/>
      </c>
      <c s="253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5</v>
      </c>
      <c s="22">
        <f t="shared" si="66"/>
        <v>9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223">
        <f t="shared" si="51"/>
        <v>3</v>
      </c>
      <c s="93" t="str">
        <f t="shared" si="52"/>
        <v>03:35</v>
      </c>
      <c s="29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29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900</v>
      </c>
      <c s="29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9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240</v>
      </c>
      <c s="29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9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9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9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480</v>
      </c>
      <c s="29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300</v>
      </c>
      <c s="29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540</v>
      </c>
      <c s="29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180</v>
      </c>
      <c s="29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9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9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9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9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9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9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9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9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9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9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9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9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9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9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9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9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9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71"/>
      <c r="CT175" s="332"/>
      <c s="14"/>
      <c s="79"/>
      <c s="79"/>
      <c r="FL175" s="1"/>
      <c s="125">
        <f t="shared" si="9"/>
        <v>44003</v>
      </c>
      <c s="229"/>
    </row>
    <row ht="11.1" customHeight="1">
      <c s="299">
        <f t="shared" si="54"/>
        <v>176</v>
      </c>
      <c s="74">
        <f t="shared" si="50"/>
        <v>3.6000000000000001</v>
      </c>
      <c s="236">
        <v>45055.150000000001</v>
      </c>
      <c s="66">
        <v>13204</v>
      </c>
      <c s="66">
        <v>14384</v>
      </c>
      <c s="66">
        <v>3342</v>
      </c>
      <c s="66">
        <v>2734</v>
      </c>
      <c s="66">
        <v>0</v>
      </c>
      <c s="66">
        <v>1932</v>
      </c>
      <c s="66">
        <v>251</v>
      </c>
      <c s="66">
        <v>6408</v>
      </c>
      <c s="66">
        <v>4310</v>
      </c>
      <c s="66">
        <v>6962</v>
      </c>
      <c s="66">
        <v>2488</v>
      </c>
      <c s="66">
        <v>0</v>
      </c>
      <c s="66">
        <v>4583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25"/>
      <c s="255" t="str">
        <f t="shared" si="55"/>
        <v/>
      </c>
      <c s="253">
        <f t="shared" si="56"/>
        <v>2</v>
      </c>
      <c s="22">
        <f t="shared" si="57"/>
        <v>13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8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223">
        <f t="shared" si="51"/>
        <v>3</v>
      </c>
      <c s="93" t="str">
        <f t="shared" si="52"/>
        <v>03:36</v>
      </c>
      <c s="29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780</v>
      </c>
      <c s="29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900</v>
      </c>
      <c s="29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9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180</v>
      </c>
      <c s="29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9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9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9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420</v>
      </c>
      <c s="29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300</v>
      </c>
      <c s="29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480</v>
      </c>
      <c s="29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29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9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9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9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9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9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9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9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9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9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9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9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9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9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9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9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9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9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71"/>
      <c r="CT176" s="332"/>
      <c s="14"/>
      <c s="79"/>
      <c s="79"/>
      <c r="FL176" s="1"/>
      <c s="125">
        <f t="shared" si="9"/>
        <v>44004</v>
      </c>
      <c s="229"/>
    </row>
    <row ht="11.1" customHeight="1">
      <c s="299">
        <f t="shared" si="54"/>
        <v>177</v>
      </c>
      <c s="74">
        <f t="shared" si="50"/>
        <v>3.6166666666666667</v>
      </c>
      <c s="236">
        <v>45055.150694444441</v>
      </c>
      <c s="66">
        <v>13230</v>
      </c>
      <c s="66">
        <v>14399</v>
      </c>
      <c s="66">
        <v>3342</v>
      </c>
      <c s="66">
        <v>2738</v>
      </c>
      <c s="66">
        <v>0</v>
      </c>
      <c s="66">
        <v>1932</v>
      </c>
      <c s="66">
        <v>251</v>
      </c>
      <c s="66">
        <v>6415</v>
      </c>
      <c s="66">
        <v>4316</v>
      </c>
      <c s="66">
        <v>6970</v>
      </c>
      <c s="66">
        <v>2491</v>
      </c>
      <c s="66">
        <v>0</v>
      </c>
      <c s="66">
        <v>4590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25"/>
      <c s="255" t="str">
        <f t="shared" si="55"/>
        <v/>
      </c>
      <c s="253">
        <f t="shared" si="56"/>
        <v>2</v>
      </c>
      <c s="22">
        <f t="shared" si="57"/>
        <v>26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8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223">
        <f t="shared" si="51"/>
        <v>3</v>
      </c>
      <c s="93" t="str">
        <f t="shared" si="52"/>
        <v>03:37</v>
      </c>
      <c s="29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1560</v>
      </c>
      <c s="29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900</v>
      </c>
      <c s="29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9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240</v>
      </c>
      <c s="29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9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9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9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420</v>
      </c>
      <c s="29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360</v>
      </c>
      <c s="29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480</v>
      </c>
      <c s="29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180</v>
      </c>
      <c s="29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9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9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9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9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9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9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9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9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9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9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9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9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9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9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9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9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9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71"/>
      <c r="CT177" s="332"/>
      <c s="14"/>
      <c s="79"/>
      <c s="79"/>
      <c r="FL177" s="1"/>
      <c s="125">
        <f t="shared" si="9"/>
        <v>44005</v>
      </c>
      <c s="229"/>
    </row>
    <row ht="11.1" customHeight="1">
      <c s="299">
        <f t="shared" si="54"/>
        <v>178</v>
      </c>
      <c s="74">
        <f t="shared" si="50"/>
        <v>3.6333333333333333</v>
      </c>
      <c s="236">
        <v>45055.151388888888</v>
      </c>
      <c s="66">
        <v>13258</v>
      </c>
      <c s="66">
        <v>14414</v>
      </c>
      <c s="66">
        <v>3342</v>
      </c>
      <c s="66">
        <v>2742</v>
      </c>
      <c s="66">
        <v>0</v>
      </c>
      <c s="66">
        <v>1932</v>
      </c>
      <c s="66">
        <v>251</v>
      </c>
      <c s="66">
        <v>6422</v>
      </c>
      <c s="66">
        <v>4320</v>
      </c>
      <c s="66">
        <v>6978</v>
      </c>
      <c s="66">
        <v>2494</v>
      </c>
      <c s="66">
        <v>0</v>
      </c>
      <c s="66">
        <v>4596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25"/>
      <c s="255" t="str">
        <f t="shared" si="55"/>
        <v/>
      </c>
      <c s="253">
        <f t="shared" si="56"/>
        <v>2</v>
      </c>
      <c s="22">
        <f t="shared" si="57"/>
        <v>28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4</v>
      </c>
      <c s="22">
        <f t="shared" si="66"/>
        <v>8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223">
        <f t="shared" si="51"/>
        <v>3</v>
      </c>
      <c s="93" t="str">
        <f t="shared" si="52"/>
        <v>03:38</v>
      </c>
      <c s="29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1680</v>
      </c>
      <c s="29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900</v>
      </c>
      <c s="29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9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240</v>
      </c>
      <c s="29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9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9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9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420</v>
      </c>
      <c s="29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240</v>
      </c>
      <c s="29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480</v>
      </c>
      <c s="29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180</v>
      </c>
      <c s="29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9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9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9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9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9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9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9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9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9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9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9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9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9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9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9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9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9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71"/>
      <c r="CT178" s="332"/>
      <c s="14"/>
      <c s="79"/>
      <c s="79"/>
      <c r="FL178" s="1"/>
      <c s="125">
        <f t="shared" si="9"/>
        <v>44006</v>
      </c>
      <c s="229"/>
    </row>
    <row ht="11.1" customHeight="1">
      <c s="299">
        <f t="shared" si="54"/>
        <v>179</v>
      </c>
      <c s="74">
        <f t="shared" si="50"/>
        <v>3.6499999999999999</v>
      </c>
      <c s="236">
        <v>45055.152083333334</v>
      </c>
      <c s="66">
        <v>13286</v>
      </c>
      <c s="66">
        <v>14431</v>
      </c>
      <c s="66">
        <v>3342</v>
      </c>
      <c s="66">
        <v>2745</v>
      </c>
      <c s="66">
        <v>0</v>
      </c>
      <c s="66">
        <v>1932</v>
      </c>
      <c s="66">
        <v>251</v>
      </c>
      <c s="66">
        <v>6429</v>
      </c>
      <c s="66">
        <v>4326</v>
      </c>
      <c s="66">
        <v>6986</v>
      </c>
      <c s="66">
        <v>2496</v>
      </c>
      <c s="66">
        <v>0</v>
      </c>
      <c s="66">
        <v>4602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25"/>
      <c s="255" t="str">
        <f t="shared" si="55"/>
        <v/>
      </c>
      <c s="253">
        <f t="shared" si="56"/>
        <v>2</v>
      </c>
      <c s="22">
        <f t="shared" si="57"/>
        <v>28</v>
      </c>
      <c s="22">
        <f t="shared" si="58"/>
        <v>17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8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223">
        <f t="shared" si="51"/>
        <v>3</v>
      </c>
      <c s="93" t="str">
        <f t="shared" si="52"/>
        <v>03:39</v>
      </c>
      <c s="29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1680</v>
      </c>
      <c s="29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1020</v>
      </c>
      <c s="29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9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180</v>
      </c>
      <c s="29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9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9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9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420</v>
      </c>
      <c s="29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360</v>
      </c>
      <c s="29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480</v>
      </c>
      <c s="29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120</v>
      </c>
      <c s="29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9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9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9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9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9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9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9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9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9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9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9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9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9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9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9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9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9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71"/>
      <c r="CT179" s="332"/>
      <c s="14"/>
      <c s="79"/>
      <c s="79"/>
      <c r="FL179" s="1"/>
      <c s="125">
        <f t="shared" si="9"/>
        <v>44007</v>
      </c>
      <c s="229"/>
    </row>
    <row ht="11.1" customHeight="1">
      <c s="299">
        <f t="shared" si="54"/>
        <v>180</v>
      </c>
      <c s="74">
        <f t="shared" si="50"/>
        <v>3.6666666666666665</v>
      </c>
      <c s="236">
        <v>45055.152777777781</v>
      </c>
      <c s="66">
        <v>13317</v>
      </c>
      <c s="66">
        <v>14446</v>
      </c>
      <c s="66">
        <v>3342</v>
      </c>
      <c s="66">
        <v>2749</v>
      </c>
      <c s="66">
        <v>0</v>
      </c>
      <c s="66">
        <v>1932</v>
      </c>
      <c s="66">
        <v>251</v>
      </c>
      <c s="66">
        <v>6436</v>
      </c>
      <c s="66">
        <v>4331</v>
      </c>
      <c s="66">
        <v>6994</v>
      </c>
      <c s="66">
        <v>2499</v>
      </c>
      <c s="66">
        <v>0</v>
      </c>
      <c s="66">
        <v>4608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25"/>
      <c s="255" t="str">
        <f t="shared" si="55"/>
        <v/>
      </c>
      <c s="253">
        <f t="shared" si="56"/>
        <v>2</v>
      </c>
      <c s="22">
        <f t="shared" si="57"/>
        <v>31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8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223">
        <f t="shared" si="51"/>
        <v>3</v>
      </c>
      <c s="93" t="str">
        <f t="shared" si="52"/>
        <v>03:40</v>
      </c>
      <c s="29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1860</v>
      </c>
      <c s="29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900</v>
      </c>
      <c s="29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9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240</v>
      </c>
      <c s="29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9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9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9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420</v>
      </c>
      <c s="29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29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480</v>
      </c>
      <c s="29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180</v>
      </c>
      <c s="29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9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9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9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9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9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9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9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9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9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9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9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9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9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9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9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9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9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71"/>
      <c r="CT180" s="332"/>
      <c s="14"/>
      <c s="79"/>
      <c s="79"/>
      <c r="FL180" s="1"/>
      <c s="125">
        <f t="shared" si="9"/>
        <v>44008</v>
      </c>
      <c s="229"/>
    </row>
    <row ht="11.1" customHeight="1">
      <c s="299">
        <f t="shared" si="54"/>
        <v>181</v>
      </c>
      <c s="74">
        <f t="shared" si="50"/>
        <v>3.6833333333333336</v>
      </c>
      <c s="236">
        <v>45055.15347222222</v>
      </c>
      <c s="66">
        <v>13343</v>
      </c>
      <c s="66">
        <v>14459</v>
      </c>
      <c s="66">
        <v>3342</v>
      </c>
      <c s="66">
        <v>2753</v>
      </c>
      <c s="66">
        <v>0</v>
      </c>
      <c s="66">
        <v>1932</v>
      </c>
      <c s="66">
        <v>251</v>
      </c>
      <c s="66">
        <v>6443</v>
      </c>
      <c s="66">
        <v>4335</v>
      </c>
      <c s="66">
        <v>7001</v>
      </c>
      <c s="66">
        <v>2502</v>
      </c>
      <c s="66">
        <v>0</v>
      </c>
      <c s="66">
        <v>4613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25"/>
      <c s="255" t="str">
        <f t="shared" si="55"/>
        <v/>
      </c>
      <c s="253">
        <f t="shared" si="56"/>
        <v>2</v>
      </c>
      <c s="22">
        <f t="shared" si="57"/>
        <v>26</v>
      </c>
      <c s="22">
        <f t="shared" si="58"/>
        <v>13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4</v>
      </c>
      <c s="22">
        <f t="shared" si="66"/>
        <v>7</v>
      </c>
      <c s="22">
        <f t="shared" si="67"/>
        <v>3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223">
        <f t="shared" si="51"/>
        <v>3</v>
      </c>
      <c s="93" t="str">
        <f t="shared" si="52"/>
        <v>03:41</v>
      </c>
      <c s="29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1560</v>
      </c>
      <c s="29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780</v>
      </c>
      <c s="29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9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29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9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9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9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420</v>
      </c>
      <c s="29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29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420</v>
      </c>
      <c s="29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180</v>
      </c>
      <c s="29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9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9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9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9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9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9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9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9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9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9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9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9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9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9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9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9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9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71"/>
      <c r="CT181" s="332"/>
      <c s="14"/>
      <c s="79"/>
      <c s="79"/>
      <c r="FL181" s="1"/>
      <c s="125">
        <f t="shared" si="9"/>
        <v>44009</v>
      </c>
      <c s="229"/>
    </row>
    <row ht="11.1" customHeight="1">
      <c s="299">
        <f t="shared" si="54"/>
        <v>182</v>
      </c>
      <c s="74">
        <f t="shared" si="50"/>
        <v>3.7000000000000002</v>
      </c>
      <c s="236">
        <v>45055.154166666667</v>
      </c>
      <c s="66">
        <v>13373</v>
      </c>
      <c s="66">
        <v>14476</v>
      </c>
      <c s="66">
        <v>3342</v>
      </c>
      <c s="66">
        <v>2756</v>
      </c>
      <c s="66">
        <v>0</v>
      </c>
      <c s="66">
        <v>1932</v>
      </c>
      <c s="66">
        <v>251</v>
      </c>
      <c s="66">
        <v>6450</v>
      </c>
      <c s="66">
        <v>4340</v>
      </c>
      <c s="66">
        <v>7010</v>
      </c>
      <c s="66">
        <v>2504</v>
      </c>
      <c s="66">
        <v>0</v>
      </c>
      <c s="66">
        <v>4620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25"/>
      <c s="255" t="str">
        <f t="shared" si="55"/>
        <v/>
      </c>
      <c s="253">
        <f t="shared" si="56"/>
        <v>2</v>
      </c>
      <c s="22">
        <f t="shared" si="57"/>
        <v>30</v>
      </c>
      <c s="22">
        <f t="shared" si="58"/>
        <v>17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9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223">
        <f t="shared" si="51"/>
        <v>3</v>
      </c>
      <c s="93" t="str">
        <f t="shared" si="52"/>
        <v>03:42</v>
      </c>
      <c s="29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1800</v>
      </c>
      <c s="29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1020</v>
      </c>
      <c s="29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9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180</v>
      </c>
      <c s="29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9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9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9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420</v>
      </c>
      <c s="29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300</v>
      </c>
      <c s="29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540</v>
      </c>
      <c s="29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120</v>
      </c>
      <c s="29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9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9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9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9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9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9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9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9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9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9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9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9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9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9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9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9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9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71"/>
      <c r="CT182" s="332"/>
      <c s="14"/>
      <c s="79"/>
      <c s="79"/>
      <c r="FL182" s="1"/>
      <c s="125">
        <f t="shared" si="9"/>
        <v>44010</v>
      </c>
      <c s="229"/>
    </row>
    <row ht="11.1" customHeight="1">
      <c s="299">
        <f t="shared" si="54"/>
        <v>183</v>
      </c>
      <c s="74">
        <f t="shared" si="50"/>
        <v>3.7166666666666668</v>
      </c>
      <c s="236">
        <v>45055.154861111114</v>
      </c>
      <c s="66">
        <v>13400</v>
      </c>
      <c s="66">
        <v>14491</v>
      </c>
      <c s="66">
        <v>3342</v>
      </c>
      <c s="66">
        <v>2760</v>
      </c>
      <c s="66">
        <v>0</v>
      </c>
      <c s="66">
        <v>1932</v>
      </c>
      <c s="66">
        <v>251</v>
      </c>
      <c s="66">
        <v>6457</v>
      </c>
      <c s="66">
        <v>4345</v>
      </c>
      <c s="66">
        <v>7017</v>
      </c>
      <c s="66">
        <v>2507</v>
      </c>
      <c s="66">
        <v>0</v>
      </c>
      <c s="66">
        <v>4625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25"/>
      <c s="255" t="str">
        <f t="shared" si="55"/>
        <v/>
      </c>
      <c s="253">
        <f t="shared" si="56"/>
        <v>2</v>
      </c>
      <c s="22">
        <f t="shared" si="57"/>
        <v>27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3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223">
        <f t="shared" si="51"/>
        <v>3</v>
      </c>
      <c s="93" t="str">
        <f t="shared" si="52"/>
        <v>03:43</v>
      </c>
      <c s="29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1620</v>
      </c>
      <c s="29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900</v>
      </c>
      <c s="29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9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240</v>
      </c>
      <c s="29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9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9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9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420</v>
      </c>
      <c s="29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300</v>
      </c>
      <c s="29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420</v>
      </c>
      <c s="29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180</v>
      </c>
      <c s="29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9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9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9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9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9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9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9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9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9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9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9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9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9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9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9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9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9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71"/>
      <c r="CT183" s="332"/>
      <c s="14"/>
      <c s="79"/>
      <c s="79"/>
      <c r="FL183" s="1"/>
      <c s="125">
        <f t="shared" si="9"/>
        <v>44011</v>
      </c>
      <c s="229"/>
    </row>
    <row ht="11.1" customHeight="1">
      <c s="299">
        <f t="shared" si="54"/>
        <v>184</v>
      </c>
      <c s="74">
        <f t="shared" si="50"/>
        <v>3.7333333333333334</v>
      </c>
      <c s="236">
        <v>45055.155555555553</v>
      </c>
      <c s="66">
        <v>13432</v>
      </c>
      <c s="66">
        <v>14507</v>
      </c>
      <c s="66">
        <v>3342</v>
      </c>
      <c s="66">
        <v>2764</v>
      </c>
      <c s="66">
        <v>0</v>
      </c>
      <c s="66">
        <v>1932</v>
      </c>
      <c s="66">
        <v>251</v>
      </c>
      <c s="66">
        <v>6465</v>
      </c>
      <c s="66">
        <v>4350</v>
      </c>
      <c s="66">
        <v>7026</v>
      </c>
      <c s="66">
        <v>2510</v>
      </c>
      <c s="66">
        <v>0</v>
      </c>
      <c s="66">
        <v>4631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25"/>
      <c s="255" t="str">
        <f t="shared" si="55"/>
        <v/>
      </c>
      <c s="253">
        <f t="shared" si="56"/>
        <v>2</v>
      </c>
      <c s="22">
        <f t="shared" si="57"/>
        <v>32</v>
      </c>
      <c s="22">
        <f t="shared" si="58"/>
        <v>16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5</v>
      </c>
      <c s="22">
        <f t="shared" si="66"/>
        <v>9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223">
        <f t="shared" si="51"/>
        <v>3</v>
      </c>
      <c s="93" t="str">
        <f t="shared" si="52"/>
        <v>03:44</v>
      </c>
      <c s="29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1920</v>
      </c>
      <c s="29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960</v>
      </c>
      <c s="29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9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240</v>
      </c>
      <c s="29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9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9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9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480</v>
      </c>
      <c s="29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300</v>
      </c>
      <c s="29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540</v>
      </c>
      <c s="29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180</v>
      </c>
      <c s="29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9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9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9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9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9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9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9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9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9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9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9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9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9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9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9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9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9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71"/>
      <c r="CT184" s="332"/>
      <c s="14"/>
      <c s="79"/>
      <c s="79"/>
      <c r="FL184" s="1"/>
      <c s="125">
        <f t="shared" si="9"/>
        <v>44012</v>
      </c>
      <c s="229"/>
    </row>
    <row ht="11.1" customHeight="1">
      <c s="299">
        <f t="shared" si="54"/>
        <v>185</v>
      </c>
      <c s="74">
        <f t="shared" si="50"/>
        <v>3.75</v>
      </c>
      <c s="236">
        <v>45055.15625</v>
      </c>
      <c s="66">
        <v>13462</v>
      </c>
      <c s="66">
        <v>14522</v>
      </c>
      <c s="66">
        <v>3342</v>
      </c>
      <c s="66">
        <v>2767</v>
      </c>
      <c s="66">
        <v>0</v>
      </c>
      <c s="66">
        <v>1932</v>
      </c>
      <c s="66">
        <v>251</v>
      </c>
      <c s="66">
        <v>6472</v>
      </c>
      <c s="66">
        <v>4355</v>
      </c>
      <c s="66">
        <v>7034</v>
      </c>
      <c s="66">
        <v>2513</v>
      </c>
      <c s="66">
        <v>0</v>
      </c>
      <c s="66">
        <v>4637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25"/>
      <c s="255" t="str">
        <f t="shared" si="55"/>
        <v/>
      </c>
      <c s="253">
        <f t="shared" si="56"/>
        <v>2</v>
      </c>
      <c s="22">
        <f t="shared" si="57"/>
        <v>30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8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223">
        <f t="shared" si="51"/>
        <v>3</v>
      </c>
      <c s="93" t="str">
        <f t="shared" si="52"/>
        <v>03:45</v>
      </c>
      <c s="29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1800</v>
      </c>
      <c s="29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900</v>
      </c>
      <c s="29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9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180</v>
      </c>
      <c s="29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9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9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9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420</v>
      </c>
      <c s="29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29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480</v>
      </c>
      <c s="29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180</v>
      </c>
      <c s="29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9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9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9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9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9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9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9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9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9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9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9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9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9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9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9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9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9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71"/>
      <c r="CT185" s="332"/>
      <c s="14"/>
      <c s="79"/>
      <c s="79"/>
      <c r="FL185" s="1"/>
      <c s="125">
        <f t="shared" si="9"/>
        <v>44013</v>
      </c>
      <c s="229"/>
    </row>
    <row ht="11.1" customHeight="1">
      <c s="299">
        <f t="shared" si="54"/>
        <v>186</v>
      </c>
      <c s="74">
        <f t="shared" si="50"/>
        <v>3.7666666666666666</v>
      </c>
      <c s="236">
        <v>45055.156944444447</v>
      </c>
      <c s="66">
        <v>13488</v>
      </c>
      <c s="66">
        <v>14537</v>
      </c>
      <c s="66">
        <v>3342</v>
      </c>
      <c s="66">
        <v>2770</v>
      </c>
      <c s="66">
        <v>0</v>
      </c>
      <c s="66">
        <v>1932</v>
      </c>
      <c s="66">
        <v>251</v>
      </c>
      <c s="66">
        <v>6479</v>
      </c>
      <c s="66">
        <v>4360</v>
      </c>
      <c s="66">
        <v>7041</v>
      </c>
      <c s="66">
        <v>2515</v>
      </c>
      <c s="66">
        <v>0</v>
      </c>
      <c s="66">
        <v>4643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25"/>
      <c s="255" t="str">
        <f t="shared" si="55"/>
        <v/>
      </c>
      <c s="253">
        <f t="shared" si="56"/>
        <v>2</v>
      </c>
      <c s="22">
        <f t="shared" si="57"/>
        <v>26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223">
        <f t="shared" si="51"/>
        <v>3</v>
      </c>
      <c s="93" t="str">
        <f t="shared" si="52"/>
        <v>03:46</v>
      </c>
      <c s="29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1560</v>
      </c>
      <c s="29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900</v>
      </c>
      <c s="29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9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180</v>
      </c>
      <c s="29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9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9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9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420</v>
      </c>
      <c s="29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300</v>
      </c>
      <c s="29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420</v>
      </c>
      <c s="29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120</v>
      </c>
      <c s="29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9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9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9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9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9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9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9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9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9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9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9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9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9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9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9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9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9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71"/>
      <c r="CT186" s="332"/>
      <c s="14"/>
      <c s="79"/>
      <c s="79"/>
      <c r="FL186" s="1"/>
      <c s="125">
        <f t="shared" si="9"/>
        <v>44014</v>
      </c>
      <c s="229"/>
    </row>
    <row ht="11.1" customHeight="1">
      <c s="299">
        <f t="shared" si="54"/>
        <v>187</v>
      </c>
      <c s="74">
        <f t="shared" si="50"/>
        <v>3.7833333333333332</v>
      </c>
      <c s="236">
        <v>45055.157638888886</v>
      </c>
      <c s="66">
        <v>13490</v>
      </c>
      <c s="66">
        <v>14553</v>
      </c>
      <c s="66">
        <v>3342</v>
      </c>
      <c s="66">
        <v>2774</v>
      </c>
      <c s="66">
        <v>0</v>
      </c>
      <c s="66">
        <v>1932</v>
      </c>
      <c s="66">
        <v>251</v>
      </c>
      <c s="66">
        <v>6486</v>
      </c>
      <c s="66">
        <v>4365</v>
      </c>
      <c s="66">
        <v>7050</v>
      </c>
      <c s="66">
        <v>2518</v>
      </c>
      <c s="66">
        <v>0</v>
      </c>
      <c s="66">
        <v>4648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25"/>
      <c s="255" t="str">
        <f t="shared" si="55"/>
        <v/>
      </c>
      <c s="253">
        <f t="shared" si="56"/>
        <v>2</v>
      </c>
      <c s="22">
        <f t="shared" si="57"/>
        <v>2</v>
      </c>
      <c s="22">
        <f t="shared" si="58"/>
        <v>16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9</v>
      </c>
      <c s="22">
        <f t="shared" si="67"/>
        <v>3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223">
        <f t="shared" si="51"/>
        <v>3</v>
      </c>
      <c s="93" t="str">
        <f t="shared" si="52"/>
        <v>03:47</v>
      </c>
      <c s="29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120</v>
      </c>
      <c s="29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960</v>
      </c>
      <c s="29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9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240</v>
      </c>
      <c s="29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9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9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9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420</v>
      </c>
      <c s="29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300</v>
      </c>
      <c s="29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540</v>
      </c>
      <c s="29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180</v>
      </c>
      <c s="29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9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9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9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9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9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9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9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9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9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9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9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9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9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9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9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9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9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71"/>
      <c r="CT187" s="332"/>
      <c s="14"/>
      <c s="79"/>
      <c s="79"/>
      <c r="FL187" s="1"/>
      <c s="125">
        <f t="shared" si="9"/>
        <v>44015</v>
      </c>
      <c s="229"/>
    </row>
    <row ht="11.1" customHeight="1">
      <c s="299">
        <f t="shared" si="54"/>
        <v>188</v>
      </c>
      <c s="74">
        <f t="shared" si="50"/>
        <v>3.7999999999999998</v>
      </c>
      <c s="236">
        <v>45055.158333333333</v>
      </c>
      <c s="66">
        <v>13491</v>
      </c>
      <c s="66">
        <v>14568</v>
      </c>
      <c s="66">
        <v>3342</v>
      </c>
      <c s="66">
        <v>2777</v>
      </c>
      <c s="66">
        <v>0</v>
      </c>
      <c s="66">
        <v>1932</v>
      </c>
      <c s="66">
        <v>251</v>
      </c>
      <c s="66">
        <v>6493</v>
      </c>
      <c s="66">
        <v>4370</v>
      </c>
      <c s="66">
        <v>7057</v>
      </c>
      <c s="66">
        <v>2521</v>
      </c>
      <c s="66">
        <v>0</v>
      </c>
      <c s="66">
        <v>4653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25"/>
      <c s="255" t="str">
        <f t="shared" si="55"/>
        <v/>
      </c>
      <c s="253">
        <f t="shared" si="56"/>
        <v>2</v>
      </c>
      <c s="22">
        <f t="shared" si="57"/>
        <v>1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3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223">
        <f t="shared" si="51"/>
        <v>3</v>
      </c>
      <c s="93" t="str">
        <f t="shared" si="52"/>
        <v>03:48</v>
      </c>
      <c s="29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60</v>
      </c>
      <c s="29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900</v>
      </c>
      <c s="29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9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180</v>
      </c>
      <c s="29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9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9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9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420</v>
      </c>
      <c s="29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29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420</v>
      </c>
      <c s="29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180</v>
      </c>
      <c s="29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9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9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9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9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9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9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9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9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9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9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9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9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9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9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9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9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9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71"/>
      <c r="CT188" s="332"/>
      <c s="14"/>
      <c s="79"/>
      <c s="79"/>
      <c r="FL188" s="1"/>
      <c s="125">
        <f t="shared" si="9"/>
        <v>44016</v>
      </c>
      <c s="229"/>
    </row>
    <row ht="11.1" customHeight="1">
      <c s="299">
        <f t="shared" si="54"/>
        <v>189</v>
      </c>
      <c s="74">
        <f t="shared" si="50"/>
        <v>3.8166666666666664</v>
      </c>
      <c s="236">
        <v>45055.15902777778</v>
      </c>
      <c s="66">
        <v>13504</v>
      </c>
      <c s="66">
        <v>14582</v>
      </c>
      <c s="66">
        <v>3342</v>
      </c>
      <c s="66">
        <v>2780</v>
      </c>
      <c s="66">
        <v>0</v>
      </c>
      <c s="66">
        <v>1932</v>
      </c>
      <c s="66">
        <v>251</v>
      </c>
      <c s="66">
        <v>6500</v>
      </c>
      <c s="66">
        <v>4374</v>
      </c>
      <c s="66">
        <v>7065</v>
      </c>
      <c s="66">
        <v>2523</v>
      </c>
      <c s="66">
        <v>0</v>
      </c>
      <c s="66">
        <v>4659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25"/>
      <c s="255" t="str">
        <f t="shared" si="55"/>
        <v/>
      </c>
      <c s="253">
        <f t="shared" si="56"/>
        <v>2</v>
      </c>
      <c s="22">
        <f t="shared" si="57"/>
        <v>13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4</v>
      </c>
      <c s="22">
        <f t="shared" si="66"/>
        <v>8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223">
        <f t="shared" si="51"/>
        <v>3</v>
      </c>
      <c s="93" t="str">
        <f t="shared" si="52"/>
        <v>03:49</v>
      </c>
      <c s="29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780</v>
      </c>
      <c s="29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840</v>
      </c>
      <c s="29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9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180</v>
      </c>
      <c s="29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9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9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9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420</v>
      </c>
      <c s="29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29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480</v>
      </c>
      <c s="29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29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9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9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9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9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9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9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9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9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9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9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9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9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9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9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9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9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9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71"/>
      <c r="CT189" s="332"/>
      <c s="14"/>
      <c s="79"/>
      <c s="79"/>
      <c r="FL189" s="1"/>
      <c s="125">
        <f t="shared" si="9"/>
        <v>44017</v>
      </c>
      <c s="229"/>
    </row>
    <row ht="11.1" customHeight="1">
      <c s="299">
        <f t="shared" si="54"/>
        <v>190</v>
      </c>
      <c s="74">
        <f t="shared" si="50"/>
        <v>3.8333333333333335</v>
      </c>
      <c s="236">
        <v>45055.159722222219</v>
      </c>
      <c s="66">
        <v>13532</v>
      </c>
      <c s="66">
        <v>14598</v>
      </c>
      <c s="66">
        <v>3342</v>
      </c>
      <c s="66">
        <v>2784</v>
      </c>
      <c s="66">
        <v>0</v>
      </c>
      <c s="66">
        <v>1932</v>
      </c>
      <c s="66">
        <v>251</v>
      </c>
      <c s="66">
        <v>6507</v>
      </c>
      <c s="66">
        <v>4379</v>
      </c>
      <c s="66">
        <v>7073</v>
      </c>
      <c s="66">
        <v>2526</v>
      </c>
      <c s="66">
        <v>0</v>
      </c>
      <c s="66">
        <v>4665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25"/>
      <c s="255" t="str">
        <f t="shared" si="55"/>
        <v/>
      </c>
      <c s="253">
        <f t="shared" si="56"/>
        <v>2</v>
      </c>
      <c s="22">
        <f t="shared" si="57"/>
        <v>28</v>
      </c>
      <c s="22">
        <f t="shared" si="58"/>
        <v>16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8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223">
        <f t="shared" si="51"/>
        <v>3</v>
      </c>
      <c s="93" t="str">
        <f t="shared" si="52"/>
        <v>03:50</v>
      </c>
      <c s="29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1680</v>
      </c>
      <c s="29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960</v>
      </c>
      <c s="29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9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240</v>
      </c>
      <c s="29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9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9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9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420</v>
      </c>
      <c s="29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29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480</v>
      </c>
      <c s="29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180</v>
      </c>
      <c s="29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9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9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9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9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9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9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9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9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9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9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9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9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9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9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9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9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9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71"/>
      <c r="CT190" s="332"/>
      <c s="14"/>
      <c s="79"/>
      <c s="79"/>
      <c r="FL190" s="1"/>
      <c s="125">
        <f t="shared" si="9"/>
        <v>44018</v>
      </c>
      <c s="229"/>
    </row>
    <row ht="11.1" customHeight="1">
      <c s="299">
        <f t="shared" si="54"/>
        <v>191</v>
      </c>
      <c s="74">
        <f t="shared" si="50"/>
        <v>3.8500000000000001</v>
      </c>
      <c s="236">
        <v>45055.160416666666</v>
      </c>
      <c s="66">
        <v>13563</v>
      </c>
      <c s="66">
        <v>14614</v>
      </c>
      <c s="66">
        <v>3342</v>
      </c>
      <c s="66">
        <v>2787</v>
      </c>
      <c s="66">
        <v>0</v>
      </c>
      <c s="66">
        <v>1932</v>
      </c>
      <c s="66">
        <v>251</v>
      </c>
      <c s="66">
        <v>6514</v>
      </c>
      <c s="66">
        <v>4384</v>
      </c>
      <c s="66">
        <v>7081</v>
      </c>
      <c s="66">
        <v>2529</v>
      </c>
      <c s="66">
        <v>0</v>
      </c>
      <c s="66">
        <v>4671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25"/>
      <c s="255" t="str">
        <f t="shared" si="55"/>
        <v/>
      </c>
      <c s="253">
        <f t="shared" si="56"/>
        <v>2</v>
      </c>
      <c s="22">
        <f t="shared" si="57"/>
        <v>31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8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223">
        <f t="shared" si="51"/>
        <v>3</v>
      </c>
      <c s="93" t="str">
        <f t="shared" si="52"/>
        <v>03:51</v>
      </c>
      <c s="29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1860</v>
      </c>
      <c s="29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960</v>
      </c>
      <c s="29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9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29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9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9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9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420</v>
      </c>
      <c s="29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300</v>
      </c>
      <c s="29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480</v>
      </c>
      <c s="29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180</v>
      </c>
      <c s="29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9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9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9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9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9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9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9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9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9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9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9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9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9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9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9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9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9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71"/>
      <c r="CT191" s="332"/>
      <c s="14"/>
      <c s="79"/>
      <c s="79"/>
      <c r="FL191" s="1"/>
      <c s="125">
        <f t="shared" si="9"/>
        <v>44019</v>
      </c>
      <c s="229"/>
    </row>
    <row ht="11.1" customHeight="1">
      <c s="299">
        <f t="shared" si="54"/>
        <v>192</v>
      </c>
      <c s="74">
        <f t="shared" si="50"/>
        <v>3.8666666666666667</v>
      </c>
      <c s="236">
        <v>45055.161111111112</v>
      </c>
      <c s="66">
        <v>13587</v>
      </c>
      <c s="66">
        <v>14628</v>
      </c>
      <c s="66">
        <v>3342</v>
      </c>
      <c s="66">
        <v>2790</v>
      </c>
      <c s="66">
        <v>0</v>
      </c>
      <c s="66">
        <v>1932</v>
      </c>
      <c s="66">
        <v>251</v>
      </c>
      <c s="66">
        <v>6521</v>
      </c>
      <c s="66">
        <v>4389</v>
      </c>
      <c s="66">
        <v>7089</v>
      </c>
      <c s="66">
        <v>2531</v>
      </c>
      <c s="66">
        <v>0</v>
      </c>
      <c s="66">
        <v>4676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25"/>
      <c s="255" t="str">
        <f t="shared" si="55"/>
        <v/>
      </c>
      <c s="253">
        <f t="shared" si="56"/>
        <v>2</v>
      </c>
      <c s="22">
        <f t="shared" si="57"/>
        <v>24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8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223">
        <f t="shared" si="51"/>
        <v>3</v>
      </c>
      <c s="93" t="str">
        <f t="shared" si="52"/>
        <v>03:52</v>
      </c>
      <c s="29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1440</v>
      </c>
      <c s="29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840</v>
      </c>
      <c s="29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9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180</v>
      </c>
      <c s="29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9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9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9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420</v>
      </c>
      <c s="29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300</v>
      </c>
      <c s="29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480</v>
      </c>
      <c s="29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29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9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9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9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9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9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9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9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9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9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9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9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9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9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9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9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9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9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71"/>
      <c r="CT192" s="332"/>
      <c s="14"/>
      <c s="79"/>
      <c s="79"/>
      <c r="FL192" s="1"/>
      <c s="125">
        <f t="shared" si="9"/>
        <v>44020</v>
      </c>
      <c s="229"/>
    </row>
    <row ht="11.1" customHeight="1">
      <c s="299">
        <f t="shared" si="54"/>
        <v>193</v>
      </c>
      <c s="74">
        <f t="shared" si="50"/>
        <v>3.8833333333333333</v>
      </c>
      <c s="236">
        <v>45055.161805555559</v>
      </c>
      <c s="66">
        <v>13618</v>
      </c>
      <c s="66">
        <v>14645</v>
      </c>
      <c s="66">
        <v>3342</v>
      </c>
      <c s="66">
        <v>2794</v>
      </c>
      <c s="66">
        <v>0</v>
      </c>
      <c s="66">
        <v>1932</v>
      </c>
      <c s="66">
        <v>251</v>
      </c>
      <c s="66">
        <v>6529</v>
      </c>
      <c s="66">
        <v>4394</v>
      </c>
      <c s="66">
        <v>7097</v>
      </c>
      <c s="66">
        <v>2534</v>
      </c>
      <c s="66">
        <v>0</v>
      </c>
      <c s="66">
        <v>4682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25"/>
      <c s="255" t="str">
        <f t="shared" si="55"/>
        <v/>
      </c>
      <c s="253">
        <f t="shared" si="56"/>
        <v>2</v>
      </c>
      <c s="22">
        <f t="shared" si="57"/>
        <v>31</v>
      </c>
      <c s="22">
        <f t="shared" si="58"/>
        <v>17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5</v>
      </c>
      <c s="22">
        <f t="shared" si="66"/>
        <v>8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223">
        <f t="shared" si="51"/>
        <v>3</v>
      </c>
      <c s="93" t="str">
        <f t="shared" si="52"/>
        <v>03:53</v>
      </c>
      <c s="29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1860</v>
      </c>
      <c s="29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1020</v>
      </c>
      <c s="29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9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240</v>
      </c>
      <c s="29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9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9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9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480</v>
      </c>
      <c s="29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300</v>
      </c>
      <c s="29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480</v>
      </c>
      <c s="29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180</v>
      </c>
      <c s="29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9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9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9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9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9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9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9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9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9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9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9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9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9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9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9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9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9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71"/>
      <c r="CT193" s="332"/>
      <c s="14"/>
      <c s="79"/>
      <c s="79"/>
      <c r="FL193" s="1"/>
      <c s="125">
        <f t="shared" si="9"/>
        <v>44021</v>
      </c>
      <c s="229"/>
    </row>
    <row ht="11.1" customHeight="1">
      <c s="299">
        <f t="shared" si="54"/>
        <v>194</v>
      </c>
      <c s="74">
        <f t="shared" si="50"/>
        <v>3.8999999999999999</v>
      </c>
      <c s="236">
        <v>45055.162499999999</v>
      </c>
      <c s="66">
        <v>13650</v>
      </c>
      <c s="66">
        <v>14661</v>
      </c>
      <c s="66">
        <v>3342</v>
      </c>
      <c s="66">
        <v>2797</v>
      </c>
      <c s="66">
        <v>0</v>
      </c>
      <c s="66">
        <v>1932</v>
      </c>
      <c s="66">
        <v>251</v>
      </c>
      <c s="66">
        <v>6536</v>
      </c>
      <c s="66">
        <v>4399</v>
      </c>
      <c s="66">
        <v>7105</v>
      </c>
      <c s="66">
        <v>2537</v>
      </c>
      <c s="66">
        <v>0</v>
      </c>
      <c s="66">
        <v>4688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25"/>
      <c s="255" t="str">
        <f t="shared" si="55"/>
        <v/>
      </c>
      <c s="253">
        <f t="shared" si="56"/>
        <v>2</v>
      </c>
      <c s="22">
        <f t="shared" si="57"/>
        <v>32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8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223">
        <f t="shared" si="51"/>
        <v>3</v>
      </c>
      <c s="93" t="str">
        <f t="shared" si="52"/>
        <v>03:54</v>
      </c>
      <c s="29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1920</v>
      </c>
      <c s="29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960</v>
      </c>
      <c s="29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9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180</v>
      </c>
      <c s="29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9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9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9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420</v>
      </c>
      <c s="29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300</v>
      </c>
      <c s="29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480</v>
      </c>
      <c s="29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180</v>
      </c>
      <c s="29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9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9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9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9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9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9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9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9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9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9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9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9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9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9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9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9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9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71"/>
      <c r="CT194" s="332"/>
      <c s="14"/>
      <c s="79"/>
      <c s="79"/>
      <c r="FL194" s="1"/>
      <c s="125">
        <f t="shared" si="9"/>
        <v>44022</v>
      </c>
      <c s="229"/>
    </row>
    <row ht="11.1" customHeight="1">
      <c s="299">
        <f t="shared" si="54"/>
        <v>195</v>
      </c>
      <c s="74">
        <f t="shared" si="50"/>
        <v>3.9166666666666665</v>
      </c>
      <c s="236">
        <v>45055.163194444445</v>
      </c>
      <c s="66">
        <v>13676</v>
      </c>
      <c s="66">
        <v>14675</v>
      </c>
      <c s="66">
        <v>3342</v>
      </c>
      <c s="66">
        <v>2800</v>
      </c>
      <c s="66">
        <v>0</v>
      </c>
      <c s="66">
        <v>1932</v>
      </c>
      <c s="66">
        <v>251</v>
      </c>
      <c s="66">
        <v>6542</v>
      </c>
      <c s="66">
        <v>4403</v>
      </c>
      <c s="66">
        <v>7112</v>
      </c>
      <c s="66">
        <v>2539</v>
      </c>
      <c s="66">
        <v>0</v>
      </c>
      <c s="66">
        <v>4693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25"/>
      <c s="255" t="str">
        <f t="shared" si="55"/>
        <v/>
      </c>
      <c s="253">
        <f t="shared" si="56"/>
        <v>2</v>
      </c>
      <c s="22">
        <f t="shared" si="57"/>
        <v>26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223">
        <f t="shared" si="51"/>
        <v>3</v>
      </c>
      <c s="93" t="str">
        <f t="shared" si="52"/>
        <v>03:55</v>
      </c>
      <c s="29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1560</v>
      </c>
      <c s="29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840</v>
      </c>
      <c s="29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9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29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9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9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9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360</v>
      </c>
      <c s="29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29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420</v>
      </c>
      <c s="29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29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9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9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9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9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9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9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9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9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9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9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9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9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9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9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9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9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9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71"/>
      <c r="CT195" s="332"/>
      <c s="14"/>
      <c s="79"/>
      <c s="79"/>
      <c r="FL195" s="1"/>
      <c s="125">
        <f t="shared" si="9"/>
        <v>44023</v>
      </c>
      <c s="229"/>
    </row>
    <row ht="11.1" customHeight="1">
      <c s="299">
        <f t="shared" si="54"/>
        <v>196</v>
      </c>
      <c s="74">
        <f t="shared" si="50"/>
        <v>3.9333333333333336</v>
      </c>
      <c s="236">
        <v>45055.163888888892</v>
      </c>
      <c s="66">
        <v>13684</v>
      </c>
      <c s="66">
        <v>14691</v>
      </c>
      <c s="66">
        <v>3342</v>
      </c>
      <c s="66">
        <v>2803</v>
      </c>
      <c s="66">
        <v>0</v>
      </c>
      <c s="66">
        <v>1932</v>
      </c>
      <c s="66">
        <v>251</v>
      </c>
      <c s="66">
        <v>6550</v>
      </c>
      <c s="66">
        <v>4409</v>
      </c>
      <c s="66">
        <v>7121</v>
      </c>
      <c s="66">
        <v>2542</v>
      </c>
      <c s="66">
        <v>0</v>
      </c>
      <c s="66">
        <v>4699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25"/>
      <c s="255" t="str">
        <f t="shared" si="55"/>
        <v/>
      </c>
      <c s="253">
        <f t="shared" si="56"/>
        <v>2</v>
      </c>
      <c s="22">
        <f t="shared" si="57"/>
        <v>8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6</v>
      </c>
      <c s="22">
        <f t="shared" si="66"/>
        <v>9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223">
        <f t="shared" si="51"/>
        <v>3</v>
      </c>
      <c s="93" t="str">
        <f t="shared" si="52"/>
        <v>03:56</v>
      </c>
      <c s="29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480</v>
      </c>
      <c s="29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960</v>
      </c>
      <c s="29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9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180</v>
      </c>
      <c s="29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9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9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9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480</v>
      </c>
      <c s="29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360</v>
      </c>
      <c s="29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540</v>
      </c>
      <c s="29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180</v>
      </c>
      <c s="29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9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9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9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9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9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9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9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9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9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9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9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9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9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9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9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9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9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71"/>
      <c r="CT196" s="332"/>
      <c s="14"/>
      <c s="79"/>
      <c s="79"/>
      <c r="FL196" s="1"/>
      <c s="125">
        <f t="shared" si="9"/>
        <v>44024</v>
      </c>
      <c s="229"/>
    </row>
    <row ht="11.1" customHeight="1">
      <c s="299">
        <f t="shared" si="54"/>
        <v>197</v>
      </c>
      <c s="74">
        <f t="shared" si="50"/>
        <v>3.9500000000000002</v>
      </c>
      <c s="236">
        <v>45055.164583333331</v>
      </c>
      <c s="66">
        <v>13685</v>
      </c>
      <c s="66">
        <v>14705</v>
      </c>
      <c s="66">
        <v>3342</v>
      </c>
      <c s="66">
        <v>2806</v>
      </c>
      <c s="66">
        <v>0</v>
      </c>
      <c s="66">
        <v>1932</v>
      </c>
      <c s="66">
        <v>251</v>
      </c>
      <c s="66">
        <v>6557</v>
      </c>
      <c s="66">
        <v>4413</v>
      </c>
      <c s="66">
        <v>7128</v>
      </c>
      <c s="66">
        <v>2545</v>
      </c>
      <c s="66">
        <v>0</v>
      </c>
      <c s="66">
        <v>4704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25"/>
      <c s="255" t="str">
        <f t="shared" si="55"/>
        <v/>
      </c>
      <c s="253">
        <f t="shared" si="56"/>
        <v>2</v>
      </c>
      <c s="22">
        <f t="shared" si="57"/>
        <v>1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4</v>
      </c>
      <c s="22">
        <f t="shared" si="66"/>
        <v>7</v>
      </c>
      <c s="22">
        <f t="shared" si="67"/>
        <v>3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223">
        <f t="shared" si="51"/>
        <v>3</v>
      </c>
      <c s="93" t="str">
        <f t="shared" si="52"/>
        <v>03:57</v>
      </c>
      <c s="29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60</v>
      </c>
      <c s="29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840</v>
      </c>
      <c s="29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9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180</v>
      </c>
      <c s="29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9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9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9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420</v>
      </c>
      <c s="29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240</v>
      </c>
      <c s="29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420</v>
      </c>
      <c s="29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180</v>
      </c>
      <c s="29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9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9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9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9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9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9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9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9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9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9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9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9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9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9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9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9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9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71"/>
      <c r="CT197" s="332"/>
      <c s="14"/>
      <c s="79"/>
      <c s="79"/>
      <c r="FL197" s="1"/>
      <c s="125">
        <f t="shared" si="9"/>
        <v>44025</v>
      </c>
      <c s="229"/>
    </row>
    <row ht="11.1" customHeight="1">
      <c s="299">
        <f t="shared" si="54"/>
        <v>198</v>
      </c>
      <c s="74">
        <f t="shared" si="50"/>
        <v>3.9666666666666668</v>
      </c>
      <c s="236">
        <v>45055.165277777778</v>
      </c>
      <c s="66">
        <v>13688</v>
      </c>
      <c s="66">
        <v>14722</v>
      </c>
      <c s="66">
        <v>3342</v>
      </c>
      <c s="66">
        <v>2809</v>
      </c>
      <c s="66">
        <v>0</v>
      </c>
      <c s="66">
        <v>1932</v>
      </c>
      <c s="66">
        <v>251</v>
      </c>
      <c s="66">
        <v>6564</v>
      </c>
      <c s="66">
        <v>4418</v>
      </c>
      <c s="66">
        <v>7136</v>
      </c>
      <c s="66">
        <v>2547</v>
      </c>
      <c s="66">
        <v>0</v>
      </c>
      <c s="66">
        <v>4710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25"/>
      <c s="255" t="str">
        <f t="shared" si="55"/>
        <v/>
      </c>
      <c s="253">
        <f t="shared" si="56"/>
        <v>2</v>
      </c>
      <c s="22">
        <f t="shared" si="57"/>
        <v>3</v>
      </c>
      <c s="22">
        <f t="shared" si="58"/>
        <v>17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8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223">
        <f t="shared" si="51"/>
        <v>3</v>
      </c>
      <c s="93" t="str">
        <f t="shared" si="52"/>
        <v>03:58</v>
      </c>
      <c s="29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180</v>
      </c>
      <c s="29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1020</v>
      </c>
      <c s="29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9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180</v>
      </c>
      <c s="29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9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9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9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420</v>
      </c>
      <c s="29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300</v>
      </c>
      <c s="29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480</v>
      </c>
      <c s="29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120</v>
      </c>
      <c s="29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9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9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9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9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9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9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9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9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9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9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9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9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9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9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9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9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9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71"/>
      <c r="CT198" s="332"/>
      <c s="14"/>
      <c s="79"/>
      <c s="79"/>
      <c r="FL198" s="1"/>
      <c s="125">
        <f t="shared" si="9"/>
        <v>44026</v>
      </c>
      <c s="229"/>
    </row>
    <row ht="11.1" customHeight="1">
      <c s="299">
        <f t="shared" si="54"/>
        <v>199</v>
      </c>
      <c s="74">
        <f t="shared" si="50"/>
        <v>3.9833333333333334</v>
      </c>
      <c s="236">
        <v>45055.165972222225</v>
      </c>
      <c s="66">
        <v>13711</v>
      </c>
      <c s="66">
        <v>14738</v>
      </c>
      <c s="66">
        <v>3342</v>
      </c>
      <c s="66">
        <v>2813</v>
      </c>
      <c s="66">
        <v>0</v>
      </c>
      <c s="66">
        <v>1932</v>
      </c>
      <c s="66">
        <v>251</v>
      </c>
      <c s="66">
        <v>6571</v>
      </c>
      <c s="66">
        <v>4423</v>
      </c>
      <c s="66">
        <v>7144</v>
      </c>
      <c s="66">
        <v>2550</v>
      </c>
      <c s="66">
        <v>0</v>
      </c>
      <c s="66">
        <v>4716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25"/>
      <c s="255" t="str">
        <f t="shared" si="55"/>
        <v/>
      </c>
      <c s="253">
        <f t="shared" si="56"/>
        <v>2</v>
      </c>
      <c s="22">
        <f t="shared" si="57"/>
        <v>23</v>
      </c>
      <c s="22">
        <f t="shared" si="58"/>
        <v>16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8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223">
        <f t="shared" si="51"/>
        <v>3</v>
      </c>
      <c s="93" t="str">
        <f t="shared" si="52"/>
        <v>03:59</v>
      </c>
      <c s="29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1380</v>
      </c>
      <c s="29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960</v>
      </c>
      <c s="29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9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240</v>
      </c>
      <c s="29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9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9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9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420</v>
      </c>
      <c s="29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300</v>
      </c>
      <c s="29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480</v>
      </c>
      <c s="29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180</v>
      </c>
      <c s="29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9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9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9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9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9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9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9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9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9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9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9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9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9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9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9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9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9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71"/>
      <c r="CT199" s="332"/>
      <c s="14"/>
      <c s="79"/>
      <c s="79"/>
      <c r="FL199" s="1"/>
      <c s="125">
        <f t="shared" si="9"/>
        <v>44027</v>
      </c>
      <c s="229"/>
    </row>
    <row ht="11.1" customHeight="1">
      <c s="299">
        <f t="shared" si="54"/>
        <v>200</v>
      </c>
      <c s="74">
        <f t="shared" si="50"/>
        <v>4</v>
      </c>
      <c s="236">
        <v>45055.166666666664</v>
      </c>
      <c s="66">
        <v>13739</v>
      </c>
      <c s="66">
        <v>14753</v>
      </c>
      <c s="66">
        <v>3342</v>
      </c>
      <c s="66">
        <v>2816</v>
      </c>
      <c s="66">
        <v>0</v>
      </c>
      <c s="66">
        <v>1932</v>
      </c>
      <c s="66">
        <v>251</v>
      </c>
      <c s="66">
        <v>6579</v>
      </c>
      <c s="66">
        <v>4428</v>
      </c>
      <c s="66">
        <v>7152</v>
      </c>
      <c s="66">
        <v>2553</v>
      </c>
      <c s="66">
        <v>0</v>
      </c>
      <c s="66">
        <v>4720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25"/>
      <c s="255" t="str">
        <f t="shared" si="55"/>
        <v/>
      </c>
      <c s="253">
        <f t="shared" si="56"/>
        <v>2</v>
      </c>
      <c s="22">
        <f t="shared" si="57"/>
        <v>28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5</v>
      </c>
      <c s="22">
        <f t="shared" si="66"/>
        <v>8</v>
      </c>
      <c s="22">
        <f t="shared" si="67"/>
        <v>3</v>
      </c>
      <c s="22">
        <f t="shared" si="68"/>
        <v>0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223">
        <f t="shared" si="51"/>
        <v>4</v>
      </c>
      <c s="93" t="str">
        <f t="shared" si="52"/>
        <v>04:00</v>
      </c>
      <c s="29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1680</v>
      </c>
      <c s="29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900</v>
      </c>
      <c s="29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9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180</v>
      </c>
      <c s="29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9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9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9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480</v>
      </c>
      <c s="29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300</v>
      </c>
      <c s="29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480</v>
      </c>
      <c s="29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180</v>
      </c>
      <c s="29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9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9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9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9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9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9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9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9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9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9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9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9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9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9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9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9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9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71"/>
      <c r="CT200" s="332"/>
      <c s="14"/>
      <c s="79"/>
      <c s="79"/>
      <c r="FL200" s="1"/>
      <c s="125">
        <f t="shared" si="9"/>
        <v>44028</v>
      </c>
      <c s="229"/>
    </row>
    <row ht="11.1" customHeight="1">
      <c s="299">
        <f t="shared" si="54"/>
        <v>201</v>
      </c>
      <c s="74">
        <f t="shared" si="50"/>
        <v>4.0166666666666666</v>
      </c>
      <c s="236">
        <v>45055.167361111111</v>
      </c>
      <c s="66">
        <v>13765</v>
      </c>
      <c s="66">
        <v>14768</v>
      </c>
      <c s="66">
        <v>3342</v>
      </c>
      <c s="66">
        <v>2819</v>
      </c>
      <c s="66">
        <v>0</v>
      </c>
      <c s="66">
        <v>1932</v>
      </c>
      <c s="66">
        <v>251</v>
      </c>
      <c s="66">
        <v>6585</v>
      </c>
      <c s="66">
        <v>4432</v>
      </c>
      <c s="66">
        <v>7160</v>
      </c>
      <c s="66">
        <v>2555</v>
      </c>
      <c s="66">
        <v>0</v>
      </c>
      <c s="66">
        <v>4725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25"/>
      <c s="255" t="str">
        <f t="shared" si="55"/>
        <v/>
      </c>
      <c s="253">
        <f t="shared" si="56"/>
        <v>2</v>
      </c>
      <c s="22">
        <f t="shared" si="57"/>
        <v>26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8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223">
        <f t="shared" si="51"/>
        <v>4</v>
      </c>
      <c s="93" t="str">
        <f t="shared" si="52"/>
        <v>04:01</v>
      </c>
      <c s="29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1560</v>
      </c>
      <c s="29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900</v>
      </c>
      <c s="29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9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180</v>
      </c>
      <c s="29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9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9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9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360</v>
      </c>
      <c s="29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29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480</v>
      </c>
      <c s="29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120</v>
      </c>
      <c s="29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9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9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9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9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9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9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9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9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9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9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9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9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9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9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9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9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9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71"/>
      <c r="CT201" s="332"/>
      <c s="14"/>
      <c s="79"/>
      <c s="79"/>
      <c r="FL201" s="1"/>
      <c s="125">
        <f t="shared" si="9"/>
        <v>44029</v>
      </c>
      <c s="229"/>
    </row>
    <row ht="11.1" customHeight="1">
      <c s="299">
        <f t="shared" si="54"/>
        <v>202</v>
      </c>
      <c s="74">
        <f t="shared" si="50"/>
        <v>4.0333333333333332</v>
      </c>
      <c s="236">
        <v>45055.168055555558</v>
      </c>
      <c s="66">
        <v>13795</v>
      </c>
      <c s="66">
        <v>14784</v>
      </c>
      <c s="66">
        <v>3342</v>
      </c>
      <c s="66">
        <v>2822</v>
      </c>
      <c s="66">
        <v>0</v>
      </c>
      <c s="66">
        <v>1932</v>
      </c>
      <c s="66">
        <v>251</v>
      </c>
      <c s="66">
        <v>6593</v>
      </c>
      <c s="66">
        <v>4438</v>
      </c>
      <c s="66">
        <v>7168</v>
      </c>
      <c s="66">
        <v>2558</v>
      </c>
      <c s="66">
        <v>0</v>
      </c>
      <c s="66">
        <v>4731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25"/>
      <c s="255" t="str">
        <f t="shared" si="55"/>
        <v/>
      </c>
      <c s="253">
        <f t="shared" si="56"/>
        <v>2</v>
      </c>
      <c s="22">
        <f t="shared" si="57"/>
        <v>30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6</v>
      </c>
      <c s="22">
        <f t="shared" si="66"/>
        <v>8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223">
        <f t="shared" si="51"/>
        <v>4</v>
      </c>
      <c s="93" t="str">
        <f t="shared" si="52"/>
        <v>04:02</v>
      </c>
      <c s="29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1800</v>
      </c>
      <c s="29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960</v>
      </c>
      <c s="29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9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180</v>
      </c>
      <c s="29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9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9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9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480</v>
      </c>
      <c s="29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360</v>
      </c>
      <c s="29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480</v>
      </c>
      <c s="29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180</v>
      </c>
      <c s="29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9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9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9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9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9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9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9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9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9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9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9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9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9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9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9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9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9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71"/>
      <c r="CT202" s="332"/>
      <c s="14"/>
      <c s="79"/>
      <c s="79"/>
      <c r="FL202" s="1"/>
      <c s="125">
        <f t="shared" si="9"/>
        <v>44030</v>
      </c>
      <c s="229"/>
    </row>
    <row ht="11.1" customHeight="1">
      <c s="299">
        <f t="shared" si="54"/>
        <v>203</v>
      </c>
      <c s="74">
        <f t="shared" si="50"/>
        <v>4.0499999999999998</v>
      </c>
      <c s="236">
        <v>45055.168749999997</v>
      </c>
      <c s="66">
        <v>13824</v>
      </c>
      <c s="66">
        <v>14799</v>
      </c>
      <c s="66">
        <v>3342</v>
      </c>
      <c s="66">
        <v>2825</v>
      </c>
      <c s="66">
        <v>0</v>
      </c>
      <c s="66">
        <v>1932</v>
      </c>
      <c s="66">
        <v>251</v>
      </c>
      <c s="66">
        <v>6599</v>
      </c>
      <c s="66">
        <v>4442</v>
      </c>
      <c s="66">
        <v>7175</v>
      </c>
      <c s="66">
        <v>2561</v>
      </c>
      <c s="66">
        <v>0</v>
      </c>
      <c s="66">
        <v>4736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25"/>
      <c s="255" t="str">
        <f t="shared" si="55"/>
        <v/>
      </c>
      <c s="253">
        <f t="shared" si="56"/>
        <v>2</v>
      </c>
      <c s="22">
        <f t="shared" si="57"/>
        <v>29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7</v>
      </c>
      <c s="22">
        <f t="shared" si="67"/>
        <v>3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223">
        <f t="shared" si="51"/>
        <v>4</v>
      </c>
      <c s="93" t="str">
        <f t="shared" si="52"/>
        <v>04:03</v>
      </c>
      <c s="29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1740</v>
      </c>
      <c s="29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900</v>
      </c>
      <c s="29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9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180</v>
      </c>
      <c s="29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9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9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9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360</v>
      </c>
      <c s="29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240</v>
      </c>
      <c s="29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420</v>
      </c>
      <c s="29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180</v>
      </c>
      <c s="29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9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9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9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9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9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9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9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9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9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9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9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9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9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9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9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9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9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71"/>
      <c r="CT203" s="332"/>
      <c s="14"/>
      <c s="79"/>
      <c s="79"/>
      <c r="FL203" s="1"/>
      <c s="125">
        <f t="shared" si="9"/>
        <v>44031</v>
      </c>
      <c s="229"/>
    </row>
    <row ht="11.1" customHeight="1">
      <c s="299">
        <f t="shared" si="54"/>
        <v>204</v>
      </c>
      <c s="74">
        <f t="shared" si="50"/>
        <v>4.0666666666666664</v>
      </c>
      <c s="236">
        <v>45055.169444444444</v>
      </c>
      <c s="66">
        <v>13855</v>
      </c>
      <c s="66">
        <v>14815</v>
      </c>
      <c s="66">
        <v>3342</v>
      </c>
      <c s="66">
        <v>2829</v>
      </c>
      <c s="66">
        <v>0</v>
      </c>
      <c s="66">
        <v>1932</v>
      </c>
      <c s="66">
        <v>251</v>
      </c>
      <c s="66">
        <v>6607</v>
      </c>
      <c s="66">
        <v>4447</v>
      </c>
      <c s="66">
        <v>7183</v>
      </c>
      <c s="66">
        <v>2564</v>
      </c>
      <c s="66">
        <v>0</v>
      </c>
      <c s="66">
        <v>4742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25"/>
      <c s="255" t="str">
        <f t="shared" si="55"/>
        <v/>
      </c>
      <c s="253">
        <f t="shared" si="56"/>
        <v>2</v>
      </c>
      <c s="22">
        <f t="shared" si="57"/>
        <v>31</v>
      </c>
      <c s="22">
        <f t="shared" si="58"/>
        <v>16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5</v>
      </c>
      <c s="22">
        <f t="shared" si="66"/>
        <v>8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223">
        <f t="shared" si="51"/>
        <v>4</v>
      </c>
      <c s="93" t="str">
        <f t="shared" si="52"/>
        <v>04:04</v>
      </c>
      <c s="29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1860</v>
      </c>
      <c s="29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960</v>
      </c>
      <c s="29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9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29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9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9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9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480</v>
      </c>
      <c s="29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300</v>
      </c>
      <c s="29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480</v>
      </c>
      <c s="29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180</v>
      </c>
      <c s="29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9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9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9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9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9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9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9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9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9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9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9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9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9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9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9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9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9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71"/>
      <c r="CT204" s="332"/>
      <c s="14"/>
      <c s="79"/>
      <c s="79"/>
      <c r="FL204" s="1"/>
      <c s="125">
        <f t="shared" si="9"/>
        <v>44032</v>
      </c>
      <c s="229"/>
    </row>
    <row ht="11.1" customHeight="1">
      <c s="299">
        <f t="shared" si="54"/>
        <v>205</v>
      </c>
      <c s="74">
        <f t="shared" si="50"/>
        <v>4.083333333333333</v>
      </c>
      <c s="236">
        <v>45055.170138888891</v>
      </c>
      <c s="66">
        <v>13874</v>
      </c>
      <c s="66">
        <v>14830</v>
      </c>
      <c s="66">
        <v>3342</v>
      </c>
      <c s="66">
        <v>2832</v>
      </c>
      <c s="66">
        <v>0</v>
      </c>
      <c s="66">
        <v>1932</v>
      </c>
      <c s="66">
        <v>251</v>
      </c>
      <c s="66">
        <v>6614</v>
      </c>
      <c s="66">
        <v>4452</v>
      </c>
      <c s="66">
        <v>7191</v>
      </c>
      <c s="66">
        <v>2566</v>
      </c>
      <c s="66">
        <v>0</v>
      </c>
      <c s="66">
        <v>4747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25"/>
      <c s="255" t="str">
        <f t="shared" si="55"/>
        <v/>
      </c>
      <c s="253">
        <f t="shared" si="56"/>
        <v>2</v>
      </c>
      <c s="22">
        <f t="shared" si="57"/>
        <v>19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8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223">
        <f t="shared" si="51"/>
        <v>4</v>
      </c>
      <c s="93" t="str">
        <f t="shared" si="52"/>
        <v>04:05</v>
      </c>
      <c s="29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1140</v>
      </c>
      <c s="29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900</v>
      </c>
      <c s="29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9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180</v>
      </c>
      <c s="29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9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9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9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420</v>
      </c>
      <c s="29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29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480</v>
      </c>
      <c s="29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120</v>
      </c>
      <c s="29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9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9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9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9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9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9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9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9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9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9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9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9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9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9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9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9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9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71"/>
      <c r="CT205" s="332"/>
      <c s="14"/>
      <c s="79"/>
      <c s="79"/>
      <c r="FL205" s="1"/>
      <c s="125">
        <f t="shared" si="9"/>
        <v>44033</v>
      </c>
      <c s="229"/>
    </row>
    <row ht="11.1" customHeight="1">
      <c s="299">
        <f t="shared" si="54"/>
        <v>206</v>
      </c>
      <c s="74">
        <f t="shared" si="50"/>
        <v>4.0999999999999996</v>
      </c>
      <c s="236">
        <v>45055.17083333333</v>
      </c>
      <c s="66">
        <v>13876</v>
      </c>
      <c s="66">
        <v>14845</v>
      </c>
      <c s="66">
        <v>3342</v>
      </c>
      <c s="66">
        <v>2835</v>
      </c>
      <c s="66">
        <v>0</v>
      </c>
      <c s="66">
        <v>1932</v>
      </c>
      <c s="66">
        <v>251</v>
      </c>
      <c s="66">
        <v>6621</v>
      </c>
      <c s="66">
        <v>4457</v>
      </c>
      <c s="66">
        <v>7199</v>
      </c>
      <c s="66">
        <v>2569</v>
      </c>
      <c s="66">
        <v>0</v>
      </c>
      <c s="66">
        <v>4752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25"/>
      <c s="255" t="str">
        <f t="shared" si="55"/>
        <v/>
      </c>
      <c s="253">
        <f t="shared" si="56"/>
        <v>2</v>
      </c>
      <c s="22">
        <f t="shared" si="57"/>
        <v>2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8</v>
      </c>
      <c s="22">
        <f t="shared" si="67"/>
        <v>3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223">
        <f t="shared" si="51"/>
        <v>4</v>
      </c>
      <c s="93" t="str">
        <f t="shared" si="52"/>
        <v>04:06</v>
      </c>
      <c s="29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120</v>
      </c>
      <c s="29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900</v>
      </c>
      <c s="29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9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180</v>
      </c>
      <c s="29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9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9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9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420</v>
      </c>
      <c s="29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300</v>
      </c>
      <c s="29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480</v>
      </c>
      <c s="29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180</v>
      </c>
      <c s="29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9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9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9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9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9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9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9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9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9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9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9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9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9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9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9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9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9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71"/>
      <c r="CT206" s="332"/>
      <c s="14"/>
      <c s="79"/>
      <c s="79"/>
      <c r="FL206" s="1"/>
      <c s="125">
        <f t="shared" si="9"/>
        <v>44034</v>
      </c>
      <c s="229"/>
    </row>
    <row ht="11.1" customHeight="1">
      <c s="299">
        <f t="shared" si="54"/>
        <v>207</v>
      </c>
      <c s="74">
        <f t="shared" si="50"/>
        <v>4.1166666666666663</v>
      </c>
      <c s="236">
        <v>45055.171527777777</v>
      </c>
      <c s="66">
        <v>13877</v>
      </c>
      <c s="66">
        <v>14862</v>
      </c>
      <c s="66">
        <v>3342</v>
      </c>
      <c s="66">
        <v>2838</v>
      </c>
      <c s="66">
        <v>0</v>
      </c>
      <c s="66">
        <v>1932</v>
      </c>
      <c s="66">
        <v>251</v>
      </c>
      <c s="66">
        <v>6628</v>
      </c>
      <c s="66">
        <v>4462</v>
      </c>
      <c s="66">
        <v>7207</v>
      </c>
      <c s="66">
        <v>2572</v>
      </c>
      <c s="66">
        <v>0</v>
      </c>
      <c s="66">
        <v>4758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25"/>
      <c s="255" t="str">
        <f t="shared" si="55"/>
        <v/>
      </c>
      <c s="253">
        <f t="shared" si="56"/>
        <v>2</v>
      </c>
      <c s="22">
        <f t="shared" si="57"/>
        <v>1</v>
      </c>
      <c s="22">
        <f t="shared" si="58"/>
        <v>17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8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223">
        <f t="shared" si="51"/>
        <v>4</v>
      </c>
      <c s="93" t="str">
        <f t="shared" si="52"/>
        <v>04:07</v>
      </c>
      <c s="29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60</v>
      </c>
      <c s="29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1020</v>
      </c>
      <c s="29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9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180</v>
      </c>
      <c s="29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9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9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9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420</v>
      </c>
      <c s="29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300</v>
      </c>
      <c s="29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480</v>
      </c>
      <c s="29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180</v>
      </c>
      <c s="29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9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9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9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9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9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9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9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9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9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9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9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9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9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9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9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9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9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71"/>
      <c r="CT207" s="332"/>
      <c s="14"/>
      <c s="79"/>
      <c s="79"/>
      <c r="FL207" s="1"/>
      <c s="125">
        <f t="shared" si="9"/>
        <v>44035</v>
      </c>
      <c s="229"/>
    </row>
    <row ht="11.1" customHeight="1">
      <c s="299">
        <f t="shared" si="54"/>
        <v>208</v>
      </c>
      <c s="74">
        <f t="shared" si="50"/>
        <v>4.1333333333333337</v>
      </c>
      <c s="236">
        <v>45055.172222222223</v>
      </c>
      <c s="66">
        <v>13890</v>
      </c>
      <c s="66">
        <v>14877</v>
      </c>
      <c s="66">
        <v>3342</v>
      </c>
      <c s="66">
        <v>2841</v>
      </c>
      <c s="66">
        <v>0</v>
      </c>
      <c s="66">
        <v>1932</v>
      </c>
      <c s="66">
        <v>251</v>
      </c>
      <c s="66">
        <v>6636</v>
      </c>
      <c s="66">
        <v>4466</v>
      </c>
      <c s="66">
        <v>7215</v>
      </c>
      <c s="66">
        <v>2574</v>
      </c>
      <c s="66">
        <v>0</v>
      </c>
      <c s="66">
        <v>4764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25"/>
      <c s="255" t="str">
        <f t="shared" si="55"/>
        <v/>
      </c>
      <c s="253">
        <f t="shared" si="56"/>
        <v>2</v>
      </c>
      <c s="22">
        <f t="shared" si="57"/>
        <v>13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4</v>
      </c>
      <c s="22">
        <f t="shared" si="66"/>
        <v>8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223">
        <f t="shared" si="51"/>
        <v>4</v>
      </c>
      <c s="93" t="str">
        <f t="shared" si="52"/>
        <v>04:08</v>
      </c>
      <c s="29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780</v>
      </c>
      <c s="29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900</v>
      </c>
      <c s="29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9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29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9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9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9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480</v>
      </c>
      <c s="29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240</v>
      </c>
      <c s="29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480</v>
      </c>
      <c s="29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29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9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9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9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9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9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9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9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9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9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9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9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9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9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9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9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9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9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71"/>
      <c r="CT208" s="332"/>
      <c s="14"/>
      <c s="79"/>
      <c s="79"/>
      <c r="FL208" s="1"/>
      <c s="125">
        <f t="shared" si="9"/>
        <v>44036</v>
      </c>
      <c s="229"/>
    </row>
    <row ht="11.1" customHeight="1">
      <c s="299">
        <f t="shared" si="54"/>
        <v>209</v>
      </c>
      <c s="74">
        <f t="shared" si="50"/>
        <v>4.1500000000000004</v>
      </c>
      <c s="236">
        <v>45055.17291666667</v>
      </c>
      <c s="66">
        <v>13915</v>
      </c>
      <c s="66">
        <v>14892</v>
      </c>
      <c s="66">
        <v>3342</v>
      </c>
      <c s="66">
        <v>2844</v>
      </c>
      <c s="66">
        <v>0</v>
      </c>
      <c s="66">
        <v>1932</v>
      </c>
      <c s="66">
        <v>251</v>
      </c>
      <c s="66">
        <v>6643</v>
      </c>
      <c s="66">
        <v>4471</v>
      </c>
      <c s="66">
        <v>7223</v>
      </c>
      <c s="66">
        <v>2577</v>
      </c>
      <c s="66">
        <v>0</v>
      </c>
      <c s="66">
        <v>4769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25"/>
      <c s="255" t="str">
        <f t="shared" si="55"/>
        <v/>
      </c>
      <c s="253">
        <f t="shared" si="56"/>
        <v>2</v>
      </c>
      <c s="22">
        <f t="shared" si="57"/>
        <v>25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8</v>
      </c>
      <c s="22">
        <f t="shared" si="67"/>
        <v>3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223">
        <f t="shared" si="51"/>
        <v>4</v>
      </c>
      <c s="93" t="str">
        <f t="shared" si="52"/>
        <v>04:09</v>
      </c>
      <c s="29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1500</v>
      </c>
      <c s="29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900</v>
      </c>
      <c s="29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9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180</v>
      </c>
      <c s="29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9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9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9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420</v>
      </c>
      <c s="29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300</v>
      </c>
      <c s="29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480</v>
      </c>
      <c s="29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180</v>
      </c>
      <c s="29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9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9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9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9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9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9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9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9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9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9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9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9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9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9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9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9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9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71"/>
      <c r="CT209" s="332"/>
      <c s="14"/>
      <c s="79"/>
      <c s="79"/>
      <c r="FL209" s="1"/>
      <c s="125">
        <f t="shared" si="9"/>
        <v>44037</v>
      </c>
      <c s="229"/>
    </row>
    <row ht="11.1" customHeight="1">
      <c s="299">
        <f t="shared" si="54"/>
        <v>210</v>
      </c>
      <c s="74">
        <f t="shared" si="50"/>
        <v>4.166666666666667</v>
      </c>
      <c s="236">
        <v>45055.173611111109</v>
      </c>
      <c s="66">
        <v>13944</v>
      </c>
      <c s="66">
        <v>14908</v>
      </c>
      <c s="66">
        <v>3342</v>
      </c>
      <c s="66">
        <v>2847</v>
      </c>
      <c s="66">
        <v>0</v>
      </c>
      <c s="66">
        <v>1932</v>
      </c>
      <c s="66">
        <v>251</v>
      </c>
      <c s="66">
        <v>6650</v>
      </c>
      <c s="66">
        <v>4476</v>
      </c>
      <c s="66">
        <v>7231</v>
      </c>
      <c s="66">
        <v>2580</v>
      </c>
      <c s="66">
        <v>0</v>
      </c>
      <c s="66">
        <v>4773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25"/>
      <c s="255" t="str">
        <f t="shared" si="55"/>
        <v/>
      </c>
      <c s="253">
        <f t="shared" si="56"/>
        <v>2</v>
      </c>
      <c s="22">
        <f t="shared" si="57"/>
        <v>29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8</v>
      </c>
      <c s="22">
        <f t="shared" si="67"/>
        <v>3</v>
      </c>
      <c s="22">
        <f t="shared" si="68"/>
        <v>0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223">
        <f t="shared" si="51"/>
        <v>4</v>
      </c>
      <c s="93" t="str">
        <f t="shared" si="52"/>
        <v>04:10</v>
      </c>
      <c s="29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1740</v>
      </c>
      <c s="29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960</v>
      </c>
      <c s="29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9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180</v>
      </c>
      <c s="29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9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9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9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420</v>
      </c>
      <c s="29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300</v>
      </c>
      <c s="29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480</v>
      </c>
      <c s="29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180</v>
      </c>
      <c s="29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9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9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9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9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9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9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9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9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9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9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9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9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9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9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9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9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9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71"/>
      <c r="CT210" s="332"/>
      <c s="14"/>
      <c s="79"/>
      <c s="79"/>
      <c r="FL210" s="1"/>
      <c s="125">
        <f t="shared" si="9"/>
        <v>44038</v>
      </c>
      <c s="229"/>
    </row>
    <row ht="11.1" customHeight="1">
      <c s="299">
        <f t="shared" si="54"/>
        <v>211</v>
      </c>
      <c s="74">
        <f t="shared" si="50"/>
        <v>4.1833333333333336</v>
      </c>
      <c s="236">
        <v>45055.174305555556</v>
      </c>
      <c s="66">
        <v>13971</v>
      </c>
      <c s="66">
        <v>14922</v>
      </c>
      <c s="66">
        <v>3342</v>
      </c>
      <c s="66">
        <v>2850</v>
      </c>
      <c s="66">
        <v>0</v>
      </c>
      <c s="66">
        <v>1932</v>
      </c>
      <c s="66">
        <v>251</v>
      </c>
      <c s="66">
        <v>6657</v>
      </c>
      <c s="66">
        <v>4481</v>
      </c>
      <c s="66">
        <v>7239</v>
      </c>
      <c s="66">
        <v>2583</v>
      </c>
      <c s="66">
        <v>0</v>
      </c>
      <c s="66">
        <v>4779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25"/>
      <c s="255" t="str">
        <f t="shared" si="55"/>
        <v/>
      </c>
      <c s="253">
        <f t="shared" si="56"/>
        <v>2</v>
      </c>
      <c s="22">
        <f t="shared" si="57"/>
        <v>27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8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223">
        <f t="shared" si="51"/>
        <v>4</v>
      </c>
      <c s="93" t="str">
        <f t="shared" si="52"/>
        <v>04:11</v>
      </c>
      <c s="29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1620</v>
      </c>
      <c s="29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840</v>
      </c>
      <c s="29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9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180</v>
      </c>
      <c s="29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9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9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9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420</v>
      </c>
      <c s="29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300</v>
      </c>
      <c s="29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480</v>
      </c>
      <c s="29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180</v>
      </c>
      <c s="29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9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9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9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9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9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9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9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9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9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9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9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9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9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9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9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9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9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71"/>
      <c r="CT211" s="332"/>
      <c s="14"/>
      <c s="79"/>
      <c s="79"/>
      <c r="FL211" s="1"/>
      <c s="125">
        <f t="shared" si="9"/>
        <v>44039</v>
      </c>
      <c s="229"/>
    </row>
    <row ht="11.1" customHeight="1">
      <c s="299">
        <f t="shared" si="54"/>
        <v>212</v>
      </c>
      <c s="74">
        <f t="shared" si="50"/>
        <v>4.2000000000000002</v>
      </c>
      <c s="236">
        <v>45055.175000000003</v>
      </c>
      <c s="66">
        <v>14001</v>
      </c>
      <c s="66">
        <v>14938</v>
      </c>
      <c s="66">
        <v>3342</v>
      </c>
      <c s="66">
        <v>2852</v>
      </c>
      <c s="66">
        <v>0</v>
      </c>
      <c s="66">
        <v>1932</v>
      </c>
      <c s="66">
        <v>251</v>
      </c>
      <c s="66">
        <v>6665</v>
      </c>
      <c s="66">
        <v>4486</v>
      </c>
      <c s="66">
        <v>7247</v>
      </c>
      <c s="66">
        <v>2585</v>
      </c>
      <c s="66">
        <v>0</v>
      </c>
      <c s="66">
        <v>4784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25"/>
      <c s="255" t="str">
        <f t="shared" si="55"/>
        <v/>
      </c>
      <c s="253">
        <f t="shared" si="56"/>
        <v>2</v>
      </c>
      <c s="22">
        <f t="shared" si="57"/>
        <v>30</v>
      </c>
      <c s="22">
        <f t="shared" si="58"/>
        <v>16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5</v>
      </c>
      <c s="22">
        <f t="shared" si="66"/>
        <v>8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223">
        <f t="shared" si="51"/>
        <v>4</v>
      </c>
      <c s="93" t="str">
        <f t="shared" si="52"/>
        <v>04:12</v>
      </c>
      <c s="29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1800</v>
      </c>
      <c s="29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960</v>
      </c>
      <c s="29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9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120</v>
      </c>
      <c s="29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9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9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9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480</v>
      </c>
      <c s="29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300</v>
      </c>
      <c s="29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480</v>
      </c>
      <c s="29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120</v>
      </c>
      <c s="29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9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9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9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9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9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9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9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9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9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9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9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9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9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9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9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9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9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71"/>
      <c r="CT212" s="332"/>
      <c s="14"/>
      <c s="79"/>
      <c s="79"/>
      <c r="FL212" s="1"/>
      <c s="125">
        <f t="shared" si="9"/>
        <v>44040</v>
      </c>
      <c s="229"/>
    </row>
    <row ht="11.1" customHeight="1">
      <c s="299">
        <f t="shared" si="54"/>
        <v>213</v>
      </c>
      <c s="74">
        <f t="shared" si="50"/>
        <v>4.2166666666666668</v>
      </c>
      <c s="236">
        <v>45055.175694444442</v>
      </c>
      <c s="66">
        <v>14029</v>
      </c>
      <c s="66">
        <v>14953</v>
      </c>
      <c s="66">
        <v>3342</v>
      </c>
      <c s="66">
        <v>2855</v>
      </c>
      <c s="66">
        <v>0</v>
      </c>
      <c s="66">
        <v>1932</v>
      </c>
      <c s="66">
        <v>251</v>
      </c>
      <c s="66">
        <v>6671</v>
      </c>
      <c s="66">
        <v>4490</v>
      </c>
      <c s="66">
        <v>7254</v>
      </c>
      <c s="66">
        <v>2588</v>
      </c>
      <c s="66">
        <v>0</v>
      </c>
      <c s="66">
        <v>4789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25"/>
      <c s="255" t="str">
        <f t="shared" si="55"/>
        <v/>
      </c>
      <c s="253">
        <f t="shared" si="56"/>
        <v>2</v>
      </c>
      <c s="22">
        <f t="shared" si="57"/>
        <v>28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7</v>
      </c>
      <c s="22">
        <f t="shared" si="67"/>
        <v>3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223">
        <f t="shared" si="51"/>
        <v>4</v>
      </c>
      <c s="93" t="str">
        <f t="shared" si="52"/>
        <v>04:13</v>
      </c>
      <c s="29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1680</v>
      </c>
      <c s="29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900</v>
      </c>
      <c s="29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9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29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9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9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9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360</v>
      </c>
      <c s="29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240</v>
      </c>
      <c s="29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420</v>
      </c>
      <c s="29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180</v>
      </c>
      <c s="29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9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9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9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9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9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9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9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9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9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9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9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9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9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9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9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9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9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71"/>
      <c r="CT213" s="332"/>
      <c s="14"/>
      <c s="79"/>
      <c s="79"/>
      <c r="FL213" s="1"/>
      <c s="125">
        <f t="shared" si="9"/>
        <v>44041</v>
      </c>
      <c s="229"/>
    </row>
    <row ht="11.1" customHeight="1">
      <c s="299">
        <f t="shared" si="54"/>
        <v>214</v>
      </c>
      <c s="74">
        <f t="shared" si="50"/>
        <v>4.2333333333333334</v>
      </c>
      <c s="236">
        <v>45055.176388888889</v>
      </c>
      <c s="66">
        <v>14058</v>
      </c>
      <c s="66">
        <v>14969</v>
      </c>
      <c s="66">
        <v>3342</v>
      </c>
      <c s="66">
        <v>2858</v>
      </c>
      <c s="66">
        <v>0</v>
      </c>
      <c s="66">
        <v>1932</v>
      </c>
      <c s="66">
        <v>251</v>
      </c>
      <c s="66">
        <v>6679</v>
      </c>
      <c s="66">
        <v>4495</v>
      </c>
      <c s="66">
        <v>7263</v>
      </c>
      <c s="66">
        <v>2591</v>
      </c>
      <c s="66">
        <v>0</v>
      </c>
      <c s="66">
        <v>4795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25"/>
      <c s="255" t="str">
        <f t="shared" si="55"/>
        <v/>
      </c>
      <c s="253">
        <f t="shared" si="56"/>
        <v>2</v>
      </c>
      <c s="22">
        <f t="shared" si="57"/>
        <v>29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5</v>
      </c>
      <c s="22">
        <f t="shared" si="66"/>
        <v>9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223">
        <f t="shared" si="51"/>
        <v>4</v>
      </c>
      <c s="93" t="str">
        <f t="shared" si="52"/>
        <v>04:14</v>
      </c>
      <c s="29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1740</v>
      </c>
      <c s="29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960</v>
      </c>
      <c s="29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9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180</v>
      </c>
      <c s="29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9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9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9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480</v>
      </c>
      <c s="29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300</v>
      </c>
      <c s="29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540</v>
      </c>
      <c s="29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180</v>
      </c>
      <c s="29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9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9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9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9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9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9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9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9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9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9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9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9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9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9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9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9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9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71"/>
      <c r="CT214" s="332"/>
      <c s="14"/>
      <c s="79"/>
      <c s="79"/>
      <c r="FL214" s="1"/>
      <c s="125">
        <f t="shared" si="9"/>
        <v>44042</v>
      </c>
      <c s="229"/>
    </row>
    <row ht="11.1" customHeight="1">
      <c s="299">
        <f t="shared" si="54"/>
        <v>215</v>
      </c>
      <c s="74">
        <f t="shared" si="50"/>
        <v>4.25</v>
      </c>
      <c s="236">
        <v>45055.177083333336</v>
      </c>
      <c s="66">
        <v>14059</v>
      </c>
      <c s="66">
        <v>14984</v>
      </c>
      <c s="66">
        <v>3342</v>
      </c>
      <c s="66">
        <v>2861</v>
      </c>
      <c s="66">
        <v>0</v>
      </c>
      <c s="66">
        <v>1932</v>
      </c>
      <c s="66">
        <v>251</v>
      </c>
      <c s="66">
        <v>6685</v>
      </c>
      <c s="66">
        <v>4500</v>
      </c>
      <c s="66">
        <v>7270</v>
      </c>
      <c s="66">
        <v>2593</v>
      </c>
      <c s="66">
        <v>0</v>
      </c>
      <c s="66">
        <v>4800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25"/>
      <c s="255" t="str">
        <f t="shared" si="55"/>
        <v/>
      </c>
      <c s="253">
        <f t="shared" si="56"/>
        <v>2</v>
      </c>
      <c s="22">
        <f t="shared" si="57"/>
        <v>1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223">
        <f t="shared" si="51"/>
        <v>4</v>
      </c>
      <c s="93" t="str">
        <f t="shared" si="52"/>
        <v>04:15</v>
      </c>
      <c s="29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60</v>
      </c>
      <c s="29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900</v>
      </c>
      <c s="29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9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180</v>
      </c>
      <c s="29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9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9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9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360</v>
      </c>
      <c s="29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300</v>
      </c>
      <c s="29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420</v>
      </c>
      <c s="29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29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9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9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9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9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9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9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9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9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9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9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9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9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9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9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9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9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9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71"/>
      <c r="CT215" s="332"/>
      <c s="14"/>
      <c s="79"/>
      <c s="79"/>
      <c r="FL215" s="1"/>
      <c s="125">
        <f t="shared" si="9"/>
        <v>44043</v>
      </c>
      <c s="229"/>
    </row>
    <row ht="11.1" customHeight="1">
      <c s="299">
        <f t="shared" si="54"/>
        <v>216</v>
      </c>
      <c s="74">
        <f t="shared" si="50"/>
        <v>4.2666666666666666</v>
      </c>
      <c s="236">
        <v>45055.177777777775</v>
      </c>
      <c s="66">
        <v>14059</v>
      </c>
      <c s="66">
        <v>15000</v>
      </c>
      <c s="66">
        <v>3342</v>
      </c>
      <c s="66">
        <v>2864</v>
      </c>
      <c s="66">
        <v>0</v>
      </c>
      <c s="66">
        <v>1932</v>
      </c>
      <c s="66">
        <v>251</v>
      </c>
      <c s="66">
        <v>6693</v>
      </c>
      <c s="66">
        <v>4505</v>
      </c>
      <c s="66">
        <v>7279</v>
      </c>
      <c s="66">
        <v>2596</v>
      </c>
      <c s="66">
        <v>0</v>
      </c>
      <c s="66">
        <v>4804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25"/>
      <c s="255" t="str">
        <f t="shared" si="55"/>
        <v/>
      </c>
      <c s="253">
        <f t="shared" si="56"/>
        <v>2</v>
      </c>
      <c s="22">
        <f t="shared" si="57"/>
        <v>0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5</v>
      </c>
      <c s="22">
        <f t="shared" si="66"/>
        <v>9</v>
      </c>
      <c s="22">
        <f t="shared" si="67"/>
        <v>3</v>
      </c>
      <c s="22">
        <f t="shared" si="68"/>
        <v>0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223">
        <f t="shared" si="51"/>
        <v>4</v>
      </c>
      <c s="93" t="str">
        <f t="shared" si="52"/>
        <v>04:16</v>
      </c>
      <c s="29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29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960</v>
      </c>
      <c s="29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9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29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9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9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9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480</v>
      </c>
      <c s="29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300</v>
      </c>
      <c s="29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540</v>
      </c>
      <c s="29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180</v>
      </c>
      <c s="29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9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9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9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9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9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9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9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9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9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9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9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9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9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9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9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9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9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71"/>
      <c r="CT216" s="332"/>
      <c s="14"/>
      <c s="79"/>
      <c s="79"/>
      <c r="FL216" s="1"/>
      <c s="125">
        <f t="shared" si="9"/>
        <v>44044</v>
      </c>
      <c s="229"/>
    </row>
    <row ht="11.1" customHeight="1">
      <c s="299">
        <f t="shared" si="54"/>
        <v>217</v>
      </c>
      <c s="74">
        <f t="shared" si="50"/>
        <v>4.2833333333333332</v>
      </c>
      <c s="236">
        <v>45055.178472222222</v>
      </c>
      <c s="66">
        <v>14063</v>
      </c>
      <c s="66">
        <v>15016</v>
      </c>
      <c s="66">
        <v>3342</v>
      </c>
      <c s="66">
        <v>2867</v>
      </c>
      <c s="66">
        <v>0</v>
      </c>
      <c s="66">
        <v>1932</v>
      </c>
      <c s="66">
        <v>251</v>
      </c>
      <c s="66">
        <v>6700</v>
      </c>
      <c s="66">
        <v>4510</v>
      </c>
      <c s="66">
        <v>7287</v>
      </c>
      <c s="66">
        <v>2599</v>
      </c>
      <c s="66">
        <v>0</v>
      </c>
      <c s="66">
        <v>4809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25"/>
      <c s="255" t="str">
        <f t="shared" si="55"/>
        <v/>
      </c>
      <c s="253">
        <f t="shared" si="56"/>
        <v>2</v>
      </c>
      <c s="22">
        <f t="shared" si="57"/>
        <v>4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8</v>
      </c>
      <c s="22">
        <f t="shared" si="67"/>
        <v>3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223">
        <f t="shared" si="51"/>
        <v>4</v>
      </c>
      <c s="93" t="str">
        <f t="shared" si="52"/>
        <v>04:17</v>
      </c>
      <c s="29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240</v>
      </c>
      <c s="29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960</v>
      </c>
      <c s="29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9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180</v>
      </c>
      <c s="29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9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9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9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420</v>
      </c>
      <c s="29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300</v>
      </c>
      <c s="29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480</v>
      </c>
      <c s="29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180</v>
      </c>
      <c s="29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9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9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9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9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9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9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9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9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9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9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9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9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9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9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9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9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9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71"/>
      <c r="CT217" s="332"/>
      <c s="14"/>
      <c s="79"/>
      <c s="79"/>
      <c r="FL217" s="1"/>
      <c s="125">
        <f t="shared" si="9"/>
        <v>44045</v>
      </c>
      <c s="229"/>
    </row>
    <row ht="11.1" customHeight="1">
      <c s="299">
        <f t="shared" si="54"/>
        <v>218</v>
      </c>
      <c s="74">
        <f t="shared" si="50"/>
        <v>4.2999999999999998</v>
      </c>
      <c s="236">
        <v>45055.179166666669</v>
      </c>
      <c s="66">
        <v>14082</v>
      </c>
      <c s="66">
        <v>15031</v>
      </c>
      <c s="66">
        <v>3342</v>
      </c>
      <c s="66">
        <v>2870</v>
      </c>
      <c s="66">
        <v>0</v>
      </c>
      <c s="66">
        <v>1932</v>
      </c>
      <c s="66">
        <v>251</v>
      </c>
      <c s="66">
        <v>6707</v>
      </c>
      <c s="66">
        <v>4514</v>
      </c>
      <c s="66">
        <v>7294</v>
      </c>
      <c s="66">
        <v>2601</v>
      </c>
      <c s="66">
        <v>0</v>
      </c>
      <c s="66">
        <v>4814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25"/>
      <c s="255" t="str">
        <f t="shared" si="55"/>
        <v/>
      </c>
      <c s="253">
        <f t="shared" si="56"/>
        <v>2</v>
      </c>
      <c s="22">
        <f t="shared" si="57"/>
        <v>19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4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223">
        <f t="shared" si="51"/>
        <v>4</v>
      </c>
      <c s="93" t="str">
        <f t="shared" si="52"/>
        <v>04:18</v>
      </c>
      <c s="29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1140</v>
      </c>
      <c s="29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900</v>
      </c>
      <c s="29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9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29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9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9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9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420</v>
      </c>
      <c s="29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29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420</v>
      </c>
      <c s="29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29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9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9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9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9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9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9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9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9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9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9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9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9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9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9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9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9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9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71"/>
      <c r="CT218" s="332"/>
      <c s="14"/>
      <c s="79"/>
      <c s="79"/>
      <c r="FL218" s="1"/>
      <c s="125">
        <f t="shared" si="9"/>
        <v>44046</v>
      </c>
      <c s="229"/>
    </row>
    <row ht="11.1" customHeight="1">
      <c s="299">
        <f t="shared" si="54"/>
        <v>219</v>
      </c>
      <c s="74">
        <f t="shared" si="50"/>
        <v>4.3166666666666664</v>
      </c>
      <c s="236">
        <v>45055.179861111108</v>
      </c>
      <c s="66">
        <v>14111</v>
      </c>
      <c s="66">
        <v>15047</v>
      </c>
      <c s="66">
        <v>3342</v>
      </c>
      <c s="66">
        <v>2873</v>
      </c>
      <c s="66">
        <v>0</v>
      </c>
      <c s="66">
        <v>1932</v>
      </c>
      <c s="66">
        <v>251</v>
      </c>
      <c s="66">
        <v>6715</v>
      </c>
      <c s="66">
        <v>4520</v>
      </c>
      <c s="66">
        <v>7302</v>
      </c>
      <c s="66">
        <v>2604</v>
      </c>
      <c s="66">
        <v>0</v>
      </c>
      <c s="66">
        <v>4820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25"/>
      <c s="255" t="str">
        <f t="shared" si="55"/>
        <v/>
      </c>
      <c s="253">
        <f t="shared" si="56"/>
        <v>2</v>
      </c>
      <c s="22">
        <f t="shared" si="57"/>
        <v>29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6</v>
      </c>
      <c s="22">
        <f t="shared" si="66"/>
        <v>8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223">
        <f t="shared" si="51"/>
        <v>4</v>
      </c>
      <c s="93" t="str">
        <f t="shared" si="52"/>
        <v>04:19</v>
      </c>
      <c s="29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1740</v>
      </c>
      <c s="29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960</v>
      </c>
      <c s="29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9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180</v>
      </c>
      <c s="29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9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9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9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480</v>
      </c>
      <c s="29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360</v>
      </c>
      <c s="29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480</v>
      </c>
      <c s="29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180</v>
      </c>
      <c s="29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9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9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9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9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9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9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9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9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9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9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9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9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9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9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9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9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9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71"/>
      <c r="CT219" s="332"/>
      <c s="14"/>
      <c s="79"/>
      <c s="79"/>
      <c r="FL219" s="1"/>
      <c s="125">
        <f t="shared" si="9"/>
        <v>44047</v>
      </c>
      <c s="229"/>
    </row>
    <row ht="11.1" customHeight="1">
      <c s="299">
        <f t="shared" si="54"/>
        <v>220</v>
      </c>
      <c s="74">
        <f t="shared" si="50"/>
        <v>4.333333333333333</v>
      </c>
      <c s="236">
        <v>45055.180555555555</v>
      </c>
      <c s="66">
        <v>14138</v>
      </c>
      <c s="66">
        <v>15062</v>
      </c>
      <c s="66">
        <v>3342</v>
      </c>
      <c s="66">
        <v>2875</v>
      </c>
      <c s="66">
        <v>0</v>
      </c>
      <c s="66">
        <v>1932</v>
      </c>
      <c s="66">
        <v>251</v>
      </c>
      <c s="66">
        <v>6722</v>
      </c>
      <c s="66">
        <v>4524</v>
      </c>
      <c s="66">
        <v>7310</v>
      </c>
      <c s="66">
        <v>2607</v>
      </c>
      <c s="66">
        <v>0</v>
      </c>
      <c s="66">
        <v>4825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25"/>
      <c s="255" t="str">
        <f t="shared" si="55"/>
        <v/>
      </c>
      <c s="253">
        <f t="shared" si="56"/>
        <v>2</v>
      </c>
      <c s="22">
        <f t="shared" si="57"/>
        <v>27</v>
      </c>
      <c s="22">
        <f t="shared" si="58"/>
        <v>15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4</v>
      </c>
      <c s="22">
        <f t="shared" si="66"/>
        <v>8</v>
      </c>
      <c s="22">
        <f t="shared" si="67"/>
        <v>3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223">
        <f t="shared" si="51"/>
        <v>4</v>
      </c>
      <c s="93" t="str">
        <f t="shared" si="52"/>
        <v>04:20</v>
      </c>
      <c s="29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1620</v>
      </c>
      <c s="29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900</v>
      </c>
      <c s="29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9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120</v>
      </c>
      <c s="29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9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9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9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420</v>
      </c>
      <c s="29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29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480</v>
      </c>
      <c s="29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180</v>
      </c>
      <c s="29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9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9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9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9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9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9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9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9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9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9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9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9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9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9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9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9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9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71"/>
      <c r="CT220" s="332"/>
      <c s="14"/>
      <c s="79"/>
      <c s="79"/>
      <c r="FL220" s="1"/>
      <c s="125">
        <f t="shared" si="9"/>
        <v>44048</v>
      </c>
      <c s="229"/>
    </row>
    <row ht="11.1" customHeight="1">
      <c s="299">
        <f t="shared" si="54"/>
        <v>221</v>
      </c>
      <c s="74">
        <f t="shared" si="50"/>
        <v>4.3499999999999996</v>
      </c>
      <c s="236">
        <v>45055.181250000001</v>
      </c>
      <c s="66">
        <v>14157</v>
      </c>
      <c s="66">
        <v>15078</v>
      </c>
      <c s="66">
        <v>3342</v>
      </c>
      <c s="66">
        <v>2878</v>
      </c>
      <c s="66">
        <v>0</v>
      </c>
      <c s="66">
        <v>1932</v>
      </c>
      <c s="66">
        <v>251</v>
      </c>
      <c s="66">
        <v>6729</v>
      </c>
      <c s="66">
        <v>4529</v>
      </c>
      <c s="66">
        <v>7318</v>
      </c>
      <c s="66">
        <v>2610</v>
      </c>
      <c s="66">
        <v>0</v>
      </c>
      <c s="66">
        <v>4831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25"/>
      <c s="255" t="str">
        <f t="shared" si="55"/>
        <v/>
      </c>
      <c s="253">
        <f t="shared" si="56"/>
        <v>2</v>
      </c>
      <c s="22">
        <f t="shared" si="57"/>
        <v>19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8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223">
        <f t="shared" si="51"/>
        <v>4</v>
      </c>
      <c s="93" t="str">
        <f t="shared" si="52"/>
        <v>04:21</v>
      </c>
      <c s="29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1140</v>
      </c>
      <c s="29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960</v>
      </c>
      <c s="29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9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180</v>
      </c>
      <c s="29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9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9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9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420</v>
      </c>
      <c s="29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300</v>
      </c>
      <c s="29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480</v>
      </c>
      <c s="29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180</v>
      </c>
      <c s="29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9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9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9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9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9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9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9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9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9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9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9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9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9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9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9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9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9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71"/>
      <c r="CT221" s="332"/>
      <c s="14"/>
      <c s="79"/>
      <c s="79"/>
      <c r="FL221" s="1"/>
      <c s="125">
        <f t="shared" si="9"/>
        <v>44049</v>
      </c>
      <c s="229"/>
    </row>
    <row ht="11.1" customHeight="1">
      <c s="299">
        <f t="shared" si="54"/>
        <v>222</v>
      </c>
      <c s="74">
        <f t="shared" si="50"/>
        <v>4.3666666666666663</v>
      </c>
      <c s="236">
        <v>45055.181944444441</v>
      </c>
      <c s="66">
        <v>14184</v>
      </c>
      <c s="66">
        <v>15094</v>
      </c>
      <c s="66">
        <v>3342</v>
      </c>
      <c s="66">
        <v>2881</v>
      </c>
      <c s="66">
        <v>0</v>
      </c>
      <c s="66">
        <v>1932</v>
      </c>
      <c s="66">
        <v>251</v>
      </c>
      <c s="66">
        <v>6736</v>
      </c>
      <c s="66">
        <v>4534</v>
      </c>
      <c s="66">
        <v>7326</v>
      </c>
      <c s="66">
        <v>2612</v>
      </c>
      <c s="66">
        <v>0</v>
      </c>
      <c s="66">
        <v>4836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25"/>
      <c s="255" t="str">
        <f t="shared" si="55"/>
        <v/>
      </c>
      <c s="253">
        <f t="shared" si="56"/>
        <v>2</v>
      </c>
      <c s="22">
        <f t="shared" si="57"/>
        <v>27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8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223">
        <f t="shared" si="51"/>
        <v>4</v>
      </c>
      <c s="93" t="str">
        <f t="shared" si="52"/>
        <v>04:22</v>
      </c>
      <c s="29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1620</v>
      </c>
      <c s="29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960</v>
      </c>
      <c s="29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9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29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9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9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9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420</v>
      </c>
      <c s="29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300</v>
      </c>
      <c s="29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480</v>
      </c>
      <c s="29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120</v>
      </c>
      <c s="29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9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9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9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9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9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9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9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9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9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9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9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9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9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9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9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9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9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71"/>
      <c r="CT222" s="332"/>
      <c s="14"/>
      <c s="79"/>
      <c s="79"/>
      <c r="FL222" s="1"/>
      <c s="125">
        <f t="shared" si="9"/>
        <v>44050</v>
      </c>
      <c s="229"/>
    </row>
    <row ht="11.1" customHeight="1">
      <c s="299">
        <f t="shared" si="54"/>
        <v>223</v>
      </c>
      <c s="74">
        <f t="shared" si="50"/>
        <v>4.3833333333333337</v>
      </c>
      <c s="236">
        <v>45055.182638888888</v>
      </c>
      <c s="66">
        <v>14210</v>
      </c>
      <c s="66">
        <v>15108</v>
      </c>
      <c s="66">
        <v>3342</v>
      </c>
      <c s="66">
        <v>2883</v>
      </c>
      <c s="66">
        <v>0</v>
      </c>
      <c s="66">
        <v>1932</v>
      </c>
      <c s="66">
        <v>251</v>
      </c>
      <c s="66">
        <v>6743</v>
      </c>
      <c s="66">
        <v>4539</v>
      </c>
      <c s="66">
        <v>7334</v>
      </c>
      <c s="66">
        <v>2615</v>
      </c>
      <c s="66">
        <v>0</v>
      </c>
      <c s="66">
        <v>4841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25"/>
      <c s="255" t="str">
        <f t="shared" si="55"/>
        <v/>
      </c>
      <c s="253">
        <f t="shared" si="56"/>
        <v>2</v>
      </c>
      <c s="22">
        <f t="shared" si="57"/>
        <v>26</v>
      </c>
      <c s="22">
        <f t="shared" si="58"/>
        <v>14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8</v>
      </c>
      <c s="22">
        <f t="shared" si="67"/>
        <v>3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223">
        <f t="shared" si="51"/>
        <v>4</v>
      </c>
      <c s="93" t="str">
        <f t="shared" si="52"/>
        <v>04:23</v>
      </c>
      <c s="29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1560</v>
      </c>
      <c s="29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840</v>
      </c>
      <c s="29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9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120</v>
      </c>
      <c s="29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9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9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9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420</v>
      </c>
      <c s="29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300</v>
      </c>
      <c s="29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480</v>
      </c>
      <c s="29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180</v>
      </c>
      <c s="29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9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9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9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9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9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9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9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9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9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9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9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9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9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9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9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9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9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71"/>
      <c r="CT223" s="332"/>
      <c s="14"/>
      <c s="79"/>
      <c s="79"/>
      <c r="FL223" s="1"/>
      <c s="125">
        <f t="shared" si="9"/>
        <v>44051</v>
      </c>
      <c s="229"/>
    </row>
    <row ht="11.1" customHeight="1">
      <c s="299">
        <f t="shared" si="54"/>
        <v>224</v>
      </c>
      <c s="74">
        <f t="shared" si="50"/>
        <v>4.4000000000000004</v>
      </c>
      <c s="236">
        <v>45055.183333333334</v>
      </c>
      <c s="66">
        <v>14240</v>
      </c>
      <c s="66">
        <v>15123</v>
      </c>
      <c s="66">
        <v>3342</v>
      </c>
      <c s="66">
        <v>2886</v>
      </c>
      <c s="66">
        <v>0</v>
      </c>
      <c s="66">
        <v>1932</v>
      </c>
      <c s="66">
        <v>251</v>
      </c>
      <c s="66">
        <v>6750</v>
      </c>
      <c s="66">
        <v>4544</v>
      </c>
      <c s="66">
        <v>7342</v>
      </c>
      <c s="66">
        <v>2618</v>
      </c>
      <c s="66">
        <v>0</v>
      </c>
      <c s="66">
        <v>4847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25"/>
      <c s="255" t="str">
        <f t="shared" si="55"/>
        <v/>
      </c>
      <c s="253">
        <f t="shared" si="56"/>
        <v>2</v>
      </c>
      <c s="22">
        <f t="shared" si="57"/>
        <v>30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8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223">
        <f t="shared" si="51"/>
        <v>4</v>
      </c>
      <c s="93" t="str">
        <f t="shared" si="52"/>
        <v>04:24</v>
      </c>
      <c s="29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1800</v>
      </c>
      <c s="29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900</v>
      </c>
      <c s="29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9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180</v>
      </c>
      <c s="29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9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9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9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420</v>
      </c>
      <c s="29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300</v>
      </c>
      <c s="29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480</v>
      </c>
      <c s="29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180</v>
      </c>
      <c s="29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9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9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9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9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9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9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9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9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9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9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9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9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9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9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9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9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9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71"/>
      <c r="CT224" s="332"/>
      <c s="14"/>
      <c s="79"/>
      <c s="79"/>
      <c r="FL224" s="1"/>
      <c s="125">
        <f t="shared" si="9"/>
        <v>44052</v>
      </c>
      <c s="229"/>
    </row>
    <row ht="11.1" customHeight="1">
      <c s="299">
        <f t="shared" si="54"/>
        <v>225</v>
      </c>
      <c s="74">
        <f t="shared" si="50"/>
        <v>4.416666666666667</v>
      </c>
      <c s="236">
        <v>45055.184027777781</v>
      </c>
      <c s="66">
        <v>14267</v>
      </c>
      <c s="66">
        <v>15137</v>
      </c>
      <c s="66">
        <v>3342</v>
      </c>
      <c s="66">
        <v>2889</v>
      </c>
      <c s="66">
        <v>0</v>
      </c>
      <c s="66">
        <v>1932</v>
      </c>
      <c s="66">
        <v>251</v>
      </c>
      <c s="66">
        <v>6757</v>
      </c>
      <c s="66">
        <v>4549</v>
      </c>
      <c s="66">
        <v>7350</v>
      </c>
      <c s="66">
        <v>2620</v>
      </c>
      <c s="66">
        <v>0</v>
      </c>
      <c s="66">
        <v>4852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25"/>
      <c s="255" t="str">
        <f t="shared" si="55"/>
        <v/>
      </c>
      <c s="253">
        <f t="shared" si="56"/>
        <v>2</v>
      </c>
      <c s="22">
        <f t="shared" si="57"/>
        <v>27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8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223">
        <f t="shared" si="51"/>
        <v>4</v>
      </c>
      <c s="93" t="str">
        <f t="shared" si="52"/>
        <v>04:25</v>
      </c>
      <c s="29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1620</v>
      </c>
      <c s="29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840</v>
      </c>
      <c s="29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9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180</v>
      </c>
      <c s="29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9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9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9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420</v>
      </c>
      <c s="29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300</v>
      </c>
      <c s="29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480</v>
      </c>
      <c s="29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120</v>
      </c>
      <c s="29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9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9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9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9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9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9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9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9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9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9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9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9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9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9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9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9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9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71"/>
      <c r="CT225" s="332"/>
      <c s="14"/>
      <c s="79"/>
      <c s="79"/>
      <c r="FL225" s="1"/>
      <c s="125">
        <f t="shared" si="9"/>
        <v>44053</v>
      </c>
      <c s="229"/>
    </row>
    <row ht="11.1" customHeight="1">
      <c s="299">
        <f t="shared" si="54"/>
        <v>226</v>
      </c>
      <c s="74">
        <f t="shared" si="50"/>
        <v>4.4333333333333336</v>
      </c>
      <c s="236">
        <v>45055.18472222222</v>
      </c>
      <c s="66">
        <v>14297</v>
      </c>
      <c s="66">
        <v>15153</v>
      </c>
      <c s="66">
        <v>3342</v>
      </c>
      <c s="66">
        <v>2892</v>
      </c>
      <c s="66">
        <v>0</v>
      </c>
      <c s="66">
        <v>1932</v>
      </c>
      <c s="66">
        <v>251</v>
      </c>
      <c s="66">
        <v>6764</v>
      </c>
      <c s="66">
        <v>4554</v>
      </c>
      <c s="66">
        <v>7358</v>
      </c>
      <c s="66">
        <v>2623</v>
      </c>
      <c s="66">
        <v>0</v>
      </c>
      <c s="66">
        <v>4857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25"/>
      <c s="255" t="str">
        <f t="shared" si="55"/>
        <v/>
      </c>
      <c s="253">
        <f t="shared" si="56"/>
        <v>2</v>
      </c>
      <c s="22">
        <f t="shared" si="57"/>
        <v>30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8</v>
      </c>
      <c s="22">
        <f t="shared" si="67"/>
        <v>3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223">
        <f t="shared" si="51"/>
        <v>4</v>
      </c>
      <c s="93" t="str">
        <f t="shared" si="52"/>
        <v>04:26</v>
      </c>
      <c s="29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1800</v>
      </c>
      <c s="29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960</v>
      </c>
      <c s="29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9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180</v>
      </c>
      <c s="29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9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9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9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420</v>
      </c>
      <c s="29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300</v>
      </c>
      <c s="29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480</v>
      </c>
      <c s="29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180</v>
      </c>
      <c s="29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9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9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9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9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9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9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9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9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9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9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9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9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9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9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9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9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9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71"/>
      <c r="CT226" s="332"/>
      <c s="14"/>
      <c s="79"/>
      <c s="79"/>
      <c r="FL226" s="1"/>
      <c s="125">
        <f t="shared" si="9"/>
        <v>44054</v>
      </c>
      <c s="229"/>
    </row>
    <row ht="11.1" customHeight="1">
      <c s="299">
        <f t="shared" si="54"/>
        <v>227</v>
      </c>
      <c s="74">
        <f t="shared" si="50"/>
        <v>4.4500000000000002</v>
      </c>
      <c s="236">
        <v>45055.185416666667</v>
      </c>
      <c s="66">
        <v>14325</v>
      </c>
      <c s="66">
        <v>15169</v>
      </c>
      <c s="66">
        <v>3342</v>
      </c>
      <c s="66">
        <v>2894</v>
      </c>
      <c s="66">
        <v>0</v>
      </c>
      <c s="66">
        <v>1932</v>
      </c>
      <c s="66">
        <v>251</v>
      </c>
      <c s="66">
        <v>6771</v>
      </c>
      <c s="66">
        <v>4558</v>
      </c>
      <c s="66">
        <v>7365</v>
      </c>
      <c s="66">
        <v>2626</v>
      </c>
      <c s="66">
        <v>0</v>
      </c>
      <c s="66">
        <v>4862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25"/>
      <c s="255" t="str">
        <f t="shared" si="55"/>
        <v/>
      </c>
      <c s="253">
        <f t="shared" si="56"/>
        <v>2</v>
      </c>
      <c s="22">
        <f t="shared" si="57"/>
        <v>28</v>
      </c>
      <c s="22">
        <f t="shared" si="58"/>
        <v>16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4</v>
      </c>
      <c s="22">
        <f t="shared" si="66"/>
        <v>7</v>
      </c>
      <c s="22">
        <f t="shared" si="67"/>
        <v>3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223">
        <f t="shared" si="51"/>
        <v>4</v>
      </c>
      <c s="93" t="str">
        <f t="shared" si="52"/>
        <v>04:27</v>
      </c>
      <c s="29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1680</v>
      </c>
      <c s="29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960</v>
      </c>
      <c s="29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9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120</v>
      </c>
      <c s="29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9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9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9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420</v>
      </c>
      <c s="29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240</v>
      </c>
      <c s="29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420</v>
      </c>
      <c s="29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180</v>
      </c>
      <c s="29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9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9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9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9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9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9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9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9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9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9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9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9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9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9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9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9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9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71"/>
      <c r="CT227" s="332"/>
      <c s="14"/>
      <c s="79"/>
      <c s="79"/>
      <c r="FL227" s="1"/>
      <c s="125">
        <f t="shared" si="9"/>
        <v>44055</v>
      </c>
      <c s="229"/>
    </row>
    <row ht="11.1" customHeight="1">
      <c s="299">
        <f t="shared" si="54"/>
        <v>228</v>
      </c>
      <c s="74">
        <f t="shared" si="50"/>
        <v>4.4666666666666668</v>
      </c>
      <c s="236">
        <v>45055.186111111114</v>
      </c>
      <c s="66">
        <v>14346</v>
      </c>
      <c s="66">
        <v>15184</v>
      </c>
      <c s="66">
        <v>3342</v>
      </c>
      <c s="66">
        <v>2897</v>
      </c>
      <c s="66">
        <v>0</v>
      </c>
      <c s="66">
        <v>1932</v>
      </c>
      <c s="66">
        <v>251</v>
      </c>
      <c s="66">
        <v>6778</v>
      </c>
      <c s="66">
        <v>4563</v>
      </c>
      <c s="66">
        <v>7373</v>
      </c>
      <c s="66">
        <v>2628</v>
      </c>
      <c s="66">
        <v>0</v>
      </c>
      <c s="66">
        <v>4867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25"/>
      <c s="255" t="str">
        <f t="shared" si="55"/>
        <v/>
      </c>
      <c s="253">
        <f t="shared" si="56"/>
        <v>2</v>
      </c>
      <c s="22">
        <f t="shared" si="57"/>
        <v>21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8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223">
        <f t="shared" si="51"/>
        <v>4</v>
      </c>
      <c s="93" t="str">
        <f t="shared" si="52"/>
        <v>04:28</v>
      </c>
      <c s="29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1260</v>
      </c>
      <c s="29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900</v>
      </c>
      <c s="29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9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180</v>
      </c>
      <c s="29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9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9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9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420</v>
      </c>
      <c s="29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300</v>
      </c>
      <c s="29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480</v>
      </c>
      <c s="29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29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9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9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9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9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9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9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9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9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9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9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9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9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9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9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9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9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9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71"/>
      <c r="CT228" s="332"/>
      <c s="14"/>
      <c s="79"/>
      <c s="79"/>
      <c r="FL228" s="1"/>
      <c s="125">
        <f t="shared" si="9"/>
        <v>44056</v>
      </c>
      <c s="229"/>
    </row>
    <row ht="11.1" customHeight="1">
      <c s="299">
        <f t="shared" si="54"/>
        <v>229</v>
      </c>
      <c s="74">
        <f t="shared" si="50"/>
        <v>4.4833333333333334</v>
      </c>
      <c s="236">
        <v>45055.186805555553</v>
      </c>
      <c s="66">
        <v>14347</v>
      </c>
      <c s="66">
        <v>15199</v>
      </c>
      <c s="66">
        <v>3342</v>
      </c>
      <c s="66">
        <v>2900</v>
      </c>
      <c s="66">
        <v>0</v>
      </c>
      <c s="66">
        <v>1932</v>
      </c>
      <c s="66">
        <v>251</v>
      </c>
      <c s="66">
        <v>6785</v>
      </c>
      <c s="66">
        <v>4568</v>
      </c>
      <c s="66">
        <v>7381</v>
      </c>
      <c s="66">
        <v>2631</v>
      </c>
      <c s="66">
        <v>0</v>
      </c>
      <c s="66">
        <v>4872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25"/>
      <c s="255" t="str">
        <f t="shared" si="55"/>
        <v/>
      </c>
      <c s="253">
        <f t="shared" si="56"/>
        <v>2</v>
      </c>
      <c s="22">
        <f t="shared" si="57"/>
        <v>1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8</v>
      </c>
      <c s="22">
        <f t="shared" si="67"/>
        <v>3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223">
        <f t="shared" si="51"/>
        <v>4</v>
      </c>
      <c s="93" t="str">
        <f t="shared" si="52"/>
        <v>04:29</v>
      </c>
      <c s="29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60</v>
      </c>
      <c s="29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900</v>
      </c>
      <c s="29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9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29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9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9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9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420</v>
      </c>
      <c s="29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300</v>
      </c>
      <c s="29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480</v>
      </c>
      <c s="29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180</v>
      </c>
      <c s="29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9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9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9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9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9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9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9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9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9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9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9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9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9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9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9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9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9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71"/>
      <c r="CT229" s="332"/>
      <c s="14"/>
      <c s="79"/>
      <c s="79"/>
      <c r="FL229" s="1"/>
      <c s="125">
        <f t="shared" si="9"/>
        <v>44057</v>
      </c>
      <c s="229"/>
    </row>
    <row ht="11.1" customHeight="1">
      <c s="299">
        <f t="shared" si="54"/>
        <v>230</v>
      </c>
      <c s="74">
        <f t="shared" si="50"/>
        <v>4.5</v>
      </c>
      <c s="236">
        <v>45055.1875</v>
      </c>
      <c s="66">
        <v>14367</v>
      </c>
      <c s="66">
        <v>15215</v>
      </c>
      <c s="66">
        <v>3342</v>
      </c>
      <c s="66">
        <v>2903</v>
      </c>
      <c s="66">
        <v>0</v>
      </c>
      <c s="66">
        <v>1932</v>
      </c>
      <c s="66">
        <v>251</v>
      </c>
      <c s="66">
        <v>6792</v>
      </c>
      <c s="66">
        <v>4573</v>
      </c>
      <c s="66">
        <v>7389</v>
      </c>
      <c s="66">
        <v>2634</v>
      </c>
      <c s="66">
        <v>0</v>
      </c>
      <c s="66">
        <v>4877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25"/>
      <c s="255" t="str">
        <f t="shared" si="55"/>
        <v/>
      </c>
      <c s="253">
        <f t="shared" si="56"/>
        <v>2</v>
      </c>
      <c s="22">
        <f t="shared" si="57"/>
        <v>20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8</v>
      </c>
      <c s="22">
        <f t="shared" si="67"/>
        <v>3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223">
        <f t="shared" si="51"/>
        <v>4</v>
      </c>
      <c s="93" t="str">
        <f t="shared" si="52"/>
        <v>04:30</v>
      </c>
      <c s="29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1200</v>
      </c>
      <c s="29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960</v>
      </c>
      <c s="29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9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180</v>
      </c>
      <c s="29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9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9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9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420</v>
      </c>
      <c s="29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300</v>
      </c>
      <c s="29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480</v>
      </c>
      <c s="29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180</v>
      </c>
      <c s="29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9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9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9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9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9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9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9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9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9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9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9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9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9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9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9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9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9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71"/>
      <c r="CT230" s="332"/>
      <c s="14"/>
      <c s="79"/>
      <c s="79"/>
      <c r="FL230" s="1"/>
      <c s="125">
        <f t="shared" si="9"/>
        <v>44058</v>
      </c>
      <c s="229"/>
    </row>
    <row ht="11.1" customHeight="1">
      <c s="299">
        <f t="shared" si="54"/>
        <v>231</v>
      </c>
      <c s="74">
        <f t="shared" si="50"/>
        <v>4.5166666666666666</v>
      </c>
      <c s="236">
        <v>45055.188194444447</v>
      </c>
      <c s="66">
        <v>14393</v>
      </c>
      <c s="66">
        <v>15230</v>
      </c>
      <c s="66">
        <v>3342</v>
      </c>
      <c s="66">
        <v>2906</v>
      </c>
      <c s="66">
        <v>0</v>
      </c>
      <c s="66">
        <v>1932</v>
      </c>
      <c s="66">
        <v>251</v>
      </c>
      <c s="66">
        <v>6799</v>
      </c>
      <c s="66">
        <v>4577</v>
      </c>
      <c s="66">
        <v>7396</v>
      </c>
      <c s="66">
        <v>2636</v>
      </c>
      <c s="66">
        <v>0</v>
      </c>
      <c s="66">
        <v>4882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25"/>
      <c s="255" t="str">
        <f t="shared" si="55"/>
        <v/>
      </c>
      <c s="253">
        <f t="shared" si="56"/>
        <v>2</v>
      </c>
      <c s="22">
        <f t="shared" si="57"/>
        <v>26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4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223">
        <f t="shared" si="51"/>
        <v>4</v>
      </c>
      <c s="93" t="str">
        <f t="shared" si="52"/>
        <v>04:31</v>
      </c>
      <c s="29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1560</v>
      </c>
      <c s="29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900</v>
      </c>
      <c s="29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9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29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9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9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9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420</v>
      </c>
      <c s="29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240</v>
      </c>
      <c s="29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420</v>
      </c>
      <c s="29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29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9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9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9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9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9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9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9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9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9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9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9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9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9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9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9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9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9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71"/>
      <c r="CT231" s="332"/>
      <c s="14"/>
      <c s="79"/>
      <c s="79"/>
      <c r="FL231" s="1"/>
      <c s="125">
        <f t="shared" si="9"/>
        <v>44059</v>
      </c>
      <c s="229"/>
    </row>
    <row ht="11.1" customHeight="1">
      <c s="299">
        <f t="shared" si="54"/>
        <v>232</v>
      </c>
      <c s="74">
        <f t="shared" si="50"/>
        <v>4.5333333333333332</v>
      </c>
      <c s="236">
        <v>45055.188888888886</v>
      </c>
      <c s="66">
        <v>14422</v>
      </c>
      <c s="66">
        <v>15246</v>
      </c>
      <c s="66">
        <v>3342</v>
      </c>
      <c s="66">
        <v>2908</v>
      </c>
      <c s="66">
        <v>0</v>
      </c>
      <c s="66">
        <v>1932</v>
      </c>
      <c s="66">
        <v>251</v>
      </c>
      <c s="66">
        <v>6807</v>
      </c>
      <c s="66">
        <v>4582</v>
      </c>
      <c s="66">
        <v>7404</v>
      </c>
      <c s="66">
        <v>2639</v>
      </c>
      <c s="66">
        <v>0</v>
      </c>
      <c s="66">
        <v>4887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25"/>
      <c s="255" t="str">
        <f t="shared" si="55"/>
        <v/>
      </c>
      <c s="253">
        <f t="shared" si="56"/>
        <v>2</v>
      </c>
      <c s="22">
        <f t="shared" si="57"/>
        <v>29</v>
      </c>
      <c s="22">
        <f t="shared" si="58"/>
        <v>16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5</v>
      </c>
      <c s="22">
        <f t="shared" si="66"/>
        <v>8</v>
      </c>
      <c s="22">
        <f t="shared" si="67"/>
        <v>3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223">
        <f t="shared" si="51"/>
        <v>4</v>
      </c>
      <c s="93" t="str">
        <f t="shared" si="52"/>
        <v>04:32</v>
      </c>
      <c s="29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1740</v>
      </c>
      <c s="29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960</v>
      </c>
      <c s="29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9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120</v>
      </c>
      <c s="29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9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9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9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480</v>
      </c>
      <c s="29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300</v>
      </c>
      <c s="29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480</v>
      </c>
      <c s="29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180</v>
      </c>
      <c s="29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9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9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9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9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9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9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9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9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9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9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9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9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9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9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9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9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9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71"/>
      <c r="CT232" s="332"/>
      <c s="14"/>
      <c s="79"/>
      <c s="79"/>
      <c r="FL232" s="1"/>
      <c s="125">
        <f t="shared" si="9"/>
        <v>44060</v>
      </c>
      <c s="229"/>
    </row>
    <row ht="11.1" customHeight="1">
      <c s="299">
        <f t="shared" si="54"/>
        <v>233</v>
      </c>
      <c s="74">
        <f t="shared" si="50"/>
        <v>4.5499999999999998</v>
      </c>
      <c s="236">
        <v>45055.189583333333</v>
      </c>
      <c s="66">
        <v>14450</v>
      </c>
      <c s="66">
        <v>15261</v>
      </c>
      <c s="66">
        <v>3342</v>
      </c>
      <c s="66">
        <v>2911</v>
      </c>
      <c s="66">
        <v>0</v>
      </c>
      <c s="66">
        <v>1932</v>
      </c>
      <c s="66">
        <v>251</v>
      </c>
      <c s="66">
        <v>6814</v>
      </c>
      <c s="66">
        <v>4587</v>
      </c>
      <c s="66">
        <v>7412</v>
      </c>
      <c s="66">
        <v>2642</v>
      </c>
      <c s="66">
        <v>0</v>
      </c>
      <c s="66">
        <v>4893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25"/>
      <c s="255" t="str">
        <f t="shared" si="55"/>
        <v/>
      </c>
      <c s="253">
        <f t="shared" si="56"/>
        <v>2</v>
      </c>
      <c s="22">
        <f t="shared" si="57"/>
        <v>28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8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223">
        <f t="shared" si="51"/>
        <v>4</v>
      </c>
      <c s="93" t="str">
        <f t="shared" si="52"/>
        <v>04:33</v>
      </c>
      <c s="29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1680</v>
      </c>
      <c s="29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900</v>
      </c>
      <c s="29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9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29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9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9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9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420</v>
      </c>
      <c s="29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29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480</v>
      </c>
      <c s="29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180</v>
      </c>
      <c s="29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9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9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9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9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9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9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9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9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9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9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9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9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9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9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9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9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9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71"/>
      <c r="CT233" s="332"/>
      <c s="14"/>
      <c s="79"/>
      <c s="79"/>
      <c r="FL233" s="1"/>
      <c s="125">
        <f t="shared" si="9"/>
        <v>44061</v>
      </c>
      <c s="229"/>
    </row>
    <row ht="11.1" customHeight="1">
      <c s="299">
        <f t="shared" si="54"/>
        <v>234</v>
      </c>
      <c s="74">
        <f t="shared" si="50"/>
        <v>4.5666666666666664</v>
      </c>
      <c s="236">
        <v>45055.19027777778</v>
      </c>
      <c s="66">
        <v>14486</v>
      </c>
      <c s="66">
        <v>15281</v>
      </c>
      <c s="66">
        <v>3342</v>
      </c>
      <c s="66">
        <v>2914</v>
      </c>
      <c s="66">
        <v>0</v>
      </c>
      <c s="66">
        <v>1932</v>
      </c>
      <c s="66">
        <v>251</v>
      </c>
      <c s="66">
        <v>6823</v>
      </c>
      <c s="66">
        <v>4593</v>
      </c>
      <c s="66">
        <v>7422</v>
      </c>
      <c s="66">
        <v>2645</v>
      </c>
      <c s="66">
        <v>0</v>
      </c>
      <c s="66">
        <v>4899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25"/>
      <c s="255" t="str">
        <f t="shared" si="55"/>
        <v/>
      </c>
      <c s="253">
        <f t="shared" si="56"/>
        <v>2</v>
      </c>
      <c s="22">
        <f t="shared" si="57"/>
        <v>36</v>
      </c>
      <c s="22">
        <f t="shared" si="58"/>
        <v>20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6</v>
      </c>
      <c s="22">
        <f t="shared" si="66"/>
        <v>10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223">
        <f t="shared" si="51"/>
        <v>4</v>
      </c>
      <c s="93" t="str">
        <f t="shared" si="52"/>
        <v>04:34</v>
      </c>
      <c s="29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2160</v>
      </c>
      <c s="29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1200</v>
      </c>
      <c s="29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9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180</v>
      </c>
      <c s="29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9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9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9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540</v>
      </c>
      <c s="29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360</v>
      </c>
      <c s="29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600</v>
      </c>
      <c s="29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180</v>
      </c>
      <c s="29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9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9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9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9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9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9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9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9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9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9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9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9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9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9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9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9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9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71"/>
      <c r="CT234" s="332"/>
      <c s="14"/>
      <c s="79"/>
      <c s="79"/>
      <c r="FL234" s="1"/>
      <c s="125">
        <f t="shared" si="9"/>
        <v>44062</v>
      </c>
      <c s="229"/>
    </row>
    <row ht="11.1" customHeight="1">
      <c s="299">
        <f t="shared" si="54"/>
        <v>235</v>
      </c>
      <c s="74">
        <f t="shared" si="50"/>
        <v>4.583333333333333</v>
      </c>
      <c s="236">
        <v>45055.190972222219</v>
      </c>
      <c s="66">
        <v>14506</v>
      </c>
      <c s="66">
        <v>15292</v>
      </c>
      <c s="66">
        <v>3342</v>
      </c>
      <c s="66">
        <v>2916</v>
      </c>
      <c s="66">
        <v>0</v>
      </c>
      <c s="66">
        <v>1932</v>
      </c>
      <c s="66">
        <v>251</v>
      </c>
      <c s="66">
        <v>6828</v>
      </c>
      <c s="66">
        <v>4597</v>
      </c>
      <c s="66">
        <v>7428</v>
      </c>
      <c s="66">
        <v>2647</v>
      </c>
      <c s="66">
        <v>0</v>
      </c>
      <c s="66">
        <v>4903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25"/>
      <c s="255" t="str">
        <f t="shared" si="55"/>
        <v/>
      </c>
      <c s="253">
        <f t="shared" si="56"/>
        <v>2</v>
      </c>
      <c s="22">
        <f t="shared" si="57"/>
        <v>20</v>
      </c>
      <c s="22">
        <f t="shared" si="58"/>
        <v>11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223">
        <f t="shared" si="51"/>
        <v>4</v>
      </c>
      <c s="93" t="str">
        <f t="shared" si="52"/>
        <v>04:35</v>
      </c>
      <c s="29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1200</v>
      </c>
      <c s="29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660</v>
      </c>
      <c s="29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9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120</v>
      </c>
      <c s="29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9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9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9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300</v>
      </c>
      <c s="29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240</v>
      </c>
      <c s="29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360</v>
      </c>
      <c s="29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29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9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9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9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9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9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9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9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9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9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9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9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9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9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9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9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9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9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71"/>
      <c r="CT235" s="332"/>
      <c s="14"/>
      <c s="79"/>
      <c s="79"/>
      <c r="FL235" s="1"/>
      <c s="125">
        <f t="shared" si="9"/>
        <v>44063</v>
      </c>
      <c s="229"/>
    </row>
    <row ht="11.1" customHeight="1">
      <c s="299">
        <f t="shared" si="54"/>
        <v>236</v>
      </c>
      <c s="74">
        <f t="shared" si="50"/>
        <v>4.5999999999999996</v>
      </c>
      <c s="236">
        <v>45055.191666666666</v>
      </c>
      <c s="66">
        <v>14533</v>
      </c>
      <c s="66">
        <v>15307</v>
      </c>
      <c s="66">
        <v>3342</v>
      </c>
      <c s="66">
        <v>2919</v>
      </c>
      <c s="66">
        <v>0</v>
      </c>
      <c s="66">
        <v>1932</v>
      </c>
      <c s="66">
        <v>251</v>
      </c>
      <c s="66">
        <v>6835</v>
      </c>
      <c s="66">
        <v>4601</v>
      </c>
      <c s="66">
        <v>7436</v>
      </c>
      <c s="66">
        <v>2650</v>
      </c>
      <c s="66">
        <v>0</v>
      </c>
      <c s="66">
        <v>4908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25"/>
      <c s="255" t="str">
        <f t="shared" si="55"/>
        <v/>
      </c>
      <c s="253">
        <f t="shared" si="56"/>
        <v>2</v>
      </c>
      <c s="22">
        <f t="shared" si="57"/>
        <v>27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4</v>
      </c>
      <c s="22">
        <f t="shared" si="66"/>
        <v>8</v>
      </c>
      <c s="22">
        <f t="shared" si="67"/>
        <v>3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223">
        <f t="shared" si="51"/>
        <v>4</v>
      </c>
      <c s="93" t="str">
        <f t="shared" si="52"/>
        <v>04:36</v>
      </c>
      <c s="29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1620</v>
      </c>
      <c s="29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900</v>
      </c>
      <c s="29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9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180</v>
      </c>
      <c s="29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9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9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9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420</v>
      </c>
      <c s="29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240</v>
      </c>
      <c s="29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480</v>
      </c>
      <c s="29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180</v>
      </c>
      <c s="29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9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9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9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9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9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9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9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9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9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9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9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9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9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9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9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9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9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71"/>
      <c r="CT236" s="332"/>
      <c s="14"/>
      <c s="79"/>
      <c s="79"/>
      <c r="FL236" s="1"/>
      <c s="125">
        <f t="shared" si="9"/>
        <v>44064</v>
      </c>
      <c s="229"/>
    </row>
    <row ht="11.1" customHeight="1">
      <c s="299">
        <f t="shared" si="54"/>
        <v>237</v>
      </c>
      <c s="74">
        <f t="shared" si="50"/>
        <v>4.6166666666666671</v>
      </c>
      <c s="236">
        <v>45055.192361111112</v>
      </c>
      <c s="66">
        <v>14562</v>
      </c>
      <c s="66">
        <v>15323</v>
      </c>
      <c s="66">
        <v>3342</v>
      </c>
      <c s="66">
        <v>2922</v>
      </c>
      <c s="66">
        <v>0</v>
      </c>
      <c s="66">
        <v>1932</v>
      </c>
      <c s="66">
        <v>251</v>
      </c>
      <c s="66">
        <v>6842</v>
      </c>
      <c s="66">
        <v>4606</v>
      </c>
      <c s="66">
        <v>7444</v>
      </c>
      <c s="66">
        <v>2653</v>
      </c>
      <c s="66">
        <v>0</v>
      </c>
      <c s="66">
        <v>4913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25"/>
      <c s="255" t="str">
        <f t="shared" si="55"/>
        <v/>
      </c>
      <c s="253">
        <f t="shared" si="56"/>
        <v>2</v>
      </c>
      <c s="22">
        <f t="shared" si="57"/>
        <v>29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8</v>
      </c>
      <c s="22">
        <f t="shared" si="67"/>
        <v>3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223">
        <f t="shared" si="51"/>
        <v>4</v>
      </c>
      <c s="93" t="str">
        <f t="shared" si="52"/>
        <v>04:37</v>
      </c>
      <c s="29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1740</v>
      </c>
      <c s="29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960</v>
      </c>
      <c s="29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9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180</v>
      </c>
      <c s="29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9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9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9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420</v>
      </c>
      <c s="29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300</v>
      </c>
      <c s="29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480</v>
      </c>
      <c s="29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180</v>
      </c>
      <c s="29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9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9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9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9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9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9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9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9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9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9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9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9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9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9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9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9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9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71"/>
      <c r="CT237" s="332"/>
      <c s="14"/>
      <c s="79"/>
      <c s="79"/>
      <c r="FL237" s="1"/>
      <c s="125">
        <f t="shared" si="9"/>
        <v>44065</v>
      </c>
      <c s="229"/>
    </row>
    <row ht="11.1" customHeight="1">
      <c s="299">
        <f t="shared" si="54"/>
        <v>238</v>
      </c>
      <c s="74">
        <f t="shared" si="50"/>
        <v>4.6333333333333329</v>
      </c>
      <c s="236">
        <v>45055.193055555559</v>
      </c>
      <c s="66">
        <v>14592</v>
      </c>
      <c s="66">
        <v>15339</v>
      </c>
      <c s="66">
        <v>3342</v>
      </c>
      <c s="66">
        <v>2924</v>
      </c>
      <c s="66">
        <v>0</v>
      </c>
      <c s="66">
        <v>1932</v>
      </c>
      <c s="66">
        <v>251</v>
      </c>
      <c s="66">
        <v>6849</v>
      </c>
      <c s="66">
        <v>4611</v>
      </c>
      <c s="66">
        <v>7452</v>
      </c>
      <c s="66">
        <v>2655</v>
      </c>
      <c s="66">
        <v>0</v>
      </c>
      <c s="66">
        <v>4919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25"/>
      <c s="255" t="str">
        <f t="shared" si="55"/>
        <v/>
      </c>
      <c s="253">
        <f t="shared" si="56"/>
        <v>2</v>
      </c>
      <c s="22">
        <f t="shared" si="57"/>
        <v>30</v>
      </c>
      <c s="22">
        <f t="shared" si="58"/>
        <v>16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8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223">
        <f t="shared" si="51"/>
        <v>4</v>
      </c>
      <c s="93" t="str">
        <f t="shared" si="52"/>
        <v>04:38</v>
      </c>
      <c s="29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1800</v>
      </c>
      <c s="29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960</v>
      </c>
      <c s="29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9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120</v>
      </c>
      <c s="29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9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9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9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420</v>
      </c>
      <c s="29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29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480</v>
      </c>
      <c s="29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120</v>
      </c>
      <c s="29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9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9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9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9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9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9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9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9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9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9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9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9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9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9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9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9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9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71"/>
      <c r="CT238" s="332"/>
      <c s="14"/>
      <c s="79"/>
      <c s="79"/>
      <c r="FL238" s="1"/>
      <c s="125">
        <f t="shared" si="9"/>
        <v>44066</v>
      </c>
      <c s="229"/>
    </row>
    <row ht="11.1" customHeight="1">
      <c s="299">
        <f t="shared" si="54"/>
        <v>239</v>
      </c>
      <c s="74">
        <f t="shared" si="50"/>
        <v>4.6500000000000004</v>
      </c>
      <c s="236">
        <v>45055.193749999999</v>
      </c>
      <c s="66">
        <v>14619</v>
      </c>
      <c s="66">
        <v>15353</v>
      </c>
      <c s="66">
        <v>3342</v>
      </c>
      <c s="66">
        <v>2927</v>
      </c>
      <c s="66">
        <v>0</v>
      </c>
      <c s="66">
        <v>1932</v>
      </c>
      <c s="66">
        <v>251</v>
      </c>
      <c s="66">
        <v>6857</v>
      </c>
      <c s="66">
        <v>4616</v>
      </c>
      <c s="66">
        <v>7459</v>
      </c>
      <c s="66">
        <v>2658</v>
      </c>
      <c s="66">
        <v>0</v>
      </c>
      <c s="66">
        <v>4923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25"/>
      <c s="255" t="str">
        <f t="shared" si="55"/>
        <v/>
      </c>
      <c s="253">
        <f t="shared" si="56"/>
        <v>2</v>
      </c>
      <c s="22">
        <f t="shared" si="57"/>
        <v>27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5</v>
      </c>
      <c s="22">
        <f t="shared" si="66"/>
        <v>7</v>
      </c>
      <c s="22">
        <f t="shared" si="67"/>
        <v>3</v>
      </c>
      <c s="22">
        <f t="shared" si="68"/>
        <v>0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223">
        <f t="shared" si="51"/>
        <v>4</v>
      </c>
      <c s="93" t="str">
        <f t="shared" si="52"/>
        <v>04:39</v>
      </c>
      <c s="29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1620</v>
      </c>
      <c s="29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840</v>
      </c>
      <c s="29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9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180</v>
      </c>
      <c s="29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9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9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9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480</v>
      </c>
      <c s="29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300</v>
      </c>
      <c s="29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420</v>
      </c>
      <c s="29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180</v>
      </c>
      <c s="29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9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9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9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9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9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9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9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9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9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9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9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9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9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9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9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9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9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71"/>
      <c r="CT239" s="332"/>
      <c s="14"/>
      <c s="79"/>
      <c s="79"/>
      <c r="FL239" s="1"/>
      <c s="125">
        <f t="shared" si="9"/>
        <v>44067</v>
      </c>
      <c s="229"/>
    </row>
    <row ht="11.1" customHeight="1">
      <c s="299">
        <f t="shared" si="54"/>
        <v>240</v>
      </c>
      <c s="74">
        <f t="shared" si="50"/>
        <v>4.666666666666667</v>
      </c>
      <c s="236">
        <v>45055.194444444445</v>
      </c>
      <c s="66">
        <v>14649</v>
      </c>
      <c s="66">
        <v>15370</v>
      </c>
      <c s="66">
        <v>3342</v>
      </c>
      <c s="66">
        <v>2929</v>
      </c>
      <c s="66">
        <v>0</v>
      </c>
      <c s="66">
        <v>1932</v>
      </c>
      <c s="66">
        <v>251</v>
      </c>
      <c s="66">
        <v>6864</v>
      </c>
      <c s="66">
        <v>4621</v>
      </c>
      <c s="66">
        <v>7468</v>
      </c>
      <c s="66">
        <v>2661</v>
      </c>
      <c s="66">
        <v>0</v>
      </c>
      <c s="66">
        <v>4929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25"/>
      <c s="255" t="str">
        <f t="shared" si="55"/>
        <v/>
      </c>
      <c s="253">
        <f t="shared" si="56"/>
        <v>2</v>
      </c>
      <c s="22">
        <f t="shared" si="57"/>
        <v>30</v>
      </c>
      <c s="22">
        <f t="shared" si="58"/>
        <v>17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9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223">
        <f t="shared" si="51"/>
        <v>4</v>
      </c>
      <c s="93" t="str">
        <f t="shared" si="52"/>
        <v>04:40</v>
      </c>
      <c s="29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1800</v>
      </c>
      <c s="29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1020</v>
      </c>
      <c s="29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9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120</v>
      </c>
      <c s="29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9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9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9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420</v>
      </c>
      <c s="29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29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540</v>
      </c>
      <c s="29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180</v>
      </c>
      <c s="29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9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9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9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9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9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9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9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9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9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9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9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9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9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9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9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9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9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71"/>
      <c r="CT240" s="332"/>
      <c s="14"/>
      <c s="79"/>
      <c s="79"/>
      <c r="FL240" s="1"/>
      <c s="125">
        <f t="shared" si="9"/>
        <v>44068</v>
      </c>
      <c s="229"/>
    </row>
    <row ht="11.1" customHeight="1">
      <c s="299">
        <f t="shared" si="54"/>
        <v>241</v>
      </c>
      <c s="74">
        <f t="shared" si="50"/>
        <v>4.6833333333333336</v>
      </c>
      <c s="236">
        <v>45055.195138888892</v>
      </c>
      <c s="66">
        <v>14674</v>
      </c>
      <c s="66">
        <v>15384</v>
      </c>
      <c s="66">
        <v>3342</v>
      </c>
      <c s="66">
        <v>2932</v>
      </c>
      <c s="66">
        <v>0</v>
      </c>
      <c s="66">
        <v>1932</v>
      </c>
      <c s="66">
        <v>251</v>
      </c>
      <c s="66">
        <v>6871</v>
      </c>
      <c s="66">
        <v>4625</v>
      </c>
      <c s="66">
        <v>7475</v>
      </c>
      <c s="66">
        <v>2663</v>
      </c>
      <c s="66">
        <v>0</v>
      </c>
      <c s="66">
        <v>4934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25"/>
      <c s="255" t="str">
        <f t="shared" si="55"/>
        <v/>
      </c>
      <c s="253">
        <f t="shared" si="56"/>
        <v>2</v>
      </c>
      <c s="22">
        <f t="shared" si="57"/>
        <v>25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4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223">
        <f t="shared" si="51"/>
        <v>4</v>
      </c>
      <c s="93" t="str">
        <f t="shared" si="52"/>
        <v>04:41</v>
      </c>
      <c s="29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1500</v>
      </c>
      <c s="29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840</v>
      </c>
      <c s="29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9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180</v>
      </c>
      <c s="29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9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9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9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420</v>
      </c>
      <c s="29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240</v>
      </c>
      <c s="29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420</v>
      </c>
      <c s="29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29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9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9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9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9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9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9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9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9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9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9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9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9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9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9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9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9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9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71"/>
      <c r="CT241" s="332"/>
      <c s="14"/>
      <c s="79"/>
      <c s="79"/>
      <c r="FL241" s="1"/>
      <c s="125">
        <f t="shared" si="9"/>
        <v>44069</v>
      </c>
      <c s="229"/>
    </row>
    <row ht="11.1" customHeight="1">
      <c s="299">
        <f t="shared" si="54"/>
        <v>242</v>
      </c>
      <c s="74">
        <f t="shared" si="50"/>
        <v>4.7000000000000002</v>
      </c>
      <c s="236">
        <v>45055.195833333331</v>
      </c>
      <c s="66">
        <v>14705</v>
      </c>
      <c s="66">
        <v>15401</v>
      </c>
      <c s="66">
        <v>3342</v>
      </c>
      <c s="66">
        <v>2935</v>
      </c>
      <c s="66">
        <v>0</v>
      </c>
      <c s="66">
        <v>1932</v>
      </c>
      <c s="66">
        <v>251</v>
      </c>
      <c s="66">
        <v>6878</v>
      </c>
      <c s="66">
        <v>4631</v>
      </c>
      <c s="66">
        <v>7483</v>
      </c>
      <c s="66">
        <v>2666</v>
      </c>
      <c s="66">
        <v>0</v>
      </c>
      <c s="66">
        <v>4940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25"/>
      <c s="255" t="str">
        <f t="shared" si="55"/>
        <v/>
      </c>
      <c s="253">
        <f t="shared" si="56"/>
        <v>2</v>
      </c>
      <c s="22">
        <f t="shared" si="57"/>
        <v>31</v>
      </c>
      <c s="22">
        <f t="shared" si="58"/>
        <v>17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8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223">
        <f t="shared" si="51"/>
        <v>4</v>
      </c>
      <c s="93" t="str">
        <f t="shared" si="52"/>
        <v>04:42</v>
      </c>
      <c s="29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1860</v>
      </c>
      <c s="29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1020</v>
      </c>
      <c s="29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9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180</v>
      </c>
      <c s="29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9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9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9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420</v>
      </c>
      <c s="29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360</v>
      </c>
      <c s="29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480</v>
      </c>
      <c s="29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180</v>
      </c>
      <c s="29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9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9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9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9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9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9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9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9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9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9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9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9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9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9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9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9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9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71"/>
      <c r="CT242" s="332"/>
      <c s="14"/>
      <c s="79"/>
      <c s="79"/>
      <c r="FL242" s="1"/>
      <c s="125">
        <f t="shared" si="9"/>
        <v>44070</v>
      </c>
      <c s="229"/>
    </row>
    <row ht="11.1" customHeight="1">
      <c s="299">
        <f t="shared" si="54"/>
        <v>243</v>
      </c>
      <c s="74">
        <f t="shared" si="50"/>
        <v>4.7166666666666668</v>
      </c>
      <c s="236">
        <v>45055.196527777778</v>
      </c>
      <c s="66">
        <v>14731</v>
      </c>
      <c s="66">
        <v>15416</v>
      </c>
      <c s="66">
        <v>3342</v>
      </c>
      <c s="66">
        <v>2938</v>
      </c>
      <c s="66">
        <v>0</v>
      </c>
      <c s="66">
        <v>1932</v>
      </c>
      <c s="66">
        <v>251</v>
      </c>
      <c s="66">
        <v>6885</v>
      </c>
      <c s="66">
        <v>4635</v>
      </c>
      <c s="66">
        <v>7491</v>
      </c>
      <c s="66">
        <v>2669</v>
      </c>
      <c s="66">
        <v>0</v>
      </c>
      <c s="66">
        <v>4945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25"/>
      <c s="255" t="str">
        <f t="shared" si="55"/>
        <v/>
      </c>
      <c s="253">
        <f t="shared" si="56"/>
        <v>2</v>
      </c>
      <c s="22">
        <f t="shared" si="57"/>
        <v>26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4</v>
      </c>
      <c s="22">
        <f t="shared" si="66"/>
        <v>8</v>
      </c>
      <c s="22">
        <f t="shared" si="67"/>
        <v>3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223">
        <f t="shared" si="51"/>
        <v>4</v>
      </c>
      <c s="93" t="str">
        <f t="shared" si="52"/>
        <v>04:43</v>
      </c>
      <c s="29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1560</v>
      </c>
      <c s="29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900</v>
      </c>
      <c s="29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9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180</v>
      </c>
      <c s="29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9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9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9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420</v>
      </c>
      <c s="29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240</v>
      </c>
      <c s="29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480</v>
      </c>
      <c s="29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180</v>
      </c>
      <c s="29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9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9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9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9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9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9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9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9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9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9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9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9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9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9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9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9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9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71"/>
      <c r="CT243" s="332"/>
      <c s="14"/>
      <c s="79"/>
      <c s="79"/>
      <c r="FL243" s="1"/>
      <c s="125">
        <f t="shared" si="9"/>
        <v>44071</v>
      </c>
      <c s="229"/>
    </row>
    <row ht="11.1" customHeight="1">
      <c s="299">
        <f t="shared" si="54"/>
        <v>244</v>
      </c>
      <c s="74">
        <f t="shared" si="50"/>
        <v>4.7333333333333334</v>
      </c>
      <c s="236">
        <v>45055.197222222225</v>
      </c>
      <c s="66">
        <v>14744</v>
      </c>
      <c s="66">
        <v>15431</v>
      </c>
      <c s="66">
        <v>3342</v>
      </c>
      <c s="66">
        <v>2941</v>
      </c>
      <c s="66">
        <v>0</v>
      </c>
      <c s="66">
        <v>1932</v>
      </c>
      <c s="66">
        <v>251</v>
      </c>
      <c s="66">
        <v>6892</v>
      </c>
      <c s="66">
        <v>4640</v>
      </c>
      <c s="66">
        <v>7498</v>
      </c>
      <c s="66">
        <v>2671</v>
      </c>
      <c s="66">
        <v>0</v>
      </c>
      <c s="66">
        <v>4950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25"/>
      <c s="255" t="str">
        <f t="shared" si="55"/>
        <v/>
      </c>
      <c s="253">
        <f t="shared" si="56"/>
        <v>2</v>
      </c>
      <c s="22">
        <f t="shared" si="57"/>
        <v>13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223">
        <f t="shared" si="51"/>
        <v>4</v>
      </c>
      <c s="93" t="str">
        <f t="shared" si="52"/>
        <v>04:44</v>
      </c>
      <c s="29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780</v>
      </c>
      <c s="29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900</v>
      </c>
      <c s="29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9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180</v>
      </c>
      <c s="29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9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9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9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420</v>
      </c>
      <c s="29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300</v>
      </c>
      <c s="29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420</v>
      </c>
      <c s="29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29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9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9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9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9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9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9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9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9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9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9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9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9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9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9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9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9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9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71"/>
      <c r="CT244" s="332"/>
      <c s="14"/>
      <c s="79"/>
      <c s="79"/>
      <c r="FL244" s="1"/>
      <c s="125">
        <f t="shared" si="9"/>
        <v>44072</v>
      </c>
      <c s="229"/>
    </row>
    <row ht="11.1" customHeight="1">
      <c s="299">
        <f t="shared" si="54"/>
        <v>245</v>
      </c>
      <c s="74">
        <f t="shared" si="50"/>
        <v>4.75</v>
      </c>
      <c s="236">
        <v>45055.197916666664</v>
      </c>
      <c s="66">
        <v>14758</v>
      </c>
      <c s="66">
        <v>15448</v>
      </c>
      <c s="66">
        <v>3342</v>
      </c>
      <c s="66">
        <v>2944</v>
      </c>
      <c s="66">
        <v>0</v>
      </c>
      <c s="66">
        <v>1932</v>
      </c>
      <c s="66">
        <v>251</v>
      </c>
      <c s="66">
        <v>6899</v>
      </c>
      <c s="66">
        <v>4645</v>
      </c>
      <c s="66">
        <v>7507</v>
      </c>
      <c s="66">
        <v>2674</v>
      </c>
      <c s="66">
        <v>0</v>
      </c>
      <c s="66">
        <v>4955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25"/>
      <c s="255" t="str">
        <f t="shared" si="55"/>
        <v/>
      </c>
      <c s="253">
        <f t="shared" si="56"/>
        <v>2</v>
      </c>
      <c s="22">
        <f t="shared" si="57"/>
        <v>14</v>
      </c>
      <c s="22">
        <f t="shared" si="58"/>
        <v>17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9</v>
      </c>
      <c s="22">
        <f t="shared" si="67"/>
        <v>3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223">
        <f t="shared" si="51"/>
        <v>4</v>
      </c>
      <c s="93" t="str">
        <f t="shared" si="52"/>
        <v>04:45</v>
      </c>
      <c s="29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840</v>
      </c>
      <c s="29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1020</v>
      </c>
      <c s="29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9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180</v>
      </c>
      <c s="29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9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9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9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420</v>
      </c>
      <c s="29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29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540</v>
      </c>
      <c s="29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180</v>
      </c>
      <c s="29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9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9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9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9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9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9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9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9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9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9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9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9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9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9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9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9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9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71"/>
      <c r="CT245" s="332"/>
      <c s="14"/>
      <c s="79"/>
      <c s="79"/>
      <c r="FL245" s="1"/>
      <c s="125">
        <f t="shared" si="9"/>
        <v>44073</v>
      </c>
      <c s="229"/>
    </row>
    <row ht="11.1" customHeight="1">
      <c s="299">
        <f t="shared" si="54"/>
        <v>246</v>
      </c>
      <c s="74">
        <f t="shared" si="50"/>
        <v>4.7666666666666666</v>
      </c>
      <c s="236">
        <v>45055.198611111111</v>
      </c>
      <c s="66">
        <v>14781</v>
      </c>
      <c s="66">
        <v>15464</v>
      </c>
      <c s="66">
        <v>3342</v>
      </c>
      <c s="66">
        <v>2947</v>
      </c>
      <c s="66">
        <v>0</v>
      </c>
      <c s="66">
        <v>1932</v>
      </c>
      <c s="66">
        <v>251</v>
      </c>
      <c s="66">
        <v>6906</v>
      </c>
      <c s="66">
        <v>4649</v>
      </c>
      <c s="66">
        <v>7515</v>
      </c>
      <c s="66">
        <v>2677</v>
      </c>
      <c s="66">
        <v>0</v>
      </c>
      <c s="66">
        <v>4960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25"/>
      <c s="255" t="str">
        <f t="shared" si="55"/>
        <v/>
      </c>
      <c s="253">
        <f t="shared" si="56"/>
        <v>2</v>
      </c>
      <c s="22">
        <f t="shared" si="57"/>
        <v>23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4</v>
      </c>
      <c s="22">
        <f t="shared" si="66"/>
        <v>8</v>
      </c>
      <c s="22">
        <f t="shared" si="67"/>
        <v>3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223">
        <f t="shared" si="51"/>
        <v>4</v>
      </c>
      <c s="93" t="str">
        <f t="shared" si="52"/>
        <v>04:46</v>
      </c>
      <c s="29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1380</v>
      </c>
      <c s="29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960</v>
      </c>
      <c s="29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9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180</v>
      </c>
      <c s="29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9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9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9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420</v>
      </c>
      <c s="29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29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480</v>
      </c>
      <c s="29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180</v>
      </c>
      <c s="29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9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9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9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9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9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9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9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9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9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9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9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9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9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9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9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9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9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71"/>
      <c r="CT246" s="332"/>
      <c s="14"/>
      <c s="79"/>
      <c s="79"/>
      <c r="FL246" s="1"/>
      <c s="125">
        <f t="shared" si="9"/>
        <v>44074</v>
      </c>
      <c s="229"/>
    </row>
    <row ht="11.1" customHeight="1">
      <c s="299">
        <f t="shared" si="54"/>
        <v>247</v>
      </c>
      <c s="74">
        <f t="shared" si="50"/>
        <v>4.7833333333333332</v>
      </c>
      <c s="236">
        <v>45055.199305555558</v>
      </c>
      <c s="66">
        <v>14806</v>
      </c>
      <c s="66">
        <v>15479</v>
      </c>
      <c s="66">
        <v>3342</v>
      </c>
      <c s="66">
        <v>2949</v>
      </c>
      <c s="66">
        <v>0</v>
      </c>
      <c s="66">
        <v>1932</v>
      </c>
      <c s="66">
        <v>251</v>
      </c>
      <c s="66">
        <v>6913</v>
      </c>
      <c s="66">
        <v>4654</v>
      </c>
      <c s="66">
        <v>7522</v>
      </c>
      <c s="66">
        <v>2679</v>
      </c>
      <c s="66">
        <v>0</v>
      </c>
      <c s="66">
        <v>4965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25"/>
      <c s="255" t="str">
        <f t="shared" si="55"/>
        <v/>
      </c>
      <c s="253">
        <f t="shared" si="56"/>
        <v>2</v>
      </c>
      <c s="22">
        <f t="shared" si="57"/>
        <v>25</v>
      </c>
      <c s="22">
        <f t="shared" si="58"/>
        <v>15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223">
        <f t="shared" si="51"/>
        <v>4</v>
      </c>
      <c s="93" t="str">
        <f t="shared" si="52"/>
        <v>04:47</v>
      </c>
      <c s="29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1500</v>
      </c>
      <c s="29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900</v>
      </c>
      <c s="29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9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120</v>
      </c>
      <c s="29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9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9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9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420</v>
      </c>
      <c s="29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300</v>
      </c>
      <c s="29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420</v>
      </c>
      <c s="29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29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9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9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9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9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9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9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9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9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9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9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9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9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9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9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9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9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9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71"/>
      <c r="CT247" s="332"/>
      <c s="14"/>
      <c s="79"/>
      <c s="79"/>
      <c r="FL247" s="1"/>
      <c s="125">
        <f t="shared" si="9"/>
        <v>44075</v>
      </c>
      <c s="229"/>
    </row>
    <row ht="11.1" customHeight="1">
      <c s="299">
        <f t="shared" si="54"/>
        <v>248</v>
      </c>
      <c s="74">
        <f t="shared" si="50"/>
        <v>4.7999999999999998</v>
      </c>
      <c s="236">
        <v>45055.199999999997</v>
      </c>
      <c s="66">
        <v>14835</v>
      </c>
      <c s="66">
        <v>15496</v>
      </c>
      <c s="66">
        <v>3342</v>
      </c>
      <c s="66">
        <v>2952</v>
      </c>
      <c s="66">
        <v>0</v>
      </c>
      <c s="66">
        <v>1932</v>
      </c>
      <c s="66">
        <v>251</v>
      </c>
      <c s="66">
        <v>6921</v>
      </c>
      <c s="66">
        <v>4659</v>
      </c>
      <c s="66">
        <v>7530</v>
      </c>
      <c s="66">
        <v>2682</v>
      </c>
      <c s="66">
        <v>0</v>
      </c>
      <c s="66">
        <v>4971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25"/>
      <c s="255" t="str">
        <f t="shared" si="55"/>
        <v/>
      </c>
      <c s="253">
        <f t="shared" si="56"/>
        <v>2</v>
      </c>
      <c s="22">
        <f t="shared" si="57"/>
        <v>29</v>
      </c>
      <c s="22">
        <f t="shared" si="58"/>
        <v>17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5</v>
      </c>
      <c s="22">
        <f t="shared" si="66"/>
        <v>8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223">
        <f t="shared" si="51"/>
        <v>4</v>
      </c>
      <c s="93" t="str">
        <f t="shared" si="52"/>
        <v>04:48</v>
      </c>
      <c s="29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1740</v>
      </c>
      <c s="29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1020</v>
      </c>
      <c s="29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9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29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9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9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9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480</v>
      </c>
      <c s="29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29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480</v>
      </c>
      <c s="29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180</v>
      </c>
      <c s="29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9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9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9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9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9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9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9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9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9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9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9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9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9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9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9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9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9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71"/>
      <c r="CT248" s="332"/>
      <c s="14"/>
      <c s="79"/>
      <c s="79"/>
      <c r="FL248" s="1"/>
      <c s="125">
        <f t="shared" si="9"/>
        <v>44076</v>
      </c>
      <c s="229"/>
    </row>
    <row ht="11.1" customHeight="1">
      <c s="299">
        <f t="shared" si="54"/>
        <v>249</v>
      </c>
      <c s="74">
        <f t="shared" si="50"/>
        <v>4.8166666666666664</v>
      </c>
      <c s="236">
        <v>45055.200694444444</v>
      </c>
      <c s="66">
        <v>14864</v>
      </c>
      <c s="66">
        <v>15511</v>
      </c>
      <c s="66">
        <v>3342</v>
      </c>
      <c s="66">
        <v>2955</v>
      </c>
      <c s="66">
        <v>0</v>
      </c>
      <c s="66">
        <v>1932</v>
      </c>
      <c s="66">
        <v>251</v>
      </c>
      <c s="66">
        <v>6928</v>
      </c>
      <c s="66">
        <v>4663</v>
      </c>
      <c s="66">
        <v>7538</v>
      </c>
      <c s="66">
        <v>2684</v>
      </c>
      <c s="66">
        <v>0</v>
      </c>
      <c s="66">
        <v>4976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25"/>
      <c s="255" t="str">
        <f t="shared" si="55"/>
        <v/>
      </c>
      <c s="253">
        <f t="shared" si="56"/>
        <v>2</v>
      </c>
      <c s="22">
        <f t="shared" si="57"/>
        <v>29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4</v>
      </c>
      <c s="22">
        <f t="shared" si="66"/>
        <v>8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223">
        <f t="shared" si="51"/>
        <v>4</v>
      </c>
      <c s="93" t="str">
        <f t="shared" si="52"/>
        <v>04:49</v>
      </c>
      <c s="29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1740</v>
      </c>
      <c s="29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900</v>
      </c>
      <c s="29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9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180</v>
      </c>
      <c s="29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9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9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9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420</v>
      </c>
      <c s="29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240</v>
      </c>
      <c s="29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480</v>
      </c>
      <c s="29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29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9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9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9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9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9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9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9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9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9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9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9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9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9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9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9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9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9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71"/>
      <c r="CT249" s="332"/>
      <c s="14"/>
      <c s="79"/>
      <c s="79"/>
      <c r="FL249" s="1"/>
      <c s="125">
        <f t="shared" si="9"/>
        <v>44077</v>
      </c>
      <c s="229"/>
    </row>
    <row ht="11.1" customHeight="1">
      <c s="299">
        <f t="shared" si="54"/>
        <v>250</v>
      </c>
      <c s="74">
        <f t="shared" si="50"/>
        <v>4.833333333333333</v>
      </c>
      <c s="236">
        <v>45055.201388888891</v>
      </c>
      <c s="66">
        <v>14895</v>
      </c>
      <c s="66">
        <v>15528</v>
      </c>
      <c s="66">
        <v>3342</v>
      </c>
      <c s="66">
        <v>2958</v>
      </c>
      <c s="66">
        <v>0</v>
      </c>
      <c s="66">
        <v>1932</v>
      </c>
      <c s="66">
        <v>251</v>
      </c>
      <c s="66">
        <v>6935</v>
      </c>
      <c s="66">
        <v>4668</v>
      </c>
      <c s="66">
        <v>7546</v>
      </c>
      <c s="66">
        <v>2687</v>
      </c>
      <c s="66">
        <v>0</v>
      </c>
      <c s="66">
        <v>4982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25"/>
      <c s="255" t="str">
        <f t="shared" si="55"/>
        <v/>
      </c>
      <c s="253">
        <f t="shared" si="56"/>
        <v>2</v>
      </c>
      <c s="22">
        <f t="shared" si="57"/>
        <v>31</v>
      </c>
      <c s="22">
        <f t="shared" si="58"/>
        <v>17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8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223">
        <f t="shared" si="51"/>
        <v>4</v>
      </c>
      <c s="93" t="str">
        <f t="shared" si="52"/>
        <v>04:50</v>
      </c>
      <c s="29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1860</v>
      </c>
      <c s="29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1020</v>
      </c>
      <c s="29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9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180</v>
      </c>
      <c s="29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9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9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9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420</v>
      </c>
      <c s="29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300</v>
      </c>
      <c s="29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480</v>
      </c>
      <c s="29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180</v>
      </c>
      <c s="29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9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9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9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9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9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9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9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9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9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9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9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9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9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9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9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9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9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71"/>
      <c r="CT250" s="332"/>
      <c s="14"/>
      <c s="79"/>
      <c s="79"/>
      <c r="FL250" s="1"/>
      <c s="125">
        <f t="shared" si="9"/>
        <v>44078</v>
      </c>
      <c s="229"/>
    </row>
    <row ht="11.1" customHeight="1">
      <c s="299">
        <f t="shared" si="54"/>
        <v>251</v>
      </c>
      <c s="74">
        <f t="shared" si="50"/>
        <v>4.8499999999999996</v>
      </c>
      <c s="236">
        <v>45055.20208333333</v>
      </c>
      <c s="66">
        <v>14923</v>
      </c>
      <c s="66">
        <v>15543</v>
      </c>
      <c s="66">
        <v>3342</v>
      </c>
      <c s="66">
        <v>2961</v>
      </c>
      <c s="66">
        <v>0</v>
      </c>
      <c s="66">
        <v>1932</v>
      </c>
      <c s="66">
        <v>251</v>
      </c>
      <c s="66">
        <v>6943</v>
      </c>
      <c s="66">
        <v>4673</v>
      </c>
      <c s="66">
        <v>7554</v>
      </c>
      <c s="66">
        <v>2690</v>
      </c>
      <c s="66">
        <v>0</v>
      </c>
      <c s="66">
        <v>4988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25"/>
      <c s="255" t="str">
        <f t="shared" si="55"/>
        <v/>
      </c>
      <c s="253">
        <f t="shared" si="56"/>
        <v>2</v>
      </c>
      <c s="22">
        <f t="shared" si="57"/>
        <v>28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5</v>
      </c>
      <c s="22">
        <f t="shared" si="66"/>
        <v>8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223">
        <f t="shared" si="51"/>
        <v>4</v>
      </c>
      <c s="93" t="str">
        <f t="shared" si="52"/>
        <v>04:51</v>
      </c>
      <c s="29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1680</v>
      </c>
      <c s="29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900</v>
      </c>
      <c s="29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9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180</v>
      </c>
      <c s="29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9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9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9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480</v>
      </c>
      <c s="29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300</v>
      </c>
      <c s="29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480</v>
      </c>
      <c s="29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180</v>
      </c>
      <c s="29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9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9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9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9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9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9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9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9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9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9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9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9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9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9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9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9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9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71"/>
      <c r="CT251" s="332"/>
      <c s="14"/>
      <c s="79"/>
      <c s="79"/>
      <c r="FL251" s="1"/>
      <c s="125">
        <f t="shared" si="9"/>
        <v>44079</v>
      </c>
      <c s="229"/>
    </row>
    <row ht="11.1" customHeight="1">
      <c s="299">
        <f t="shared" si="54"/>
        <v>252</v>
      </c>
      <c s="74">
        <f t="shared" si="50"/>
        <v>4.8666666666666671</v>
      </c>
      <c s="236">
        <v>45055.202777777777</v>
      </c>
      <c s="66">
        <v>14949</v>
      </c>
      <c s="66">
        <v>15558</v>
      </c>
      <c s="66">
        <v>3342</v>
      </c>
      <c s="66">
        <v>2964</v>
      </c>
      <c s="66">
        <v>0</v>
      </c>
      <c s="66">
        <v>1932</v>
      </c>
      <c s="66">
        <v>251</v>
      </c>
      <c s="66">
        <v>6950</v>
      </c>
      <c s="66">
        <v>4678</v>
      </c>
      <c s="66">
        <v>7562</v>
      </c>
      <c s="66">
        <v>2693</v>
      </c>
      <c s="66">
        <v>0</v>
      </c>
      <c s="66">
        <v>4993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25"/>
      <c s="255" t="str">
        <f t="shared" si="55"/>
        <v/>
      </c>
      <c s="253">
        <f t="shared" si="56"/>
        <v>2</v>
      </c>
      <c s="22">
        <f t="shared" si="57"/>
        <v>26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8</v>
      </c>
      <c s="22">
        <f t="shared" si="67"/>
        <v>3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223">
        <f t="shared" si="51"/>
        <v>4</v>
      </c>
      <c s="93" t="str">
        <f t="shared" si="52"/>
        <v>04:52</v>
      </c>
      <c s="29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1560</v>
      </c>
      <c s="29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900</v>
      </c>
      <c s="29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9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180</v>
      </c>
      <c s="29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9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9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9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420</v>
      </c>
      <c s="29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300</v>
      </c>
      <c s="29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480</v>
      </c>
      <c s="29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180</v>
      </c>
      <c s="29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9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9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9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9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9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9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9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9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9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9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9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9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9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9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9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9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9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71"/>
      <c r="CT252" s="332"/>
      <c s="14"/>
      <c s="79"/>
      <c s="79"/>
      <c r="FL252" s="1"/>
      <c s="125">
        <f t="shared" si="9"/>
        <v>44080</v>
      </c>
      <c s="229"/>
    </row>
    <row ht="11.1" customHeight="1">
      <c s="299">
        <f t="shared" si="54"/>
        <v>253</v>
      </c>
      <c s="74">
        <f t="shared" si="50"/>
        <v>4.8833333333333329</v>
      </c>
      <c s="236">
        <v>45055.203472222223</v>
      </c>
      <c s="66">
        <v>14982</v>
      </c>
      <c s="66">
        <v>15575</v>
      </c>
      <c s="66">
        <v>3342</v>
      </c>
      <c s="66">
        <v>2967</v>
      </c>
      <c s="66">
        <v>0</v>
      </c>
      <c s="66">
        <v>1932</v>
      </c>
      <c s="66">
        <v>251</v>
      </c>
      <c s="66">
        <v>6957</v>
      </c>
      <c s="66">
        <v>4683</v>
      </c>
      <c s="66">
        <v>7570</v>
      </c>
      <c s="66">
        <v>2696</v>
      </c>
      <c s="66">
        <v>0</v>
      </c>
      <c s="66">
        <v>4999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25"/>
      <c s="255" t="str">
        <f t="shared" si="55"/>
        <v/>
      </c>
      <c s="253">
        <f t="shared" si="56"/>
        <v>2</v>
      </c>
      <c s="22">
        <f t="shared" si="57"/>
        <v>33</v>
      </c>
      <c s="22">
        <f t="shared" si="58"/>
        <v>17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8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223">
        <f t="shared" si="51"/>
        <v>4</v>
      </c>
      <c s="93" t="str">
        <f t="shared" si="52"/>
        <v>04:53</v>
      </c>
      <c s="29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1980</v>
      </c>
      <c s="29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1020</v>
      </c>
      <c s="29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9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180</v>
      </c>
      <c s="29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9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9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9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420</v>
      </c>
      <c s="29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300</v>
      </c>
      <c s="29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480</v>
      </c>
      <c s="29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180</v>
      </c>
      <c s="29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9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9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9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9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9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9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9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9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9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9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9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9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9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9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9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9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9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71"/>
      <c r="CT253" s="332"/>
      <c s="14"/>
      <c s="79"/>
      <c s="79"/>
      <c r="FL253" s="1"/>
      <c s="125">
        <f t="shared" si="9"/>
        <v>44081</v>
      </c>
      <c s="229"/>
    </row>
    <row ht="11.1" customHeight="1">
      <c s="299">
        <f t="shared" si="54"/>
        <v>254</v>
      </c>
      <c s="74">
        <f t="shared" si="50"/>
        <v>4.9000000000000004</v>
      </c>
      <c s="236">
        <v>45055.20416666667</v>
      </c>
      <c s="66">
        <v>15010</v>
      </c>
      <c s="66">
        <v>15591</v>
      </c>
      <c s="66">
        <v>3342</v>
      </c>
      <c s="66">
        <v>2969</v>
      </c>
      <c s="66">
        <v>0</v>
      </c>
      <c s="66">
        <v>1932</v>
      </c>
      <c s="66">
        <v>251</v>
      </c>
      <c s="66">
        <v>6964</v>
      </c>
      <c s="66">
        <v>4688</v>
      </c>
      <c s="66">
        <v>7578</v>
      </c>
      <c s="66">
        <v>2698</v>
      </c>
      <c s="66">
        <v>0</v>
      </c>
      <c s="66">
        <v>5005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25"/>
      <c s="255" t="str">
        <f t="shared" si="55"/>
        <v/>
      </c>
      <c s="253">
        <f t="shared" si="56"/>
        <v>2</v>
      </c>
      <c s="22">
        <f t="shared" si="57"/>
        <v>28</v>
      </c>
      <c s="22">
        <f t="shared" si="58"/>
        <v>16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8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223">
        <f t="shared" si="51"/>
        <v>4</v>
      </c>
      <c s="93" t="str">
        <f t="shared" si="52"/>
        <v>04:54</v>
      </c>
      <c s="29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1680</v>
      </c>
      <c s="29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960</v>
      </c>
      <c s="29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9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120</v>
      </c>
      <c s="29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9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9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9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420</v>
      </c>
      <c s="29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300</v>
      </c>
      <c s="29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480</v>
      </c>
      <c s="29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29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9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9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9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9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9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9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9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9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9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9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9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9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9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9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9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9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9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71"/>
      <c r="CT254" s="332"/>
      <c s="14"/>
      <c s="79"/>
      <c s="79"/>
      <c r="FL254" s="1"/>
      <c s="125">
        <f t="shared" si="9"/>
        <v>44082</v>
      </c>
      <c s="229"/>
    </row>
    <row ht="11.1" customHeight="1">
      <c s="299">
        <f t="shared" si="54"/>
        <v>255</v>
      </c>
      <c s="74">
        <f t="shared" si="50"/>
        <v>4.916666666666667</v>
      </c>
      <c s="236">
        <v>45055.204861111109</v>
      </c>
      <c s="66">
        <v>15036</v>
      </c>
      <c s="66">
        <v>15608</v>
      </c>
      <c s="66">
        <v>3342</v>
      </c>
      <c s="66">
        <v>2972</v>
      </c>
      <c s="66">
        <v>0</v>
      </c>
      <c s="66">
        <v>1932</v>
      </c>
      <c s="66">
        <v>251</v>
      </c>
      <c s="66">
        <v>6972</v>
      </c>
      <c s="66">
        <v>4693</v>
      </c>
      <c s="66">
        <v>7586</v>
      </c>
      <c s="66">
        <v>2701</v>
      </c>
      <c s="66">
        <v>0</v>
      </c>
      <c s="66">
        <v>5011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25"/>
      <c s="255" t="str">
        <f t="shared" si="55"/>
        <v/>
      </c>
      <c s="253">
        <f t="shared" si="56"/>
        <v>2</v>
      </c>
      <c s="22">
        <f t="shared" si="57"/>
        <v>26</v>
      </c>
      <c s="22">
        <f t="shared" si="58"/>
        <v>17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5</v>
      </c>
      <c s="22">
        <f t="shared" si="66"/>
        <v>8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223">
        <f t="shared" si="51"/>
        <v>4</v>
      </c>
      <c s="93" t="str">
        <f t="shared" si="52"/>
        <v>04:55</v>
      </c>
      <c s="29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1560</v>
      </c>
      <c s="29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1020</v>
      </c>
      <c s="29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9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180</v>
      </c>
      <c s="29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9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9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9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480</v>
      </c>
      <c s="29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300</v>
      </c>
      <c s="29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480</v>
      </c>
      <c s="29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180</v>
      </c>
      <c s="29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9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9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9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9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9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9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9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9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9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9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9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9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9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9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9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9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9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71"/>
      <c r="CT255" s="332"/>
      <c s="14"/>
      <c s="79"/>
      <c s="79"/>
      <c r="FL255" s="1"/>
      <c s="125">
        <f t="shared" si="9"/>
        <v>44083</v>
      </c>
      <c s="229"/>
    </row>
    <row ht="11.1" customHeight="1">
      <c s="299">
        <f t="shared" si="54"/>
        <v>256</v>
      </c>
      <c s="74">
        <f t="shared" si="50"/>
        <v>4.9333333333333336</v>
      </c>
      <c s="236">
        <v>45055.205555555556</v>
      </c>
      <c s="66">
        <v>15038</v>
      </c>
      <c s="66">
        <v>15624</v>
      </c>
      <c s="66">
        <v>3342</v>
      </c>
      <c s="66">
        <v>2975</v>
      </c>
      <c s="66">
        <v>0</v>
      </c>
      <c s="66">
        <v>1932</v>
      </c>
      <c s="66">
        <v>251</v>
      </c>
      <c s="66">
        <v>6980</v>
      </c>
      <c s="66">
        <v>4698</v>
      </c>
      <c s="66">
        <v>7594</v>
      </c>
      <c s="66">
        <v>2704</v>
      </c>
      <c s="66">
        <v>0</v>
      </c>
      <c s="66">
        <v>5017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25"/>
      <c s="255" t="str">
        <f t="shared" si="55"/>
        <v/>
      </c>
      <c s="253">
        <f t="shared" si="56"/>
        <v>2</v>
      </c>
      <c s="22">
        <f t="shared" si="57"/>
        <v>2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5</v>
      </c>
      <c s="22">
        <f t="shared" si="66"/>
        <v>8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223">
        <f t="shared" si="51"/>
        <v>4</v>
      </c>
      <c s="93" t="str">
        <f t="shared" si="52"/>
        <v>04:56</v>
      </c>
      <c s="29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120</v>
      </c>
      <c s="29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960</v>
      </c>
      <c s="29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9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180</v>
      </c>
      <c s="29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9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9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9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480</v>
      </c>
      <c s="29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300</v>
      </c>
      <c s="29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480</v>
      </c>
      <c s="29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180</v>
      </c>
      <c s="29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9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9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9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9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9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9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9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9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9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9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9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9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9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9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9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9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9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71"/>
      <c r="CT256" s="332"/>
      <c s="14"/>
      <c s="79"/>
      <c s="79"/>
      <c r="FL256" s="1"/>
      <c s="125">
        <f t="shared" si="9"/>
        <v>44084</v>
      </c>
      <c s="229"/>
    </row>
    <row ht="11.1" customHeight="1">
      <c s="299">
        <f t="shared" si="54"/>
        <v>257</v>
      </c>
      <c s="74">
        <f t="shared" si="50"/>
        <v>4.9500000000000002</v>
      </c>
      <c s="236">
        <v>45055.206250000003</v>
      </c>
      <c s="66">
        <v>15038</v>
      </c>
      <c s="66">
        <v>15640</v>
      </c>
      <c s="66">
        <v>3342</v>
      </c>
      <c s="66">
        <v>2978</v>
      </c>
      <c s="66">
        <v>0</v>
      </c>
      <c s="66">
        <v>1932</v>
      </c>
      <c s="66">
        <v>251</v>
      </c>
      <c s="66">
        <v>6987</v>
      </c>
      <c s="66">
        <v>4703</v>
      </c>
      <c s="66">
        <v>7603</v>
      </c>
      <c s="66">
        <v>2707</v>
      </c>
      <c s="66">
        <v>0</v>
      </c>
      <c s="66">
        <v>5023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25"/>
      <c s="255" t="str">
        <f t="shared" si="55"/>
        <v/>
      </c>
      <c s="253">
        <f t="shared" si="56"/>
        <v>2</v>
      </c>
      <c s="22">
        <f t="shared" si="57"/>
        <v>0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9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223">
        <f t="shared" si="51"/>
        <v>4</v>
      </c>
      <c s="93" t="str">
        <f t="shared" si="52"/>
        <v>04:57</v>
      </c>
      <c s="29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29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960</v>
      </c>
      <c s="29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9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180</v>
      </c>
      <c s="29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9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9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9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420</v>
      </c>
      <c s="29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29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540</v>
      </c>
      <c s="29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180</v>
      </c>
      <c s="29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9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9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9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9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9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9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9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9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9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9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9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9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9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9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9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9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9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71"/>
      <c r="CT257" s="332"/>
      <c s="14"/>
      <c s="79"/>
      <c s="79"/>
      <c r="FL257" s="1"/>
      <c s="125">
        <f t="shared" si="9"/>
        <v>44085</v>
      </c>
      <c s="229"/>
    </row>
    <row ht="11.1" customHeight="1">
      <c s="299">
        <f t="shared" si="54"/>
        <v>258</v>
      </c>
      <c s="74">
        <f t="shared" si="50"/>
        <v>4.9666666666666668</v>
      </c>
      <c s="236">
        <v>45055.206944444442</v>
      </c>
      <c s="66">
        <v>15039</v>
      </c>
      <c s="66">
        <v>15656</v>
      </c>
      <c s="66">
        <v>3342</v>
      </c>
      <c s="66">
        <v>2981</v>
      </c>
      <c s="66">
        <v>0</v>
      </c>
      <c s="66">
        <v>1932</v>
      </c>
      <c s="66">
        <v>251</v>
      </c>
      <c s="66">
        <v>6994</v>
      </c>
      <c s="66">
        <v>4707</v>
      </c>
      <c s="66">
        <v>7610</v>
      </c>
      <c s="66">
        <v>2709</v>
      </c>
      <c s="66">
        <v>0</v>
      </c>
      <c s="66">
        <v>5028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25"/>
      <c s="255" t="str">
        <f t="shared" si="55"/>
        <v/>
      </c>
      <c s="253">
        <f t="shared" si="56"/>
        <v>2</v>
      </c>
      <c s="22">
        <f t="shared" si="57"/>
        <v>1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4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223">
        <f t="shared" si="51"/>
        <v>4</v>
      </c>
      <c s="93" t="str">
        <f t="shared" si="52"/>
        <v>04:58</v>
      </c>
      <c s="29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60</v>
      </c>
      <c s="29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960</v>
      </c>
      <c s="29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9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180</v>
      </c>
      <c s="29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9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9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9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420</v>
      </c>
      <c s="29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240</v>
      </c>
      <c s="29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420</v>
      </c>
      <c s="29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120</v>
      </c>
      <c s="29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9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9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9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9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9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9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9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9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9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9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9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9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9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9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9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9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9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71"/>
      <c r="CT258" s="332"/>
      <c s="14"/>
      <c s="79"/>
      <c s="79"/>
      <c r="FL258" s="1"/>
      <c s="125">
        <f t="shared" si="9"/>
        <v>44086</v>
      </c>
      <c s="229"/>
    </row>
    <row ht="11.1" customHeight="1">
      <c s="299">
        <f t="shared" si="54"/>
        <v>259</v>
      </c>
      <c s="74">
        <f t="shared" si="50"/>
        <v>4.9833333333333334</v>
      </c>
      <c s="236">
        <v>45055.207638888889</v>
      </c>
      <c s="66">
        <v>15039</v>
      </c>
      <c s="66">
        <v>15673</v>
      </c>
      <c s="66">
        <v>3342</v>
      </c>
      <c s="66">
        <v>2984</v>
      </c>
      <c s="66">
        <v>0</v>
      </c>
      <c s="66">
        <v>1932</v>
      </c>
      <c s="66">
        <v>251</v>
      </c>
      <c s="66">
        <v>7002</v>
      </c>
      <c s="66">
        <v>4713</v>
      </c>
      <c s="66">
        <v>7619</v>
      </c>
      <c s="66">
        <v>2712</v>
      </c>
      <c s="66">
        <v>0</v>
      </c>
      <c s="66">
        <v>5035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25"/>
      <c s="255" t="str">
        <f t="shared" si="55"/>
        <v/>
      </c>
      <c s="253">
        <f t="shared" si="56"/>
        <v>2</v>
      </c>
      <c s="22">
        <f t="shared" si="57"/>
        <v>0</v>
      </c>
      <c s="22">
        <f t="shared" si="58"/>
        <v>17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6</v>
      </c>
      <c s="22">
        <f t="shared" si="66"/>
        <v>9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223">
        <f t="shared" si="51"/>
        <v>4</v>
      </c>
      <c s="93" t="str">
        <f t="shared" si="52"/>
        <v>04:59</v>
      </c>
      <c s="29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29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1020</v>
      </c>
      <c s="29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9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180</v>
      </c>
      <c s="29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9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9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9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480</v>
      </c>
      <c s="29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360</v>
      </c>
      <c s="29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540</v>
      </c>
      <c s="29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180</v>
      </c>
      <c s="29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9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9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9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9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9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9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9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9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9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9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9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9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9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9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9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9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9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71"/>
      <c r="CT259" s="332"/>
      <c s="14"/>
      <c s="79"/>
      <c s="79"/>
      <c r="FL259" s="1"/>
      <c s="125">
        <f t="shared" si="120" ref="FM259:FM513">FM258+1</f>
        <v>44087</v>
      </c>
      <c s="229"/>
    </row>
    <row ht="11.1" customHeight="1">
      <c s="299">
        <f t="shared" si="54"/>
        <v>260</v>
      </c>
      <c s="74">
        <f t="shared" si="50"/>
        <v>5</v>
      </c>
      <c s="236">
        <v>45055.208333333336</v>
      </c>
      <c s="66">
        <v>15040</v>
      </c>
      <c s="66">
        <v>15681</v>
      </c>
      <c s="66">
        <v>3342</v>
      </c>
      <c s="66">
        <v>2986</v>
      </c>
      <c s="66">
        <v>0</v>
      </c>
      <c s="66">
        <v>1932</v>
      </c>
      <c s="66">
        <v>251</v>
      </c>
      <c s="66">
        <v>7006</v>
      </c>
      <c s="66">
        <v>4715</v>
      </c>
      <c s="66">
        <v>7623</v>
      </c>
      <c s="66">
        <v>2714</v>
      </c>
      <c s="66">
        <v>0</v>
      </c>
      <c s="66">
        <v>5038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25"/>
      <c s="255" t="str">
        <f t="shared" si="55"/>
        <v/>
      </c>
      <c s="253">
        <f t="shared" si="56"/>
        <v>2</v>
      </c>
      <c s="22">
        <f t="shared" si="57"/>
        <v>1</v>
      </c>
      <c s="22">
        <f t="shared" si="58"/>
        <v>8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4</v>
      </c>
      <c s="22">
        <f t="shared" si="65"/>
        <v>2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3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223">
        <f t="shared" si="51"/>
        <v>5</v>
      </c>
      <c s="93" t="str">
        <f t="shared" si="52"/>
        <v>05:00</v>
      </c>
      <c s="29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60</v>
      </c>
      <c s="29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480</v>
      </c>
      <c s="29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9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120</v>
      </c>
      <c s="29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9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9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9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240</v>
      </c>
      <c s="29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120</v>
      </c>
      <c s="29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240</v>
      </c>
      <c s="29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29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9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9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9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9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9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9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9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9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9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9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9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9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9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9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9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9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9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71"/>
      <c r="CT260" s="332"/>
      <c s="14"/>
      <c s="79"/>
      <c s="79"/>
      <c r="FL260" s="1"/>
      <c s="125">
        <f t="shared" si="120"/>
        <v>44088</v>
      </c>
      <c s="229"/>
    </row>
    <row ht="11.1" customHeight="1">
      <c s="299">
        <f t="shared" si="54"/>
        <v>261</v>
      </c>
      <c s="74">
        <f t="shared" si="50"/>
        <v>5.0166666666666666</v>
      </c>
      <c s="236">
        <v>45055.209027777775</v>
      </c>
      <c s="66">
        <v>0</v>
      </c>
      <c s="66">
        <v>8</v>
      </c>
      <c s="66">
        <v>0</v>
      </c>
      <c s="66">
        <v>1</v>
      </c>
      <c s="66">
        <v>0</v>
      </c>
      <c s="66">
        <v>0</v>
      </c>
      <c s="66">
        <v>0</v>
      </c>
      <c s="66">
        <v>3</v>
      </c>
      <c s="66">
        <v>2</v>
      </c>
      <c s="66">
        <v>5</v>
      </c>
      <c s="66">
        <v>2</v>
      </c>
      <c s="66">
        <v>0</v>
      </c>
      <c s="66">
        <v>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25"/>
      <c s="255" t="str">
        <f t="shared" si="55"/>
        <v>Reset</v>
      </c>
      <c s="253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223">
        <f t="shared" si="51"/>
        <v>5</v>
      </c>
      <c s="93" t="str">
        <f t="shared" si="52"/>
        <v>05:01</v>
      </c>
      <c s="29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29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29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9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29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9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9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9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29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29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29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29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9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9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9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9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9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9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9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9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9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9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9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9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9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9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9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9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9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71"/>
      <c r="CT261" s="332"/>
      <c s="14"/>
      <c s="79"/>
      <c s="79"/>
      <c r="FL261" s="1"/>
      <c s="125">
        <f t="shared" si="120"/>
        <v>44089</v>
      </c>
      <c s="229"/>
    </row>
    <row ht="11.1" customHeight="1">
      <c s="299">
        <f t="shared" si="54"/>
        <v>262</v>
      </c>
      <c s="74">
        <f t="shared" si="50"/>
        <v>5.0333333333333332</v>
      </c>
      <c s="236">
        <v>45055.209722222222</v>
      </c>
      <c s="66">
        <v>0</v>
      </c>
      <c s="66">
        <v>24</v>
      </c>
      <c s="66">
        <v>0</v>
      </c>
      <c s="66">
        <v>4</v>
      </c>
      <c s="66">
        <v>0</v>
      </c>
      <c s="66">
        <v>0</v>
      </c>
      <c s="66">
        <v>0</v>
      </c>
      <c s="66">
        <v>11</v>
      </c>
      <c s="66">
        <v>7</v>
      </c>
      <c s="66">
        <v>13</v>
      </c>
      <c s="66">
        <v>5</v>
      </c>
      <c s="66">
        <v>0</v>
      </c>
      <c s="66">
        <v>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25"/>
      <c s="255" t="str">
        <f t="shared" si="55"/>
        <v/>
      </c>
      <c s="253">
        <f t="shared" si="56"/>
        <v>2</v>
      </c>
      <c s="22">
        <f t="shared" si="57"/>
        <v>0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5</v>
      </c>
      <c s="22">
        <f t="shared" si="66"/>
        <v>8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223">
        <f t="shared" si="51"/>
        <v>5</v>
      </c>
      <c s="93" t="str">
        <f t="shared" si="52"/>
        <v>05:02</v>
      </c>
      <c s="29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29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960</v>
      </c>
      <c s="29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9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180</v>
      </c>
      <c s="29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9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9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9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480</v>
      </c>
      <c s="29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300</v>
      </c>
      <c s="29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480</v>
      </c>
      <c s="29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180</v>
      </c>
      <c s="29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9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9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9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9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9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9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9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9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9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9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9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9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9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9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9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9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9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71"/>
      <c r="CT262" s="332"/>
      <c s="14"/>
      <c s="79"/>
      <c s="79"/>
      <c r="FL262" s="1"/>
      <c s="125">
        <f t="shared" si="120"/>
        <v>44090</v>
      </c>
      <c s="229"/>
    </row>
    <row ht="11.1" customHeight="1">
      <c s="299">
        <f t="shared" si="54"/>
        <v>263</v>
      </c>
      <c s="74">
        <f t="shared" si="50"/>
        <v>5.0499999999999998</v>
      </c>
      <c s="236">
        <v>45055.210416666669</v>
      </c>
      <c s="66">
        <v>1</v>
      </c>
      <c s="66">
        <v>41</v>
      </c>
      <c s="66">
        <v>0</v>
      </c>
      <c s="66">
        <v>7</v>
      </c>
      <c s="66">
        <v>0</v>
      </c>
      <c s="66">
        <v>0</v>
      </c>
      <c s="66">
        <v>0</v>
      </c>
      <c s="66">
        <v>19</v>
      </c>
      <c s="66">
        <v>12</v>
      </c>
      <c s="66">
        <v>21</v>
      </c>
      <c s="66">
        <v>8</v>
      </c>
      <c s="66">
        <v>0</v>
      </c>
      <c s="66">
        <v>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25"/>
      <c s="255" t="str">
        <f t="shared" si="55"/>
        <v/>
      </c>
      <c s="253">
        <f t="shared" si="56"/>
        <v>2</v>
      </c>
      <c s="22">
        <f t="shared" si="57"/>
        <v>1</v>
      </c>
      <c s="22">
        <f t="shared" si="58"/>
        <v>17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5</v>
      </c>
      <c s="22">
        <f t="shared" si="66"/>
        <v>8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223">
        <f t="shared" si="51"/>
        <v>5</v>
      </c>
      <c s="93" t="str">
        <f t="shared" si="52"/>
        <v>05:03</v>
      </c>
      <c s="29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60</v>
      </c>
      <c s="29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1020</v>
      </c>
      <c s="29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9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29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9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9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9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480</v>
      </c>
      <c s="29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300</v>
      </c>
      <c s="29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480</v>
      </c>
      <c s="29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180</v>
      </c>
      <c s="29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9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9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9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9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9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9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9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9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9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9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9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9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9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9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9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9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9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71"/>
      <c r="CT263" s="332"/>
      <c s="14"/>
      <c s="79"/>
      <c s="79"/>
      <c r="FL263" s="1"/>
      <c s="125">
        <f t="shared" si="120"/>
        <v>44091</v>
      </c>
      <c s="229"/>
    </row>
    <row ht="11.1" customHeight="1">
      <c s="299">
        <f t="shared" si="54"/>
        <v>264</v>
      </c>
      <c s="74">
        <f t="shared" si="50"/>
        <v>5.0666666666666664</v>
      </c>
      <c s="236">
        <v>45055.211111111108</v>
      </c>
      <c s="66">
        <v>1</v>
      </c>
      <c s="66">
        <v>56</v>
      </c>
      <c s="66">
        <v>0</v>
      </c>
      <c s="66">
        <v>10</v>
      </c>
      <c s="66">
        <v>0</v>
      </c>
      <c s="66">
        <v>0</v>
      </c>
      <c s="66">
        <v>0</v>
      </c>
      <c s="66">
        <v>26</v>
      </c>
      <c s="66">
        <v>17</v>
      </c>
      <c s="66">
        <v>29</v>
      </c>
      <c s="66">
        <v>10</v>
      </c>
      <c s="66">
        <v>0</v>
      </c>
      <c s="66">
        <v>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25"/>
      <c s="255" t="str">
        <f t="shared" si="55"/>
        <v/>
      </c>
      <c s="253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8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223">
        <f t="shared" si="51"/>
        <v>5</v>
      </c>
      <c s="93" t="str">
        <f t="shared" si="52"/>
        <v>05:04</v>
      </c>
      <c s="29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29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900</v>
      </c>
      <c s="29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9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180</v>
      </c>
      <c s="29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9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9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9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420</v>
      </c>
      <c s="29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300</v>
      </c>
      <c s="29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480</v>
      </c>
      <c s="29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120</v>
      </c>
      <c s="29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9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9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9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9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9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9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9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9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9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9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9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9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9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9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9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9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9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71"/>
      <c r="CT264" s="332"/>
      <c s="14"/>
      <c s="79"/>
      <c s="79"/>
      <c r="FL264" s="1"/>
      <c s="125">
        <f t="shared" si="120"/>
        <v>44092</v>
      </c>
      <c s="229"/>
    </row>
    <row ht="11.1" customHeight="1">
      <c s="299">
        <f t="shared" si="54"/>
        <v>265</v>
      </c>
      <c s="74">
        <f t="shared" si="50"/>
        <v>5.083333333333333</v>
      </c>
      <c s="236">
        <v>45055.211805555555</v>
      </c>
      <c s="66">
        <v>2</v>
      </c>
      <c s="66">
        <v>73</v>
      </c>
      <c s="66">
        <v>0</v>
      </c>
      <c s="66">
        <v>13</v>
      </c>
      <c s="66">
        <v>0</v>
      </c>
      <c s="66">
        <v>0</v>
      </c>
      <c s="66">
        <v>0</v>
      </c>
      <c s="66">
        <v>33</v>
      </c>
      <c s="66">
        <v>22</v>
      </c>
      <c s="66">
        <v>38</v>
      </c>
      <c s="66">
        <v>13</v>
      </c>
      <c s="66">
        <v>0</v>
      </c>
      <c s="66">
        <v>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25"/>
      <c s="255" t="str">
        <f t="shared" si="55"/>
        <v/>
      </c>
      <c s="253">
        <f t="shared" si="56"/>
        <v>2</v>
      </c>
      <c s="22">
        <f t="shared" si="57"/>
        <v>1</v>
      </c>
      <c s="22">
        <f t="shared" si="58"/>
        <v>17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9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223">
        <f t="shared" si="51"/>
        <v>5</v>
      </c>
      <c s="93" t="str">
        <f t="shared" si="52"/>
        <v>05:05</v>
      </c>
      <c s="29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60</v>
      </c>
      <c s="29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1020</v>
      </c>
      <c s="29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9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180</v>
      </c>
      <c s="29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9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9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9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420</v>
      </c>
      <c s="29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300</v>
      </c>
      <c s="29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540</v>
      </c>
      <c s="29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180</v>
      </c>
      <c s="29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9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9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9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9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9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9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9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9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9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9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9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9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9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9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9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9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9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71"/>
      <c r="CT265" s="332"/>
      <c s="14"/>
      <c s="79"/>
      <c s="79"/>
      <c r="FL265" s="1"/>
      <c s="125">
        <f t="shared" si="120"/>
        <v>44093</v>
      </c>
      <c s="229"/>
    </row>
    <row ht="11.1" customHeight="1">
      <c s="299">
        <f t="shared" si="54"/>
        <v>266</v>
      </c>
      <c s="74">
        <f t="shared" si="50"/>
        <v>5.0999999999999996</v>
      </c>
      <c s="236">
        <v>45055.212500000001</v>
      </c>
      <c s="66">
        <v>2</v>
      </c>
      <c s="66">
        <v>86</v>
      </c>
      <c s="66">
        <v>0</v>
      </c>
      <c s="66">
        <v>16</v>
      </c>
      <c s="66">
        <v>0</v>
      </c>
      <c s="66">
        <v>0</v>
      </c>
      <c s="66">
        <v>0</v>
      </c>
      <c s="66">
        <v>41</v>
      </c>
      <c s="66">
        <v>27</v>
      </c>
      <c s="66">
        <v>46</v>
      </c>
      <c s="66">
        <v>16</v>
      </c>
      <c s="66">
        <v>0</v>
      </c>
      <c s="66">
        <v>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25"/>
      <c s="255" t="str">
        <f t="shared" si="55"/>
        <v/>
      </c>
      <c s="253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5</v>
      </c>
      <c s="22">
        <f t="shared" si="66"/>
        <v>8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223">
        <f t="shared" si="51"/>
        <v>5</v>
      </c>
      <c s="93" t="str">
        <f t="shared" si="52"/>
        <v>05:06</v>
      </c>
      <c s="29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29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780</v>
      </c>
      <c s="29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9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180</v>
      </c>
      <c s="29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9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9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9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480</v>
      </c>
      <c s="29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300</v>
      </c>
      <c s="29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480</v>
      </c>
      <c s="29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180</v>
      </c>
      <c s="29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9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9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9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9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9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9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9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9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9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9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9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9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9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9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9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9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9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71"/>
      <c r="CT266" s="332"/>
      <c s="14"/>
      <c s="79"/>
      <c s="79"/>
      <c r="FL266" s="1"/>
      <c s="125">
        <f t="shared" si="120"/>
        <v>44094</v>
      </c>
      <c s="229"/>
    </row>
    <row ht="11.1" customHeight="1">
      <c s="299">
        <f t="shared" si="54"/>
        <v>267</v>
      </c>
      <c s="74">
        <f t="shared" si="50"/>
        <v>5.1166666666666663</v>
      </c>
      <c s="236">
        <v>45055.213194444441</v>
      </c>
      <c s="66">
        <v>3</v>
      </c>
      <c s="66">
        <v>98</v>
      </c>
      <c s="66">
        <v>0</v>
      </c>
      <c s="66">
        <v>19</v>
      </c>
      <c s="66">
        <v>0</v>
      </c>
      <c s="66">
        <v>0</v>
      </c>
      <c s="66">
        <v>0</v>
      </c>
      <c s="66">
        <v>48</v>
      </c>
      <c s="66">
        <v>32</v>
      </c>
      <c s="66">
        <v>54</v>
      </c>
      <c s="66">
        <v>19</v>
      </c>
      <c s="66">
        <v>0</v>
      </c>
      <c s="66">
        <v>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25"/>
      <c s="255" t="str">
        <f t="shared" si="55"/>
        <v/>
      </c>
      <c s="253">
        <f t="shared" si="56"/>
        <v>2</v>
      </c>
      <c s="22">
        <f t="shared" si="57"/>
        <v>1</v>
      </c>
      <c s="22">
        <f t="shared" si="58"/>
        <v>12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8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223">
        <f t="shared" si="51"/>
        <v>5</v>
      </c>
      <c s="93" t="str">
        <f t="shared" si="52"/>
        <v>05:07</v>
      </c>
      <c s="29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60</v>
      </c>
      <c s="29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720</v>
      </c>
      <c s="29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9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180</v>
      </c>
      <c s="29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9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9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9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420</v>
      </c>
      <c s="29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300</v>
      </c>
      <c s="29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480</v>
      </c>
      <c s="29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180</v>
      </c>
      <c s="29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9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9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9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9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9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9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9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9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9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9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9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9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9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9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9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9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9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71"/>
      <c r="CT267" s="332"/>
      <c s="14"/>
      <c s="79"/>
      <c s="79"/>
      <c r="FL267" s="1"/>
      <c s="125">
        <f t="shared" si="120"/>
        <v>44095</v>
      </c>
      <c s="229"/>
    </row>
    <row ht="11.1" customHeight="1">
      <c s="299">
        <f t="shared" si="54"/>
        <v>268</v>
      </c>
      <c s="74">
        <f t="shared" si="50"/>
        <v>5.1333333333333337</v>
      </c>
      <c s="236">
        <v>45055.213888888888</v>
      </c>
      <c s="66">
        <v>3</v>
      </c>
      <c s="66">
        <v>110</v>
      </c>
      <c s="66">
        <v>0</v>
      </c>
      <c s="66">
        <v>22</v>
      </c>
      <c s="66">
        <v>0</v>
      </c>
      <c s="66">
        <v>0</v>
      </c>
      <c s="66">
        <v>0</v>
      </c>
      <c s="66">
        <v>55</v>
      </c>
      <c s="66">
        <v>37</v>
      </c>
      <c s="66">
        <v>62</v>
      </c>
      <c s="66">
        <v>21</v>
      </c>
      <c s="66">
        <v>0</v>
      </c>
      <c s="66">
        <v>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25"/>
      <c s="255" t="str">
        <f t="shared" si="55"/>
        <v/>
      </c>
      <c s="253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8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223">
        <f t="shared" si="51"/>
        <v>5</v>
      </c>
      <c s="93" t="str">
        <f t="shared" si="52"/>
        <v>05:08</v>
      </c>
      <c s="29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29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720</v>
      </c>
      <c s="29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9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180</v>
      </c>
      <c s="29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9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9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9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420</v>
      </c>
      <c s="29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29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480</v>
      </c>
      <c s="29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29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9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9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9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9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9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9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9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9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9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9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9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9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9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9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9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9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9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71"/>
      <c r="CT268" s="332"/>
      <c s="14"/>
      <c s="79"/>
      <c s="79"/>
      <c r="FL268" s="1"/>
      <c s="125">
        <f t="shared" si="120"/>
        <v>44096</v>
      </c>
      <c s="229"/>
    </row>
    <row ht="11.1" customHeight="1">
      <c s="299">
        <f t="shared" si="54"/>
        <v>269</v>
      </c>
      <c s="74">
        <f t="shared" si="50"/>
        <v>5.1500000000000004</v>
      </c>
      <c s="236">
        <v>45055.214583333334</v>
      </c>
      <c s="66">
        <v>4</v>
      </c>
      <c s="66">
        <v>121</v>
      </c>
      <c s="66">
        <v>0</v>
      </c>
      <c s="66">
        <v>24</v>
      </c>
      <c s="66">
        <v>0</v>
      </c>
      <c s="66">
        <v>0</v>
      </c>
      <c s="66">
        <v>0</v>
      </c>
      <c s="66">
        <v>61</v>
      </c>
      <c s="66">
        <v>42</v>
      </c>
      <c s="66">
        <v>70</v>
      </c>
      <c s="66">
        <v>24</v>
      </c>
      <c s="66">
        <v>0</v>
      </c>
      <c s="66">
        <v>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25"/>
      <c s="255" t="str">
        <f t="shared" si="55"/>
        <v/>
      </c>
      <c s="253">
        <f t="shared" si="56"/>
        <v>2</v>
      </c>
      <c s="22">
        <f t="shared" si="57"/>
        <v>1</v>
      </c>
      <c s="22">
        <f t="shared" si="58"/>
        <v>11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8</v>
      </c>
      <c s="22">
        <f t="shared" si="67"/>
        <v>3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223">
        <f t="shared" si="51"/>
        <v>5</v>
      </c>
      <c s="93" t="str">
        <f t="shared" si="52"/>
        <v>05:09</v>
      </c>
      <c s="29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60</v>
      </c>
      <c s="29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660</v>
      </c>
      <c s="29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9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120</v>
      </c>
      <c s="29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9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9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9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360</v>
      </c>
      <c s="29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300</v>
      </c>
      <c s="29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480</v>
      </c>
      <c s="29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180</v>
      </c>
      <c s="29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9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9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9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9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9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9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9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9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9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9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9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9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9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9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9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9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9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71"/>
      <c r="CT269" s="332"/>
      <c s="14"/>
      <c s="79"/>
      <c s="79"/>
      <c r="FL269" s="1"/>
      <c s="125">
        <f t="shared" si="120"/>
        <v>44097</v>
      </c>
      <c s="229"/>
    </row>
    <row ht="11.1" customHeight="1">
      <c s="299">
        <f t="shared" si="54"/>
        <v>270</v>
      </c>
      <c s="74">
        <f t="shared" si="50"/>
        <v>5.166666666666667</v>
      </c>
      <c s="236">
        <v>45055.215277777781</v>
      </c>
      <c s="66">
        <v>4</v>
      </c>
      <c s="66">
        <v>132</v>
      </c>
      <c s="66">
        <v>0</v>
      </c>
      <c s="66">
        <v>26</v>
      </c>
      <c s="66">
        <v>0</v>
      </c>
      <c s="66">
        <v>0</v>
      </c>
      <c s="66">
        <v>0</v>
      </c>
      <c s="66">
        <v>66</v>
      </c>
      <c s="66">
        <v>47</v>
      </c>
      <c s="66">
        <v>77</v>
      </c>
      <c s="66">
        <v>26</v>
      </c>
      <c s="66">
        <v>0</v>
      </c>
      <c s="66">
        <v>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25"/>
      <c s="255" t="str">
        <f t="shared" si="55"/>
        <v/>
      </c>
      <c s="253">
        <f t="shared" si="56"/>
        <v>2</v>
      </c>
      <c s="22">
        <f t="shared" si="57"/>
        <v>0</v>
      </c>
      <c s="22">
        <f t="shared" si="58"/>
        <v>11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223">
        <f t="shared" si="51"/>
        <v>5</v>
      </c>
      <c s="93" t="str">
        <f t="shared" si="52"/>
        <v>05:10</v>
      </c>
      <c s="29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29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660</v>
      </c>
      <c s="29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9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120</v>
      </c>
      <c s="29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9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9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9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300</v>
      </c>
      <c s="29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300</v>
      </c>
      <c s="29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420</v>
      </c>
      <c s="29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29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9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9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9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9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9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9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9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9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9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9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9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9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9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9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9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9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9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71"/>
      <c r="CT270" s="332"/>
      <c s="14"/>
      <c s="79"/>
      <c s="79"/>
      <c r="FL270" s="1"/>
      <c s="125">
        <f t="shared" si="120"/>
        <v>44098</v>
      </c>
      <c s="229"/>
    </row>
    <row ht="11.1" customHeight="1">
      <c s="299">
        <f t="shared" si="54"/>
        <v>271</v>
      </c>
      <c s="74">
        <f t="shared" si="50"/>
        <v>5.1833333333333336</v>
      </c>
      <c s="236">
        <v>45055.21597222222</v>
      </c>
      <c s="66">
        <v>5</v>
      </c>
      <c s="66">
        <v>143</v>
      </c>
      <c s="66">
        <v>0</v>
      </c>
      <c s="66">
        <v>29</v>
      </c>
      <c s="66">
        <v>0</v>
      </c>
      <c s="66">
        <v>0</v>
      </c>
      <c s="66">
        <v>0</v>
      </c>
      <c s="66">
        <v>71</v>
      </c>
      <c s="66">
        <v>51</v>
      </c>
      <c s="66">
        <v>85</v>
      </c>
      <c s="66">
        <v>29</v>
      </c>
      <c s="66">
        <v>0</v>
      </c>
      <c s="66">
        <v>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25"/>
      <c s="255" t="str">
        <f t="shared" si="55"/>
        <v/>
      </c>
      <c s="253">
        <f t="shared" si="56"/>
        <v>2</v>
      </c>
      <c s="22">
        <f t="shared" si="57"/>
        <v>1</v>
      </c>
      <c s="22">
        <f t="shared" si="58"/>
        <v>11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8</v>
      </c>
      <c s="22">
        <f t="shared" si="67"/>
        <v>3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223">
        <f t="shared" si="51"/>
        <v>5</v>
      </c>
      <c s="93" t="str">
        <f t="shared" si="52"/>
        <v>05:11</v>
      </c>
      <c s="29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60</v>
      </c>
      <c s="29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660</v>
      </c>
      <c s="29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9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180</v>
      </c>
      <c s="29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9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9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9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300</v>
      </c>
      <c s="29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240</v>
      </c>
      <c s="29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480</v>
      </c>
      <c s="29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180</v>
      </c>
      <c s="29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9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9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9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9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9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9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9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9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9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9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9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9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9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9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9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9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9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71"/>
      <c r="CT271" s="332"/>
      <c s="14"/>
      <c s="79"/>
      <c s="79"/>
      <c r="FL271" s="1"/>
      <c s="125">
        <f t="shared" si="120"/>
        <v>44099</v>
      </c>
      <c s="229"/>
    </row>
    <row ht="11.1" customHeight="1">
      <c s="299">
        <f t="shared" si="54"/>
        <v>272</v>
      </c>
      <c s="74">
        <f t="shared" si="50"/>
        <v>5.2000000000000002</v>
      </c>
      <c s="236">
        <v>45055.216666666667</v>
      </c>
      <c s="66">
        <v>5</v>
      </c>
      <c s="66">
        <v>154</v>
      </c>
      <c s="66">
        <v>0</v>
      </c>
      <c s="66">
        <v>31</v>
      </c>
      <c s="66">
        <v>0</v>
      </c>
      <c s="66">
        <v>0</v>
      </c>
      <c s="66">
        <v>0</v>
      </c>
      <c s="66">
        <v>76</v>
      </c>
      <c s="66">
        <v>56</v>
      </c>
      <c s="66">
        <v>92</v>
      </c>
      <c s="66">
        <v>31</v>
      </c>
      <c s="66">
        <v>0</v>
      </c>
      <c s="66">
        <v>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25"/>
      <c s="255" t="str">
        <f t="shared" si="55"/>
        <v/>
      </c>
      <c s="253">
        <f t="shared" si="56"/>
        <v>2</v>
      </c>
      <c s="22">
        <f t="shared" si="57"/>
        <v>0</v>
      </c>
      <c s="22">
        <f t="shared" si="58"/>
        <v>11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223">
        <f t="shared" si="51"/>
        <v>5</v>
      </c>
      <c s="93" t="str">
        <f t="shared" si="52"/>
        <v>05:12</v>
      </c>
      <c s="29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29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660</v>
      </c>
      <c s="29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9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120</v>
      </c>
      <c s="29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9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9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9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300</v>
      </c>
      <c s="29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300</v>
      </c>
      <c s="29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420</v>
      </c>
      <c s="29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29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9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9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9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9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9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9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9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9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9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9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9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9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9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9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9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9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9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71"/>
      <c r="CT272" s="332"/>
      <c s="14"/>
      <c s="79"/>
      <c s="79"/>
      <c r="FL272" s="1"/>
      <c s="125">
        <f t="shared" si="120"/>
        <v>44100</v>
      </c>
      <c s="229"/>
    </row>
    <row ht="11.1" customHeight="1">
      <c s="299">
        <f t="shared" si="54"/>
        <v>273</v>
      </c>
      <c s="74">
        <f t="shared" si="50"/>
        <v>5.2166666666666668</v>
      </c>
      <c s="236">
        <v>45055.217361111114</v>
      </c>
      <c s="66">
        <v>6</v>
      </c>
      <c s="66">
        <v>165</v>
      </c>
      <c s="66">
        <v>0</v>
      </c>
      <c s="66">
        <v>34</v>
      </c>
      <c s="66">
        <v>0</v>
      </c>
      <c s="66">
        <v>0</v>
      </c>
      <c s="66">
        <v>0</v>
      </c>
      <c s="66">
        <v>81</v>
      </c>
      <c s="66">
        <v>60</v>
      </c>
      <c s="66">
        <v>99</v>
      </c>
      <c s="66">
        <v>33</v>
      </c>
      <c s="66">
        <v>0</v>
      </c>
      <c s="66">
        <v>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25"/>
      <c s="255" t="str">
        <f t="shared" si="55"/>
        <v/>
      </c>
      <c s="253">
        <f t="shared" si="56"/>
        <v>2</v>
      </c>
      <c s="22">
        <f t="shared" si="57"/>
        <v>1</v>
      </c>
      <c s="22">
        <f t="shared" si="58"/>
        <v>11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223">
        <f t="shared" si="51"/>
        <v>5</v>
      </c>
      <c s="93" t="str">
        <f t="shared" si="52"/>
        <v>05:13</v>
      </c>
      <c s="29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60</v>
      </c>
      <c s="29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660</v>
      </c>
      <c s="29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9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180</v>
      </c>
      <c s="29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9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9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9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300</v>
      </c>
      <c s="29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29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420</v>
      </c>
      <c s="29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120</v>
      </c>
      <c s="29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9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9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9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9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9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9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9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9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9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9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9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9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9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9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9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9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9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71"/>
      <c r="CT273" s="332"/>
      <c s="14"/>
      <c s="79"/>
      <c s="79"/>
      <c r="FL273" s="1"/>
      <c s="125">
        <f t="shared" si="120"/>
        <v>44101</v>
      </c>
      <c s="229"/>
    </row>
    <row ht="11.1" customHeight="1">
      <c s="299">
        <f t="shared" si="54"/>
        <v>274</v>
      </c>
      <c s="74">
        <f t="shared" si="50"/>
        <v>5.2333333333333334</v>
      </c>
      <c s="236">
        <v>45055.218055555553</v>
      </c>
      <c s="66">
        <v>6</v>
      </c>
      <c s="66">
        <v>175</v>
      </c>
      <c s="66">
        <v>0</v>
      </c>
      <c s="66">
        <v>36</v>
      </c>
      <c s="66">
        <v>0</v>
      </c>
      <c s="66">
        <v>0</v>
      </c>
      <c s="66">
        <v>0</v>
      </c>
      <c s="66">
        <v>86</v>
      </c>
      <c s="66">
        <v>64</v>
      </c>
      <c s="66">
        <v>105</v>
      </c>
      <c s="66">
        <v>36</v>
      </c>
      <c s="66">
        <v>0</v>
      </c>
      <c s="66">
        <v>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25"/>
      <c s="255" t="str">
        <f t="shared" si="55"/>
        <v/>
      </c>
      <c s="253">
        <f t="shared" si="56"/>
        <v>2</v>
      </c>
      <c s="22">
        <f t="shared" si="57"/>
        <v>0</v>
      </c>
      <c s="22">
        <f t="shared" si="58"/>
        <v>10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6</v>
      </c>
      <c s="22">
        <f t="shared" si="67"/>
        <v>3</v>
      </c>
      <c s="22">
        <f t="shared" si="68"/>
        <v>0</v>
      </c>
      <c s="22">
        <f t="shared" si="69"/>
        <v>3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223">
        <f t="shared" si="51"/>
        <v>5</v>
      </c>
      <c s="93" t="str">
        <f t="shared" si="52"/>
        <v>05:14</v>
      </c>
      <c s="29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29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600</v>
      </c>
      <c s="29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9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120</v>
      </c>
      <c s="29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9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9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9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300</v>
      </c>
      <c s="29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240</v>
      </c>
      <c s="29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360</v>
      </c>
      <c s="29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180</v>
      </c>
      <c s="29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9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9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9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9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9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9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9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9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9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9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9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9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9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9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9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9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9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71"/>
      <c r="CT274" s="332"/>
      <c s="14"/>
      <c s="79"/>
      <c s="79"/>
      <c r="FL274" s="1"/>
      <c s="125">
        <f t="shared" si="120"/>
        <v>44102</v>
      </c>
      <c s="229"/>
    </row>
    <row ht="11.1" customHeight="1">
      <c s="299">
        <f t="shared" si="54"/>
        <v>275</v>
      </c>
      <c s="74">
        <f t="shared" si="121" ref="B275:B529">HOUR(C275)+MINUTE(C275)/60</f>
        <v>5.25</v>
      </c>
      <c s="236">
        <v>45055.21875</v>
      </c>
      <c s="66">
        <v>7</v>
      </c>
      <c s="66">
        <v>186</v>
      </c>
      <c s="66">
        <v>0</v>
      </c>
      <c s="66">
        <v>39</v>
      </c>
      <c s="66">
        <v>0</v>
      </c>
      <c s="66">
        <v>0</v>
      </c>
      <c s="66">
        <v>0</v>
      </c>
      <c s="66">
        <v>91</v>
      </c>
      <c s="66">
        <v>68</v>
      </c>
      <c s="66">
        <v>111</v>
      </c>
      <c s="66">
        <v>38</v>
      </c>
      <c s="66">
        <v>0</v>
      </c>
      <c s="66">
        <v>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25"/>
      <c s="255" t="str">
        <f t="shared" si="55"/>
        <v/>
      </c>
      <c s="253">
        <f t="shared" si="56"/>
        <v>2</v>
      </c>
      <c s="22">
        <f t="shared" si="57"/>
        <v>1</v>
      </c>
      <c s="22">
        <f t="shared" si="58"/>
        <v>11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223">
        <f t="shared" si="122" ref="BM275:BM529">INT(B275)</f>
        <v>5</v>
      </c>
      <c s="93" t="str">
        <f t="shared" si="123" ref="BN275:BN529">TEXT(C275,"hh:mm")</f>
        <v>05:15</v>
      </c>
      <c s="29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60</v>
      </c>
      <c s="29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660</v>
      </c>
      <c s="29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9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180</v>
      </c>
      <c s="29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9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9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9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300</v>
      </c>
      <c s="29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29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360</v>
      </c>
      <c s="29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29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9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9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9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9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9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9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9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9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9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9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9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9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9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9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9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9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9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71"/>
      <c r="CT275" s="332"/>
      <c s="14"/>
      <c s="79"/>
      <c s="79"/>
      <c r="FL275" s="1"/>
      <c s="125">
        <f t="shared" si="120"/>
        <v>44103</v>
      </c>
      <c s="229"/>
    </row>
    <row ht="11.1" customHeight="1">
      <c s="299">
        <f t="shared" si="124" ref="A276:A530">+A275+1</f>
        <v>276</v>
      </c>
      <c s="74">
        <f t="shared" si="121"/>
        <v>5.2666666666666666</v>
      </c>
      <c s="236">
        <v>45055.219444444447</v>
      </c>
      <c s="66">
        <v>7</v>
      </c>
      <c s="66">
        <v>196</v>
      </c>
      <c s="66">
        <v>0</v>
      </c>
      <c s="66">
        <v>41</v>
      </c>
      <c s="66">
        <v>0</v>
      </c>
      <c s="66">
        <v>0</v>
      </c>
      <c s="66">
        <v>0</v>
      </c>
      <c s="66">
        <v>95</v>
      </c>
      <c s="66">
        <v>71</v>
      </c>
      <c s="66">
        <v>117</v>
      </c>
      <c s="66">
        <v>40</v>
      </c>
      <c s="66">
        <v>0</v>
      </c>
      <c s="66">
        <v>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25"/>
      <c s="255" t="str">
        <f t="shared" si="125" ref="AG276:AG530">IF(D276-D275&lt;0,"Reset","")</f>
        <v/>
      </c>
      <c s="253">
        <f t="shared" si="126" ref="AH276:AH530">IF(BM276&lt;6,2,IF(BM276&gt;18,2,1))</f>
        <v>2</v>
      </c>
      <c s="22">
        <f t="shared" si="127" ref="AI276:AI530">IF($AG276="Reset",0,IF(D276&gt;0,D276-D275,0))</f>
        <v>0</v>
      </c>
      <c s="22">
        <f t="shared" si="128" ref="AJ276:AJ530">IF($AG276="Reset",0,IF(E276&gt;0,E276-E275,0))</f>
        <v>10</v>
      </c>
      <c s="22">
        <f t="shared" si="129" ref="AK276:AK530">IF($AG276="Reset",0,IF(F276&gt;0,F276-F275,0))</f>
        <v>0</v>
      </c>
      <c s="22">
        <f t="shared" si="130" ref="AL276:AL530">IF($AG276="Reset",0,IF(G276&gt;0,G276-G275,0))</f>
        <v>2</v>
      </c>
      <c s="22">
        <f t="shared" si="131" ref="AM276:AM530">IF($AG276="Reset",0,IF(H276&gt;0,H276-H275,0))</f>
        <v>0</v>
      </c>
      <c s="22">
        <f t="shared" si="132" ref="AN276:AN530">IF($AG276="Reset",0,IF(I276&gt;0,I276-I275,0))</f>
        <v>0</v>
      </c>
      <c s="22">
        <f t="shared" si="133" ref="AO276:AO530">IF($AG276="Reset",0,IF(J276&gt;0,J276-J275,0))</f>
        <v>0</v>
      </c>
      <c s="22">
        <f t="shared" si="134" ref="AP276:AP530">IF($AG276="Reset",0,IF(K276&gt;0,K276-K275,0))</f>
        <v>4</v>
      </c>
      <c s="22">
        <f t="shared" si="135" ref="AQ276:AQ530">IF($AG276="Reset",0,IF(L276&gt;0,L276-L275,0))</f>
        <v>3</v>
      </c>
      <c s="22">
        <f t="shared" si="136" ref="AR276:AR530">IF($AG276="Reset",0,IF(M276&gt;0,M276-M275,0))</f>
        <v>6</v>
      </c>
      <c s="22">
        <f t="shared" si="137" ref="AS276:AS530">IF($AG276="Reset",0,IF(N276&gt;0,N276-N275,0))</f>
        <v>2</v>
      </c>
      <c s="22">
        <f t="shared" si="138" ref="AT276:AT530">IF($AG276="Reset",0,IF(O276&gt;0,O276-O275,0))</f>
        <v>0</v>
      </c>
      <c s="22">
        <f t="shared" si="139" ref="AU276:AU530">IF($AG276="Reset",0,IF(P276&gt;0,P276-P275,0))</f>
        <v>3</v>
      </c>
      <c s="22">
        <f t="shared" si="140" ref="AV276:AV530">IF($AG276="Reset",0,IF(Q276&gt;0,Q276-Q275,0))</f>
        <v>0</v>
      </c>
      <c s="22">
        <f t="shared" si="141" ref="AW276:AW530">IF($AG276="Reset",0,IF(R276&gt;0,R276-R275,0))</f>
        <v>0</v>
      </c>
      <c s="22">
        <f t="shared" si="142" ref="AX276:AX530">IF($AG276="Reset",0,IF(S276&gt;0,S276-S275,0))</f>
        <v>0</v>
      </c>
      <c s="22">
        <f t="shared" si="143" ref="AY276:AY530">IF($AG276="Reset",0,IF(T276&gt;0,T276-T275,0))</f>
        <v>0</v>
      </c>
      <c s="22">
        <f t="shared" si="144" ref="AZ276:AZ530">IF($AG276="Reset",0,IF(U276&gt;0,U276-U275,0))</f>
        <v>0</v>
      </c>
      <c s="22">
        <f t="shared" si="145" ref="BA276:BA530">IF($AG276="Reset",0,IF(V276&gt;0,V276-V275,0))</f>
        <v>0</v>
      </c>
      <c s="22">
        <f t="shared" si="146" ref="BB276:BB530">IF($AG276="Reset",0,IF(W276&gt;0,W276-W275,0))</f>
        <v>0</v>
      </c>
      <c s="22">
        <f t="shared" si="147" ref="BC276:BC530">IF($AG276="Reset",0,IF(X276&gt;0,X276-X275,0))</f>
        <v>0</v>
      </c>
      <c s="22">
        <f t="shared" si="148" ref="BD276:BD530">IF($AG276="Reset",0,IF(Y276&gt;0,Y276-Y275,0))</f>
        <v>0</v>
      </c>
      <c s="22">
        <f t="shared" si="149" ref="BE276:BE530">IF($AG276="Reset",0,IF(Z276&gt;0,Z276-Z275,0))</f>
        <v>0</v>
      </c>
      <c s="22">
        <f t="shared" si="150" ref="BF276:BF530">IF($AG276="Reset",0,IF(AA276&gt;0,AA276-AA275,0))</f>
        <v>0</v>
      </c>
      <c s="22">
        <f t="shared" si="151" ref="BG276:BG530">IF($AG276="Reset",0,IF(AB276&gt;0,AB276-AB275,0))</f>
        <v>0</v>
      </c>
      <c s="22">
        <f t="shared" si="152" ref="BH276:BH530">IF($AG276="Reset",0,IF(AC276&gt;0,AC276-AC275,0))</f>
        <v>0</v>
      </c>
      <c s="22">
        <f t="shared" si="153" ref="BI276:BI530">IF($AG276="Reset",0,IF(AD276&gt;0,AD276-AD275,0))</f>
        <v>0</v>
      </c>
      <c s="22">
        <f t="shared" si="154" ref="BJ276:BJ530">IF($AG276="Reset",0,IF(AE276&gt;0,AE276-AE275,0))</f>
        <v>0</v>
      </c>
      <c s="22">
        <f t="shared" si="155" ref="BK276:BK530">IF($AG276="Reset",0,IF(AF276&gt;0,AF276-AF275,0))</f>
        <v>0</v>
      </c>
      <c s="32"/>
      <c s="223">
        <f t="shared" si="122"/>
        <v>5</v>
      </c>
      <c s="93" t="str">
        <f t="shared" si="123"/>
        <v>05:16</v>
      </c>
      <c s="29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29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600</v>
      </c>
      <c s="29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9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120</v>
      </c>
      <c s="29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9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9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9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240</v>
      </c>
      <c s="29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180</v>
      </c>
      <c s="29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360</v>
      </c>
      <c s="29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120</v>
      </c>
      <c s="29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9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9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9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9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9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9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9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9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9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9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9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9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9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9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9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9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9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71"/>
      <c r="CT276" s="332"/>
      <c s="14"/>
      <c s="79"/>
      <c s="79"/>
      <c r="FL276" s="1"/>
      <c s="125">
        <f t="shared" si="120"/>
        <v>44104</v>
      </c>
      <c s="229"/>
    </row>
    <row ht="11.1" customHeight="1">
      <c s="299">
        <f t="shared" si="124"/>
        <v>277</v>
      </c>
      <c s="74">
        <f t="shared" si="121"/>
        <v>5.2833333333333332</v>
      </c>
      <c s="236">
        <v>45055.220138888886</v>
      </c>
      <c s="66">
        <v>8</v>
      </c>
      <c s="66">
        <v>207</v>
      </c>
      <c s="66">
        <v>0</v>
      </c>
      <c s="66">
        <v>44</v>
      </c>
      <c s="66">
        <v>0</v>
      </c>
      <c s="66">
        <v>0</v>
      </c>
      <c s="66">
        <v>0</v>
      </c>
      <c s="66">
        <v>100</v>
      </c>
      <c s="66">
        <v>75</v>
      </c>
      <c s="66">
        <v>123</v>
      </c>
      <c s="66">
        <v>42</v>
      </c>
      <c s="66">
        <v>0</v>
      </c>
      <c s="66">
        <v>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25"/>
      <c s="255" t="str">
        <f t="shared" si="125"/>
        <v/>
      </c>
      <c s="253">
        <f t="shared" si="126"/>
        <v>2</v>
      </c>
      <c s="22">
        <f t="shared" si="127"/>
        <v>1</v>
      </c>
      <c s="22">
        <f t="shared" si="128"/>
        <v>11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4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223">
        <f t="shared" si="122"/>
        <v>5</v>
      </c>
      <c s="93" t="str">
        <f t="shared" si="123"/>
        <v>05:17</v>
      </c>
      <c s="29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60</v>
      </c>
      <c s="29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660</v>
      </c>
      <c s="29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9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180</v>
      </c>
      <c s="29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9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9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9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300</v>
      </c>
      <c s="29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29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360</v>
      </c>
      <c s="29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29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9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9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9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9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9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9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9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9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9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9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9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9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9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9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9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9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9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71"/>
      <c r="CT277" s="332"/>
      <c s="14"/>
      <c s="79"/>
      <c s="79"/>
      <c r="FL277" s="1"/>
      <c s="125">
        <f t="shared" si="120"/>
        <v>44105</v>
      </c>
      <c s="229"/>
    </row>
    <row ht="11.1" customHeight="1">
      <c s="299">
        <f t="shared" si="124"/>
        <v>278</v>
      </c>
      <c s="74">
        <f t="shared" si="121"/>
        <v>5.2999999999999998</v>
      </c>
      <c s="236">
        <v>45055.220833333333</v>
      </c>
      <c s="66">
        <v>9</v>
      </c>
      <c s="66">
        <v>217</v>
      </c>
      <c s="66">
        <v>0</v>
      </c>
      <c s="66">
        <v>47</v>
      </c>
      <c s="66">
        <v>0</v>
      </c>
      <c s="66">
        <v>0</v>
      </c>
      <c s="66">
        <v>0</v>
      </c>
      <c s="66">
        <v>105</v>
      </c>
      <c s="66">
        <v>78</v>
      </c>
      <c s="66">
        <v>129</v>
      </c>
      <c s="66">
        <v>44</v>
      </c>
      <c s="66">
        <v>0</v>
      </c>
      <c s="66">
        <v>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25"/>
      <c s="255" t="str">
        <f t="shared" si="125"/>
        <v/>
      </c>
      <c s="253">
        <f t="shared" si="126"/>
        <v>2</v>
      </c>
      <c s="22">
        <f t="shared" si="127"/>
        <v>1</v>
      </c>
      <c s="22">
        <f t="shared" si="128"/>
        <v>10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3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223">
        <f t="shared" si="122"/>
        <v>5</v>
      </c>
      <c s="93" t="str">
        <f t="shared" si="123"/>
        <v>05:18</v>
      </c>
      <c s="29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60</v>
      </c>
      <c s="29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600</v>
      </c>
      <c s="29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9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180</v>
      </c>
      <c s="29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9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9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9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300</v>
      </c>
      <c s="29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180</v>
      </c>
      <c s="29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360</v>
      </c>
      <c s="29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120</v>
      </c>
      <c s="29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9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9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9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9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9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9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9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9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9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9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9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9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9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9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9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9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9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71"/>
      <c r="CT278" s="332"/>
      <c s="14"/>
      <c s="79"/>
      <c s="79"/>
      <c r="FL278" s="1"/>
      <c s="125">
        <f t="shared" si="120"/>
        <v>44106</v>
      </c>
      <c s="229"/>
    </row>
    <row ht="11.1" customHeight="1">
      <c s="299">
        <f t="shared" si="124"/>
        <v>279</v>
      </c>
      <c s="74">
        <f t="shared" si="121"/>
        <v>5.3166666666666664</v>
      </c>
      <c s="236">
        <v>45055.22152777778</v>
      </c>
      <c s="66">
        <v>9</v>
      </c>
      <c s="66">
        <v>227</v>
      </c>
      <c s="66">
        <v>0</v>
      </c>
      <c s="66">
        <v>49</v>
      </c>
      <c s="66">
        <v>0</v>
      </c>
      <c s="66">
        <v>0</v>
      </c>
      <c s="66">
        <v>0</v>
      </c>
      <c s="66">
        <v>109</v>
      </c>
      <c s="66">
        <v>82</v>
      </c>
      <c s="66">
        <v>134</v>
      </c>
      <c s="66">
        <v>46</v>
      </c>
      <c s="66">
        <v>0</v>
      </c>
      <c s="66">
        <v>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25"/>
      <c s="255" t="str">
        <f t="shared" si="125"/>
        <v/>
      </c>
      <c s="253">
        <f t="shared" si="126"/>
        <v>2</v>
      </c>
      <c s="22">
        <f t="shared" si="127"/>
        <v>0</v>
      </c>
      <c s="22">
        <f t="shared" si="128"/>
        <v>10</v>
      </c>
      <c s="22">
        <f t="shared" si="129"/>
        <v>0</v>
      </c>
      <c s="22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223">
        <f t="shared" si="122"/>
        <v>5</v>
      </c>
      <c s="93" t="str">
        <f t="shared" si="123"/>
        <v>05:19</v>
      </c>
      <c s="29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29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600</v>
      </c>
      <c s="29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9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120</v>
      </c>
      <c s="29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9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9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9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240</v>
      </c>
      <c s="29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29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300</v>
      </c>
      <c s="29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29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9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9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9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9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9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9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9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9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9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9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9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9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9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9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9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9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9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71"/>
      <c r="CT279" s="332"/>
      <c s="14"/>
      <c s="79"/>
      <c s="79"/>
      <c r="FL279" s="1"/>
      <c s="125">
        <f t="shared" si="120"/>
        <v>44107</v>
      </c>
      <c s="229"/>
    </row>
    <row ht="11.1" customHeight="1">
      <c s="299">
        <f t="shared" si="124"/>
        <v>280</v>
      </c>
      <c s="74">
        <f t="shared" si="121"/>
        <v>5.333333333333333</v>
      </c>
      <c s="236">
        <v>45055.222222222219</v>
      </c>
      <c s="66">
        <v>10</v>
      </c>
      <c s="66">
        <v>238</v>
      </c>
      <c s="66">
        <v>0</v>
      </c>
      <c s="66">
        <v>51</v>
      </c>
      <c s="66">
        <v>0</v>
      </c>
      <c s="66">
        <v>0</v>
      </c>
      <c s="66">
        <v>0</v>
      </c>
      <c s="66">
        <v>114</v>
      </c>
      <c s="66">
        <v>85</v>
      </c>
      <c s="66">
        <v>140</v>
      </c>
      <c s="66">
        <v>48</v>
      </c>
      <c s="66">
        <v>0</v>
      </c>
      <c s="66">
        <v>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25"/>
      <c s="255" t="str">
        <f t="shared" si="125"/>
        <v/>
      </c>
      <c s="253">
        <f t="shared" si="126"/>
        <v>2</v>
      </c>
      <c s="22">
        <f t="shared" si="127"/>
        <v>1</v>
      </c>
      <c s="22">
        <f t="shared" si="128"/>
        <v>11</v>
      </c>
      <c s="22">
        <f t="shared" si="129"/>
        <v>0</v>
      </c>
      <c s="22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3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223">
        <f t="shared" si="122"/>
        <v>5</v>
      </c>
      <c s="93" t="str">
        <f t="shared" si="123"/>
        <v>05:20</v>
      </c>
      <c s="29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60</v>
      </c>
      <c s="29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660</v>
      </c>
      <c s="29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9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120</v>
      </c>
      <c s="29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9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9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9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300</v>
      </c>
      <c s="29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180</v>
      </c>
      <c s="29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360</v>
      </c>
      <c s="29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29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9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9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9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9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9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9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9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9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9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9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9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9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9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9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9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9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9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71"/>
      <c r="CT280" s="332"/>
      <c s="14"/>
      <c s="79"/>
      <c s="79"/>
      <c r="FL280" s="1"/>
      <c s="125">
        <f t="shared" si="120"/>
        <v>44108</v>
      </c>
      <c s="229"/>
    </row>
    <row ht="11.1" customHeight="1">
      <c s="299">
        <f t="shared" si="124"/>
        <v>281</v>
      </c>
      <c s="74">
        <f t="shared" si="121"/>
        <v>5.3499999999999996</v>
      </c>
      <c s="236">
        <v>45055.222916666666</v>
      </c>
      <c s="66">
        <v>10</v>
      </c>
      <c s="66">
        <v>249</v>
      </c>
      <c s="66">
        <v>0</v>
      </c>
      <c s="66">
        <v>54</v>
      </c>
      <c s="66">
        <v>0</v>
      </c>
      <c s="66">
        <v>0</v>
      </c>
      <c s="66">
        <v>0</v>
      </c>
      <c s="66">
        <v>118</v>
      </c>
      <c s="66">
        <v>88</v>
      </c>
      <c s="66">
        <v>146</v>
      </c>
      <c s="66">
        <v>50</v>
      </c>
      <c s="66">
        <v>0</v>
      </c>
      <c s="66">
        <v>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25"/>
      <c s="255" t="str">
        <f t="shared" si="125"/>
        <v/>
      </c>
      <c s="253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3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223">
        <f t="shared" si="122"/>
        <v>5</v>
      </c>
      <c s="93" t="str">
        <f t="shared" si="123"/>
        <v>05:21</v>
      </c>
      <c s="29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29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660</v>
      </c>
      <c s="29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9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180</v>
      </c>
      <c s="29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9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9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9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240</v>
      </c>
      <c s="29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180</v>
      </c>
      <c s="29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360</v>
      </c>
      <c s="29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120</v>
      </c>
      <c s="29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9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9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9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9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9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9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9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9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9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9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9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9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9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9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9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9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9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71"/>
      <c r="CT281" s="332"/>
      <c s="14"/>
      <c s="79"/>
      <c s="79"/>
      <c r="FL281" s="1"/>
      <c s="125">
        <f t="shared" si="120"/>
        <v>44109</v>
      </c>
      <c s="229"/>
    </row>
    <row ht="11.1" customHeight="1">
      <c s="299">
        <f t="shared" si="124"/>
        <v>282</v>
      </c>
      <c s="74">
        <f t="shared" si="121"/>
        <v>5.3666666666666663</v>
      </c>
      <c s="236">
        <v>45055.223611111112</v>
      </c>
      <c s="66">
        <v>11</v>
      </c>
      <c s="66">
        <v>259</v>
      </c>
      <c s="66">
        <v>0</v>
      </c>
      <c s="66">
        <v>57</v>
      </c>
      <c s="66">
        <v>0</v>
      </c>
      <c s="66">
        <v>0</v>
      </c>
      <c s="66">
        <v>0</v>
      </c>
      <c s="66">
        <v>123</v>
      </c>
      <c s="66">
        <v>92</v>
      </c>
      <c s="66">
        <v>151</v>
      </c>
      <c s="66">
        <v>52</v>
      </c>
      <c s="66">
        <v>0</v>
      </c>
      <c s="66">
        <v>101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25"/>
      <c s="255" t="str">
        <f t="shared" si="125"/>
        <v/>
      </c>
      <c s="253">
        <f t="shared" si="126"/>
        <v>2</v>
      </c>
      <c s="22">
        <f t="shared" si="127"/>
        <v>1</v>
      </c>
      <c s="22">
        <f t="shared" si="128"/>
        <v>10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223">
        <f t="shared" si="122"/>
        <v>5</v>
      </c>
      <c s="93" t="str">
        <f t="shared" si="123"/>
        <v>05:22</v>
      </c>
      <c s="29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60</v>
      </c>
      <c s="29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600</v>
      </c>
      <c s="29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9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180</v>
      </c>
      <c s="29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9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9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9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300</v>
      </c>
      <c s="29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240</v>
      </c>
      <c s="29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300</v>
      </c>
      <c s="29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29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9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9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9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9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9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9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9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9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9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9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9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9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9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9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9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9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9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71"/>
      <c r="CT282" s="332"/>
      <c s="14"/>
      <c s="79"/>
      <c s="79"/>
      <c r="FL282" s="1"/>
      <c s="125">
        <f t="shared" si="120"/>
        <v>44110</v>
      </c>
      <c s="229"/>
    </row>
    <row ht="11.1" customHeight="1">
      <c s="299">
        <f t="shared" si="124"/>
        <v>283</v>
      </c>
      <c s="74">
        <f t="shared" si="121"/>
        <v>5.3833333333333337</v>
      </c>
      <c s="236">
        <v>45055.224305555559</v>
      </c>
      <c s="66">
        <v>11</v>
      </c>
      <c s="66">
        <v>269</v>
      </c>
      <c s="66">
        <v>0</v>
      </c>
      <c s="66">
        <v>59</v>
      </c>
      <c s="66">
        <v>0</v>
      </c>
      <c s="66">
        <v>0</v>
      </c>
      <c s="66">
        <v>0</v>
      </c>
      <c s="66">
        <v>128</v>
      </c>
      <c s="66">
        <v>95</v>
      </c>
      <c s="66">
        <v>157</v>
      </c>
      <c s="66">
        <v>54</v>
      </c>
      <c s="66">
        <v>0</v>
      </c>
      <c s="66">
        <v>104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25"/>
      <c s="255" t="str">
        <f t="shared" si="125"/>
        <v/>
      </c>
      <c s="253">
        <f t="shared" si="126"/>
        <v>2</v>
      </c>
      <c s="22">
        <f t="shared" si="127"/>
        <v>0</v>
      </c>
      <c s="22">
        <f t="shared" si="128"/>
        <v>10</v>
      </c>
      <c s="22">
        <f t="shared" si="129"/>
        <v>0</v>
      </c>
      <c s="22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3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223">
        <f t="shared" si="122"/>
        <v>5</v>
      </c>
      <c s="93" t="str">
        <f t="shared" si="123"/>
        <v>05:23</v>
      </c>
      <c s="29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29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600</v>
      </c>
      <c s="29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9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120</v>
      </c>
      <c s="29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9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9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9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300</v>
      </c>
      <c s="29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180</v>
      </c>
      <c s="29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360</v>
      </c>
      <c s="29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120</v>
      </c>
      <c s="29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9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9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9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9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9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9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9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9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9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9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9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9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9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9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9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9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9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71"/>
      <c r="CT283" s="332"/>
      <c s="14"/>
      <c s="79"/>
      <c s="79"/>
      <c r="FL283" s="1"/>
      <c s="125">
        <f t="shared" si="120"/>
        <v>44111</v>
      </c>
      <c s="229"/>
    </row>
    <row ht="11.1" customHeight="1">
      <c s="299">
        <f t="shared" si="124"/>
        <v>284</v>
      </c>
      <c s="74">
        <f t="shared" si="121"/>
        <v>5.4000000000000004</v>
      </c>
      <c s="236">
        <v>45055.224999999999</v>
      </c>
      <c s="66">
        <v>11</v>
      </c>
      <c s="66">
        <v>279</v>
      </c>
      <c s="66">
        <v>0</v>
      </c>
      <c s="66">
        <v>62</v>
      </c>
      <c s="66">
        <v>0</v>
      </c>
      <c s="66">
        <v>0</v>
      </c>
      <c s="66">
        <v>0</v>
      </c>
      <c s="66">
        <v>132</v>
      </c>
      <c s="66">
        <v>98</v>
      </c>
      <c s="66">
        <v>162</v>
      </c>
      <c s="66">
        <v>56</v>
      </c>
      <c s="66">
        <v>0</v>
      </c>
      <c s="66">
        <v>107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25"/>
      <c s="255" t="str">
        <f t="shared" si="125"/>
        <v/>
      </c>
      <c s="253">
        <f t="shared" si="126"/>
        <v>2</v>
      </c>
      <c s="22">
        <f t="shared" si="127"/>
        <v>0</v>
      </c>
      <c s="22">
        <f t="shared" si="128"/>
        <v>10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3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223">
        <f t="shared" si="122"/>
        <v>5</v>
      </c>
      <c s="93" t="str">
        <f t="shared" si="123"/>
        <v>05:24</v>
      </c>
      <c s="29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29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600</v>
      </c>
      <c s="29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9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180</v>
      </c>
      <c s="29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9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9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9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240</v>
      </c>
      <c s="29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180</v>
      </c>
      <c s="29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300</v>
      </c>
      <c s="29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29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9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9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9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9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9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9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9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9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9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9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9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9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9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9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9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9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9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71"/>
      <c r="CT284" s="332"/>
      <c s="14"/>
      <c s="79"/>
      <c s="79"/>
      <c r="FL284" s="1"/>
      <c s="125">
        <f t="shared" si="120"/>
        <v>44112</v>
      </c>
      <c s="229"/>
    </row>
    <row ht="11.1" customHeight="1">
      <c s="299">
        <f t="shared" si="124"/>
        <v>285</v>
      </c>
      <c s="74">
        <f t="shared" si="121"/>
        <v>5.416666666666667</v>
      </c>
      <c s="236">
        <v>45055.225694444445</v>
      </c>
      <c s="66">
        <v>12</v>
      </c>
      <c s="66">
        <v>289</v>
      </c>
      <c s="66">
        <v>0</v>
      </c>
      <c s="66">
        <v>64</v>
      </c>
      <c s="66">
        <v>0</v>
      </c>
      <c s="66">
        <v>0</v>
      </c>
      <c s="66">
        <v>0</v>
      </c>
      <c s="66">
        <v>137</v>
      </c>
      <c s="66">
        <v>101</v>
      </c>
      <c s="66">
        <v>168</v>
      </c>
      <c s="66">
        <v>58</v>
      </c>
      <c s="66">
        <v>0</v>
      </c>
      <c s="66">
        <v>110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25"/>
      <c s="255" t="str">
        <f t="shared" si="125"/>
        <v/>
      </c>
      <c s="253">
        <f t="shared" si="126"/>
        <v>2</v>
      </c>
      <c s="22">
        <f t="shared" si="127"/>
        <v>1</v>
      </c>
      <c s="22">
        <f t="shared" si="128"/>
        <v>10</v>
      </c>
      <c s="22">
        <f t="shared" si="129"/>
        <v>0</v>
      </c>
      <c s="22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3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223">
        <f t="shared" si="122"/>
        <v>5</v>
      </c>
      <c s="93" t="str">
        <f t="shared" si="123"/>
        <v>05:25</v>
      </c>
      <c s="29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60</v>
      </c>
      <c s="29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600</v>
      </c>
      <c s="29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9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120</v>
      </c>
      <c s="29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9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9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9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300</v>
      </c>
      <c s="29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180</v>
      </c>
      <c s="29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360</v>
      </c>
      <c s="29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120</v>
      </c>
      <c s="29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9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9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9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9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9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9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9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9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9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9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9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9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9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9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9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9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9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71"/>
      <c r="CT285" s="332"/>
      <c s="14"/>
      <c s="79"/>
      <c s="79"/>
      <c r="FL285" s="1"/>
      <c s="125">
        <f t="shared" si="120"/>
        <v>44113</v>
      </c>
      <c s="229"/>
    </row>
    <row ht="11.1" customHeight="1">
      <c s="299">
        <f t="shared" si="124"/>
        <v>286</v>
      </c>
      <c s="74">
        <f t="shared" si="121"/>
        <v>5.4333333333333336</v>
      </c>
      <c s="236">
        <v>45055.226388888892</v>
      </c>
      <c s="66">
        <v>13</v>
      </c>
      <c s="66">
        <v>299</v>
      </c>
      <c s="66">
        <v>0</v>
      </c>
      <c s="66">
        <v>67</v>
      </c>
      <c s="66">
        <v>0</v>
      </c>
      <c s="66">
        <v>0</v>
      </c>
      <c s="66">
        <v>0</v>
      </c>
      <c s="66">
        <v>141</v>
      </c>
      <c s="66">
        <v>105</v>
      </c>
      <c s="66">
        <v>173</v>
      </c>
      <c s="66">
        <v>60</v>
      </c>
      <c s="66">
        <v>0</v>
      </c>
      <c s="66">
        <v>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25"/>
      <c s="255" t="str">
        <f t="shared" si="125"/>
        <v/>
      </c>
      <c s="253">
        <f t="shared" si="126"/>
        <v>2</v>
      </c>
      <c s="22">
        <f t="shared" si="127"/>
        <v>1</v>
      </c>
      <c s="22">
        <f t="shared" si="128"/>
        <v>10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223">
        <f t="shared" si="122"/>
        <v>5</v>
      </c>
      <c s="93" t="str">
        <f t="shared" si="123"/>
        <v>05:26</v>
      </c>
      <c s="29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60</v>
      </c>
      <c s="29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600</v>
      </c>
      <c s="29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9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180</v>
      </c>
      <c s="29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9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9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9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240</v>
      </c>
      <c s="29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240</v>
      </c>
      <c s="29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300</v>
      </c>
      <c s="29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120</v>
      </c>
      <c s="29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9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9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9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9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9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9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9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9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9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9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9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9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9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9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9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9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9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71"/>
      <c r="CT286" s="332"/>
      <c s="14"/>
      <c s="79"/>
      <c s="79"/>
      <c r="FL286" s="1"/>
      <c s="125">
        <f t="shared" si="120"/>
        <v>44114</v>
      </c>
      <c s="229"/>
    </row>
    <row ht="11.1" customHeight="1">
      <c s="299">
        <f t="shared" si="124"/>
        <v>287</v>
      </c>
      <c s="74">
        <f t="shared" si="121"/>
        <v>5.4500000000000002</v>
      </c>
      <c s="236">
        <v>45055.227083333331</v>
      </c>
      <c s="66">
        <v>13</v>
      </c>
      <c s="66">
        <v>309</v>
      </c>
      <c s="66">
        <v>0</v>
      </c>
      <c s="66">
        <v>70</v>
      </c>
      <c s="66">
        <v>0</v>
      </c>
      <c s="66">
        <v>0</v>
      </c>
      <c s="66">
        <v>0</v>
      </c>
      <c s="66">
        <v>146</v>
      </c>
      <c s="66">
        <v>108</v>
      </c>
      <c s="66">
        <v>178</v>
      </c>
      <c s="66">
        <v>62</v>
      </c>
      <c s="66">
        <v>0</v>
      </c>
      <c s="66">
        <v>117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25"/>
      <c s="255" t="str">
        <f t="shared" si="125"/>
        <v/>
      </c>
      <c s="253">
        <f t="shared" si="126"/>
        <v>2</v>
      </c>
      <c s="22">
        <f t="shared" si="127"/>
        <v>0</v>
      </c>
      <c s="22">
        <f t="shared" si="128"/>
        <v>10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3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223">
        <f t="shared" si="122"/>
        <v>5</v>
      </c>
      <c s="93" t="str">
        <f t="shared" si="123"/>
        <v>05:27</v>
      </c>
      <c s="29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29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600</v>
      </c>
      <c s="29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9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180</v>
      </c>
      <c s="29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9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9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9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300</v>
      </c>
      <c s="29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180</v>
      </c>
      <c s="29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300</v>
      </c>
      <c s="29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29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9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9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9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9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9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9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9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9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9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9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9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9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9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9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9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9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9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71"/>
      <c r="CT287" s="332"/>
      <c s="14"/>
      <c s="79"/>
      <c s="79"/>
      <c r="FL287" s="1"/>
      <c s="125">
        <f t="shared" si="120"/>
        <v>44115</v>
      </c>
      <c s="229"/>
    </row>
    <row ht="11.1" customHeight="1">
      <c s="299">
        <f t="shared" si="124"/>
        <v>288</v>
      </c>
      <c s="74">
        <f t="shared" si="121"/>
        <v>5.4666666666666668</v>
      </c>
      <c s="236">
        <v>45055.227777777778</v>
      </c>
      <c s="66">
        <v>14</v>
      </c>
      <c s="66">
        <v>320</v>
      </c>
      <c s="66">
        <v>0</v>
      </c>
      <c s="66">
        <v>72</v>
      </c>
      <c s="66">
        <v>0</v>
      </c>
      <c s="66">
        <v>0</v>
      </c>
      <c s="66">
        <v>0</v>
      </c>
      <c s="66">
        <v>151</v>
      </c>
      <c s="66">
        <v>111</v>
      </c>
      <c s="66">
        <v>184</v>
      </c>
      <c s="66">
        <v>64</v>
      </c>
      <c s="66">
        <v>0</v>
      </c>
      <c s="66">
        <v>120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25"/>
      <c s="255" t="str">
        <f t="shared" si="125"/>
        <v/>
      </c>
      <c s="253">
        <f t="shared" si="126"/>
        <v>2</v>
      </c>
      <c s="22">
        <f t="shared" si="127"/>
        <v>1</v>
      </c>
      <c s="22">
        <f t="shared" si="128"/>
        <v>11</v>
      </c>
      <c s="22">
        <f t="shared" si="129"/>
        <v>0</v>
      </c>
      <c s="22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3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223">
        <f t="shared" si="122"/>
        <v>5</v>
      </c>
      <c s="93" t="str">
        <f t="shared" si="123"/>
        <v>05:28</v>
      </c>
      <c s="29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60</v>
      </c>
      <c s="29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660</v>
      </c>
      <c s="29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9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120</v>
      </c>
      <c s="29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9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9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9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300</v>
      </c>
      <c s="29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180</v>
      </c>
      <c s="29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360</v>
      </c>
      <c s="29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120</v>
      </c>
      <c s="29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9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9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9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9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9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9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9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9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9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9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9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9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9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9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9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9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9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71"/>
      <c r="CT288" s="332"/>
      <c s="14"/>
      <c s="79"/>
      <c s="79"/>
      <c r="FL288" s="1"/>
      <c s="125">
        <f t="shared" si="120"/>
        <v>44116</v>
      </c>
      <c s="229"/>
    </row>
    <row ht="11.1" customHeight="1">
      <c s="299">
        <f t="shared" si="124"/>
        <v>289</v>
      </c>
      <c s="74">
        <f t="shared" si="121"/>
        <v>5.4833333333333334</v>
      </c>
      <c s="236">
        <v>45055.228472222225</v>
      </c>
      <c s="66">
        <v>14</v>
      </c>
      <c s="66">
        <v>330</v>
      </c>
      <c s="66">
        <v>0</v>
      </c>
      <c s="66">
        <v>75</v>
      </c>
      <c s="66">
        <v>0</v>
      </c>
      <c s="66">
        <v>0</v>
      </c>
      <c s="66">
        <v>0</v>
      </c>
      <c s="66">
        <v>155</v>
      </c>
      <c s="66">
        <v>114</v>
      </c>
      <c s="66">
        <v>189</v>
      </c>
      <c s="66">
        <v>66</v>
      </c>
      <c s="66">
        <v>0</v>
      </c>
      <c s="66">
        <v>123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25"/>
      <c s="255" t="str">
        <f t="shared" si="125"/>
        <v/>
      </c>
      <c s="253">
        <f t="shared" si="126"/>
        <v>2</v>
      </c>
      <c s="22">
        <f t="shared" si="127"/>
        <v>0</v>
      </c>
      <c s="22">
        <f t="shared" si="128"/>
        <v>10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3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223">
        <f t="shared" si="122"/>
        <v>5</v>
      </c>
      <c s="93" t="str">
        <f t="shared" si="123"/>
        <v>05:29</v>
      </c>
      <c s="29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29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600</v>
      </c>
      <c s="29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9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180</v>
      </c>
      <c s="29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9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9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9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240</v>
      </c>
      <c s="29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180</v>
      </c>
      <c s="29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300</v>
      </c>
      <c s="29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29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9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9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9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9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9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9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9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9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9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9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9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9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9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9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9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9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9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71"/>
      <c r="CT289" s="332"/>
      <c s="14"/>
      <c s="79"/>
      <c s="79"/>
      <c r="FL289" s="1"/>
      <c s="125">
        <f t="shared" si="120"/>
        <v>44117</v>
      </c>
      <c s="229"/>
    </row>
    <row ht="11.1" customHeight="1">
      <c s="299">
        <f t="shared" si="124"/>
        <v>290</v>
      </c>
      <c s="74">
        <f t="shared" si="121"/>
        <v>5.5</v>
      </c>
      <c s="236">
        <v>45055.229166666664</v>
      </c>
      <c s="66">
        <v>15</v>
      </c>
      <c s="66">
        <v>340</v>
      </c>
      <c s="66">
        <v>0</v>
      </c>
      <c s="66">
        <v>77</v>
      </c>
      <c s="66">
        <v>0</v>
      </c>
      <c s="66">
        <v>0</v>
      </c>
      <c s="66">
        <v>0</v>
      </c>
      <c s="66">
        <v>160</v>
      </c>
      <c s="66">
        <v>118</v>
      </c>
      <c s="66">
        <v>195</v>
      </c>
      <c s="66">
        <v>68</v>
      </c>
      <c s="66">
        <v>0</v>
      </c>
      <c s="66">
        <v>127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25"/>
      <c s="255" t="str">
        <f t="shared" si="125"/>
        <v/>
      </c>
      <c s="253">
        <f t="shared" si="126"/>
        <v>2</v>
      </c>
      <c s="22">
        <f t="shared" si="127"/>
        <v>1</v>
      </c>
      <c s="22">
        <f t="shared" si="128"/>
        <v>10</v>
      </c>
      <c s="22">
        <f t="shared" si="129"/>
        <v>0</v>
      </c>
      <c s="22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4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223">
        <f t="shared" si="122"/>
        <v>5</v>
      </c>
      <c s="93" t="str">
        <f t="shared" si="123"/>
        <v>05:30</v>
      </c>
      <c s="29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60</v>
      </c>
      <c s="29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600</v>
      </c>
      <c s="29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9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120</v>
      </c>
      <c s="29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9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9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9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300</v>
      </c>
      <c s="29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240</v>
      </c>
      <c s="29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360</v>
      </c>
      <c s="29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120</v>
      </c>
      <c s="29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9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9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9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9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9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9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9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9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9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9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9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9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9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9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9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9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9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71"/>
      <c r="CT290" s="332"/>
      <c s="14"/>
      <c s="79"/>
      <c s="79"/>
      <c r="FL290" s="1"/>
      <c s="125">
        <f t="shared" si="120"/>
        <v>44118</v>
      </c>
      <c s="229"/>
    </row>
    <row ht="11.1" customHeight="1">
      <c s="299">
        <f t="shared" si="124"/>
        <v>291</v>
      </c>
      <c s="74">
        <f t="shared" si="121"/>
        <v>5.5166666666666666</v>
      </c>
      <c s="236">
        <v>45055.229861111111</v>
      </c>
      <c s="66">
        <v>15</v>
      </c>
      <c s="66">
        <v>351</v>
      </c>
      <c s="66">
        <v>0</v>
      </c>
      <c s="66">
        <v>80</v>
      </c>
      <c s="66">
        <v>0</v>
      </c>
      <c s="66">
        <v>0</v>
      </c>
      <c s="66">
        <v>0</v>
      </c>
      <c s="66">
        <v>165</v>
      </c>
      <c s="66">
        <v>121</v>
      </c>
      <c s="66">
        <v>201</v>
      </c>
      <c s="66">
        <v>70</v>
      </c>
      <c s="66">
        <v>0</v>
      </c>
      <c s="66">
        <v>130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25"/>
      <c s="255" t="str">
        <f t="shared" si="125"/>
        <v/>
      </c>
      <c s="253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3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223">
        <f t="shared" si="122"/>
        <v>5</v>
      </c>
      <c s="93" t="str">
        <f t="shared" si="123"/>
        <v>05:31</v>
      </c>
      <c s="29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29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660</v>
      </c>
      <c s="29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9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180</v>
      </c>
      <c s="29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9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9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9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300</v>
      </c>
      <c s="29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180</v>
      </c>
      <c s="29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360</v>
      </c>
      <c s="29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29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9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9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9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9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9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9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9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9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9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9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9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9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9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9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9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9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9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71"/>
      <c r="CT291" s="332"/>
      <c s="14"/>
      <c s="79"/>
      <c s="79"/>
      <c r="FL291" s="1"/>
      <c s="125">
        <f t="shared" si="120"/>
        <v>44119</v>
      </c>
      <c s="229"/>
    </row>
    <row ht="11.1" customHeight="1">
      <c s="299">
        <f t="shared" si="124"/>
        <v>292</v>
      </c>
      <c s="74">
        <f t="shared" si="121"/>
        <v>5.5333333333333332</v>
      </c>
      <c s="236">
        <v>45055.230555555558</v>
      </c>
      <c s="66">
        <v>16</v>
      </c>
      <c s="66">
        <v>361</v>
      </c>
      <c s="66">
        <v>0</v>
      </c>
      <c s="66">
        <v>82</v>
      </c>
      <c s="66">
        <v>0</v>
      </c>
      <c s="66">
        <v>0</v>
      </c>
      <c s="66">
        <v>0</v>
      </c>
      <c s="66">
        <v>170</v>
      </c>
      <c s="66">
        <v>124</v>
      </c>
      <c s="66">
        <v>206</v>
      </c>
      <c s="66">
        <v>72</v>
      </c>
      <c s="66">
        <v>0</v>
      </c>
      <c s="66">
        <v>133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25"/>
      <c s="255" t="str">
        <f t="shared" si="125"/>
        <v/>
      </c>
      <c s="253">
        <f t="shared" si="126"/>
        <v>2</v>
      </c>
      <c s="22">
        <f t="shared" si="127"/>
        <v>1</v>
      </c>
      <c s="22">
        <f t="shared" si="128"/>
        <v>10</v>
      </c>
      <c s="22">
        <f t="shared" si="129"/>
        <v>0</v>
      </c>
      <c s="22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3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223">
        <f t="shared" si="122"/>
        <v>5</v>
      </c>
      <c s="93" t="str">
        <f t="shared" si="123"/>
        <v>05:32</v>
      </c>
      <c s="29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60</v>
      </c>
      <c s="29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600</v>
      </c>
      <c s="29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9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120</v>
      </c>
      <c s="29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9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9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9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300</v>
      </c>
      <c s="29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180</v>
      </c>
      <c s="29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300</v>
      </c>
      <c s="29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29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9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9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9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9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9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9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9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9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9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9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9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9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9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9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9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9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9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71"/>
      <c r="CT292" s="332"/>
      <c s="14"/>
      <c s="79"/>
      <c s="79"/>
      <c r="FL292" s="1"/>
      <c s="125">
        <f t="shared" si="120"/>
        <v>44120</v>
      </c>
      <c s="229"/>
    </row>
    <row ht="11.1" customHeight="1">
      <c s="299">
        <f t="shared" si="124"/>
        <v>293</v>
      </c>
      <c s="74">
        <f t="shared" si="121"/>
        <v>5.5499999999999998</v>
      </c>
      <c s="236">
        <v>45055.231249999997</v>
      </c>
      <c s="66">
        <v>16</v>
      </c>
      <c s="66">
        <v>371</v>
      </c>
      <c s="66">
        <v>0</v>
      </c>
      <c s="66">
        <v>84</v>
      </c>
      <c s="66">
        <v>0</v>
      </c>
      <c s="66">
        <v>0</v>
      </c>
      <c s="66">
        <v>0</v>
      </c>
      <c s="66">
        <v>174</v>
      </c>
      <c s="66">
        <v>127</v>
      </c>
      <c s="66">
        <v>212</v>
      </c>
      <c s="66">
        <v>74</v>
      </c>
      <c s="66">
        <v>0</v>
      </c>
      <c s="66">
        <v>136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25"/>
      <c s="255" t="str">
        <f t="shared" si="125"/>
        <v/>
      </c>
      <c s="253">
        <f t="shared" si="126"/>
        <v>2</v>
      </c>
      <c s="22">
        <f t="shared" si="127"/>
        <v>0</v>
      </c>
      <c s="22">
        <f t="shared" si="128"/>
        <v>10</v>
      </c>
      <c s="22">
        <f t="shared" si="129"/>
        <v>0</v>
      </c>
      <c s="22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3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223">
        <f t="shared" si="122"/>
        <v>5</v>
      </c>
      <c s="93" t="str">
        <f t="shared" si="123"/>
        <v>05:33</v>
      </c>
      <c s="29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29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600</v>
      </c>
      <c s="29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9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120</v>
      </c>
      <c s="29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9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9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9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240</v>
      </c>
      <c s="29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180</v>
      </c>
      <c s="29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360</v>
      </c>
      <c s="29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120</v>
      </c>
      <c s="29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9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9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9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9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9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9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9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9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9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9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9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9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9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9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9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9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9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71"/>
      <c r="CT293" s="332"/>
      <c s="14"/>
      <c s="79"/>
      <c s="79"/>
      <c r="FL293" s="1"/>
      <c s="125">
        <f t="shared" si="120"/>
        <v>44121</v>
      </c>
      <c s="229"/>
    </row>
    <row ht="11.1" customHeight="1">
      <c s="299">
        <f t="shared" si="124"/>
        <v>294</v>
      </c>
      <c s="74">
        <f t="shared" si="121"/>
        <v>5.5666666666666664</v>
      </c>
      <c s="236">
        <v>45055.231944444444</v>
      </c>
      <c s="66">
        <v>16</v>
      </c>
      <c s="66">
        <v>382</v>
      </c>
      <c s="66">
        <v>0</v>
      </c>
      <c s="66">
        <v>87</v>
      </c>
      <c s="66">
        <v>0</v>
      </c>
      <c s="66">
        <v>0</v>
      </c>
      <c s="66">
        <v>0</v>
      </c>
      <c s="66">
        <v>179</v>
      </c>
      <c s="66">
        <v>131</v>
      </c>
      <c s="66">
        <v>217</v>
      </c>
      <c s="66">
        <v>76</v>
      </c>
      <c s="66">
        <v>0</v>
      </c>
      <c s="66">
        <v>139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25"/>
      <c s="255" t="str">
        <f t="shared" si="125"/>
        <v/>
      </c>
      <c s="253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223">
        <f t="shared" si="122"/>
        <v>5</v>
      </c>
      <c s="93" t="str">
        <f t="shared" si="123"/>
        <v>05:34</v>
      </c>
      <c s="29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29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660</v>
      </c>
      <c s="29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9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180</v>
      </c>
      <c s="29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9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9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9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300</v>
      </c>
      <c s="29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240</v>
      </c>
      <c s="29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300</v>
      </c>
      <c s="29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120</v>
      </c>
      <c s="29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9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9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9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9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9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9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9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9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9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9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9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9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9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9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9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9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9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71"/>
      <c r="CT294" s="332"/>
      <c s="14"/>
      <c s="79"/>
      <c s="79"/>
      <c r="FL294" s="1"/>
      <c s="125">
        <f t="shared" si="120"/>
        <v>44122</v>
      </c>
      <c s="229"/>
    </row>
    <row ht="11.1" customHeight="1">
      <c s="299">
        <f t="shared" si="124"/>
        <v>295</v>
      </c>
      <c s="74">
        <f t="shared" si="121"/>
        <v>5.583333333333333</v>
      </c>
      <c s="236">
        <v>45055.232638888891</v>
      </c>
      <c s="66">
        <v>17</v>
      </c>
      <c s="66">
        <v>393</v>
      </c>
      <c s="66">
        <v>0</v>
      </c>
      <c s="66">
        <v>89</v>
      </c>
      <c s="66">
        <v>0</v>
      </c>
      <c s="66">
        <v>0</v>
      </c>
      <c s="66">
        <v>0</v>
      </c>
      <c s="66">
        <v>183</v>
      </c>
      <c s="66">
        <v>134</v>
      </c>
      <c s="66">
        <v>223</v>
      </c>
      <c s="66">
        <v>78</v>
      </c>
      <c s="66">
        <v>0</v>
      </c>
      <c s="66">
        <v>142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25"/>
      <c s="255" t="str">
        <f t="shared" si="125"/>
        <v/>
      </c>
      <c s="253">
        <f t="shared" si="126"/>
        <v>2</v>
      </c>
      <c s="22">
        <f t="shared" si="127"/>
        <v>1</v>
      </c>
      <c s="22">
        <f t="shared" si="128"/>
        <v>11</v>
      </c>
      <c s="22">
        <f t="shared" si="129"/>
        <v>0</v>
      </c>
      <c s="22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3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223">
        <f t="shared" si="122"/>
        <v>5</v>
      </c>
      <c s="93" t="str">
        <f t="shared" si="123"/>
        <v>05:35</v>
      </c>
      <c s="29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60</v>
      </c>
      <c s="29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660</v>
      </c>
      <c s="29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9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120</v>
      </c>
      <c s="29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9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9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9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240</v>
      </c>
      <c s="29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180</v>
      </c>
      <c s="29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360</v>
      </c>
      <c s="29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120</v>
      </c>
      <c s="29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9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9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9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9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9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9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9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9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9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9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9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9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9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9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9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9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9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71"/>
      <c r="CT295" s="332"/>
      <c s="14"/>
      <c s="79"/>
      <c s="79"/>
      <c r="FL295" s="1"/>
      <c s="125">
        <f t="shared" si="120"/>
        <v>44123</v>
      </c>
      <c s="229"/>
    </row>
    <row ht="11.1" customHeight="1">
      <c s="299">
        <f t="shared" si="124"/>
        <v>296</v>
      </c>
      <c s="74">
        <f t="shared" si="121"/>
        <v>5.5999999999999996</v>
      </c>
      <c s="236">
        <v>45055.23333333333</v>
      </c>
      <c s="66">
        <v>17</v>
      </c>
      <c s="66">
        <v>404</v>
      </c>
      <c s="66">
        <v>0</v>
      </c>
      <c s="66">
        <v>91</v>
      </c>
      <c s="66">
        <v>0</v>
      </c>
      <c s="66">
        <v>0</v>
      </c>
      <c s="66">
        <v>0</v>
      </c>
      <c s="66">
        <v>188</v>
      </c>
      <c s="66">
        <v>137</v>
      </c>
      <c s="66">
        <v>229</v>
      </c>
      <c s="66">
        <v>80</v>
      </c>
      <c s="66">
        <v>0</v>
      </c>
      <c s="66">
        <v>145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25"/>
      <c s="255" t="str">
        <f t="shared" si="125"/>
        <v/>
      </c>
      <c s="253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3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223">
        <f t="shared" si="122"/>
        <v>5</v>
      </c>
      <c s="93" t="str">
        <f t="shared" si="123"/>
        <v>05:36</v>
      </c>
      <c s="29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29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660</v>
      </c>
      <c s="29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9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120</v>
      </c>
      <c s="29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9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9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9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300</v>
      </c>
      <c s="29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180</v>
      </c>
      <c s="29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360</v>
      </c>
      <c s="29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29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9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9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9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9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9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9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9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9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9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9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9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9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9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9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9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9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9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71"/>
      <c r="CT296" s="332"/>
      <c s="14"/>
      <c s="79"/>
      <c s="79"/>
      <c r="FL296" s="1"/>
      <c s="125">
        <f t="shared" si="120"/>
        <v>44124</v>
      </c>
      <c s="229"/>
    </row>
    <row ht="11.1" customHeight="1">
      <c s="299">
        <f t="shared" si="124"/>
        <v>297</v>
      </c>
      <c s="74">
        <f t="shared" si="121"/>
        <v>5.6166666666666671</v>
      </c>
      <c s="236">
        <v>45055.234027777777</v>
      </c>
      <c s="66">
        <v>18</v>
      </c>
      <c s="66">
        <v>414</v>
      </c>
      <c s="66">
        <v>0</v>
      </c>
      <c s="66">
        <v>94</v>
      </c>
      <c s="66">
        <v>0</v>
      </c>
      <c s="66">
        <v>0</v>
      </c>
      <c s="66">
        <v>0</v>
      </c>
      <c s="66">
        <v>192</v>
      </c>
      <c s="66">
        <v>140</v>
      </c>
      <c s="66">
        <v>234</v>
      </c>
      <c s="66">
        <v>82</v>
      </c>
      <c s="66">
        <v>0</v>
      </c>
      <c s="66">
        <v>148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25"/>
      <c s="255" t="str">
        <f t="shared" si="125"/>
        <v/>
      </c>
      <c s="253">
        <f t="shared" si="126"/>
        <v>2</v>
      </c>
      <c s="22">
        <f t="shared" si="127"/>
        <v>1</v>
      </c>
      <c s="22">
        <f t="shared" si="128"/>
        <v>10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3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223">
        <f t="shared" si="122"/>
        <v>5</v>
      </c>
      <c s="93" t="str">
        <f t="shared" si="123"/>
        <v>05:37</v>
      </c>
      <c s="29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60</v>
      </c>
      <c s="29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600</v>
      </c>
      <c s="29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9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180</v>
      </c>
      <c s="29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9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9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9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240</v>
      </c>
      <c s="29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180</v>
      </c>
      <c s="29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300</v>
      </c>
      <c s="29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120</v>
      </c>
      <c s="29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9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9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9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9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9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9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9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9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9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9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9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9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9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9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9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9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9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71"/>
      <c r="CT297" s="332"/>
      <c s="14"/>
      <c s="79"/>
      <c s="79"/>
      <c r="FL297" s="1"/>
      <c s="125">
        <f t="shared" si="120"/>
        <v>44125</v>
      </c>
      <c s="229"/>
    </row>
    <row ht="11.1" customHeight="1">
      <c s="299">
        <f t="shared" si="124"/>
        <v>298</v>
      </c>
      <c s="74">
        <f t="shared" si="121"/>
        <v>5.6333333333333329</v>
      </c>
      <c s="236">
        <v>45055.234722222223</v>
      </c>
      <c s="66">
        <v>18</v>
      </c>
      <c s="66">
        <v>426</v>
      </c>
      <c s="66">
        <v>0</v>
      </c>
      <c s="66">
        <v>96</v>
      </c>
      <c s="66">
        <v>0</v>
      </c>
      <c s="66">
        <v>0</v>
      </c>
      <c s="66">
        <v>0</v>
      </c>
      <c s="66">
        <v>198</v>
      </c>
      <c s="66">
        <v>144</v>
      </c>
      <c s="66">
        <v>240</v>
      </c>
      <c s="66">
        <v>84</v>
      </c>
      <c s="66">
        <v>0</v>
      </c>
      <c s="66">
        <v>152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25"/>
      <c s="255" t="str">
        <f t="shared" si="125"/>
        <v/>
      </c>
      <c s="253">
        <f t="shared" si="126"/>
        <v>2</v>
      </c>
      <c s="22">
        <f t="shared" si="127"/>
        <v>0</v>
      </c>
      <c s="22">
        <f t="shared" si="128"/>
        <v>12</v>
      </c>
      <c s="22">
        <f t="shared" si="129"/>
        <v>0</v>
      </c>
      <c s="22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4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223">
        <f t="shared" si="122"/>
        <v>5</v>
      </c>
      <c s="93" t="str">
        <f t="shared" si="123"/>
        <v>05:38</v>
      </c>
      <c s="29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29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720</v>
      </c>
      <c s="29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9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120</v>
      </c>
      <c s="29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9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9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9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360</v>
      </c>
      <c s="29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240</v>
      </c>
      <c s="29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360</v>
      </c>
      <c s="29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29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9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9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9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9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9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9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9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9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9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9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9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9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9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9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9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9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9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71"/>
      <c r="CT298" s="332"/>
      <c s="14"/>
      <c s="79"/>
      <c s="79"/>
      <c r="FL298" s="1"/>
      <c s="125">
        <f t="shared" si="120"/>
        <v>44126</v>
      </c>
      <c s="229"/>
    </row>
    <row ht="11.1" customHeight="1">
      <c s="299">
        <f t="shared" si="124"/>
        <v>299</v>
      </c>
      <c s="74">
        <f t="shared" si="121"/>
        <v>5.6500000000000004</v>
      </c>
      <c s="236">
        <v>45055.23541666667</v>
      </c>
      <c s="66">
        <v>19</v>
      </c>
      <c s="66">
        <v>435</v>
      </c>
      <c s="66">
        <v>0</v>
      </c>
      <c s="66">
        <v>98</v>
      </c>
      <c s="66">
        <v>0</v>
      </c>
      <c s="66">
        <v>0</v>
      </c>
      <c s="66">
        <v>0</v>
      </c>
      <c s="66">
        <v>202</v>
      </c>
      <c s="66">
        <v>147</v>
      </c>
      <c s="66">
        <v>245</v>
      </c>
      <c s="66">
        <v>86</v>
      </c>
      <c s="66">
        <v>0</v>
      </c>
      <c s="66">
        <v>155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25"/>
      <c s="255" t="str">
        <f t="shared" si="125"/>
        <v/>
      </c>
      <c s="253">
        <f t="shared" si="126"/>
        <v>2</v>
      </c>
      <c s="22">
        <f t="shared" si="127"/>
        <v>1</v>
      </c>
      <c s="22">
        <f t="shared" si="128"/>
        <v>9</v>
      </c>
      <c s="22">
        <f t="shared" si="129"/>
        <v>0</v>
      </c>
      <c s="22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3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223">
        <f t="shared" si="122"/>
        <v>5</v>
      </c>
      <c s="93" t="str">
        <f t="shared" si="123"/>
        <v>05:39</v>
      </c>
      <c s="29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60</v>
      </c>
      <c s="29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540</v>
      </c>
      <c s="29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9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120</v>
      </c>
      <c s="29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9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9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9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240</v>
      </c>
      <c s="29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180</v>
      </c>
      <c s="29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300</v>
      </c>
      <c s="29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120</v>
      </c>
      <c s="29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9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9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9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9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9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9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9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9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9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9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9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9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9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9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9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9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9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71"/>
      <c r="CT299" s="332"/>
      <c s="14"/>
      <c s="79"/>
      <c s="79"/>
      <c r="FL299" s="1"/>
      <c s="125">
        <f t="shared" si="120"/>
        <v>44127</v>
      </c>
      <c s="229"/>
    </row>
    <row ht="11.1" customHeight="1">
      <c s="299">
        <f t="shared" si="124"/>
        <v>300</v>
      </c>
      <c s="74">
        <f t="shared" si="121"/>
        <v>5.666666666666667</v>
      </c>
      <c s="236">
        <v>45055.236111111109</v>
      </c>
      <c s="66">
        <v>19</v>
      </c>
      <c s="66">
        <v>446</v>
      </c>
      <c s="66">
        <v>0</v>
      </c>
      <c s="66">
        <v>100</v>
      </c>
      <c s="66">
        <v>0</v>
      </c>
      <c s="66">
        <v>0</v>
      </c>
      <c s="66">
        <v>0</v>
      </c>
      <c s="66">
        <v>207</v>
      </c>
      <c s="66">
        <v>150</v>
      </c>
      <c s="66">
        <v>251</v>
      </c>
      <c s="66">
        <v>88</v>
      </c>
      <c s="66">
        <v>0</v>
      </c>
      <c s="66">
        <v>158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25"/>
      <c s="255" t="str">
        <f t="shared" si="125"/>
        <v/>
      </c>
      <c s="253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3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223">
        <f t="shared" si="122"/>
        <v>5</v>
      </c>
      <c s="93" t="str">
        <f t="shared" si="123"/>
        <v>05:40</v>
      </c>
      <c s="29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29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660</v>
      </c>
      <c s="29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9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120</v>
      </c>
      <c s="29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9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9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9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300</v>
      </c>
      <c s="29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180</v>
      </c>
      <c s="29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360</v>
      </c>
      <c s="29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120</v>
      </c>
      <c s="29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9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9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9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9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9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9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9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9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9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9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9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9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9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9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9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9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9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71"/>
      <c r="CT300" s="332"/>
      <c s="14"/>
      <c s="79"/>
      <c s="79"/>
      <c r="FL300" s="1"/>
      <c s="125">
        <f t="shared" si="120"/>
        <v>44128</v>
      </c>
      <c s="229"/>
    </row>
    <row ht="11.1" customHeight="1">
      <c s="299">
        <f t="shared" si="124"/>
        <v>301</v>
      </c>
      <c s="74">
        <f t="shared" si="121"/>
        <v>5.6833333333333336</v>
      </c>
      <c s="236">
        <v>45055.236805555556</v>
      </c>
      <c s="66">
        <v>20</v>
      </c>
      <c s="66">
        <v>457</v>
      </c>
      <c s="66">
        <v>0</v>
      </c>
      <c s="66">
        <v>102</v>
      </c>
      <c s="66">
        <v>0</v>
      </c>
      <c s="66">
        <v>0</v>
      </c>
      <c s="66">
        <v>0</v>
      </c>
      <c s="66">
        <v>211</v>
      </c>
      <c s="66">
        <v>154</v>
      </c>
      <c s="66">
        <v>257</v>
      </c>
      <c s="66">
        <v>90</v>
      </c>
      <c s="66">
        <v>0</v>
      </c>
      <c s="66">
        <v>161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25"/>
      <c s="255" t="str">
        <f t="shared" si="125"/>
        <v/>
      </c>
      <c s="253">
        <f t="shared" si="126"/>
        <v>2</v>
      </c>
      <c s="22">
        <f t="shared" si="127"/>
        <v>1</v>
      </c>
      <c s="22">
        <f t="shared" si="128"/>
        <v>11</v>
      </c>
      <c s="22">
        <f t="shared" si="129"/>
        <v>0</v>
      </c>
      <c s="22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4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223">
        <f t="shared" si="122"/>
        <v>5</v>
      </c>
      <c s="93" t="str">
        <f t="shared" si="123"/>
        <v>05:41</v>
      </c>
      <c s="29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60</v>
      </c>
      <c s="29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660</v>
      </c>
      <c s="29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9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120</v>
      </c>
      <c s="29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9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9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9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240</v>
      </c>
      <c s="29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240</v>
      </c>
      <c s="29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360</v>
      </c>
      <c s="29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120</v>
      </c>
      <c s="29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9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9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9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9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9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9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9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9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9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9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9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9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9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9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9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9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9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71"/>
      <c r="CT301" s="332"/>
      <c s="14"/>
      <c s="79"/>
      <c s="79"/>
      <c r="FL301" s="1"/>
      <c s="125">
        <f t="shared" si="120"/>
        <v>44129</v>
      </c>
      <c s="229"/>
    </row>
    <row ht="11.1" customHeight="1">
      <c s="299">
        <f t="shared" si="124"/>
        <v>302</v>
      </c>
      <c s="74">
        <f t="shared" si="121"/>
        <v>5.7000000000000002</v>
      </c>
      <c s="236">
        <v>45055.237500000003</v>
      </c>
      <c s="66">
        <v>20</v>
      </c>
      <c s="66">
        <v>468</v>
      </c>
      <c s="66">
        <v>0</v>
      </c>
      <c s="66">
        <v>104</v>
      </c>
      <c s="66">
        <v>0</v>
      </c>
      <c s="66">
        <v>0</v>
      </c>
      <c s="66">
        <v>0</v>
      </c>
      <c s="66">
        <v>216</v>
      </c>
      <c s="66">
        <v>157</v>
      </c>
      <c s="66">
        <v>262</v>
      </c>
      <c s="66">
        <v>92</v>
      </c>
      <c s="66">
        <v>0</v>
      </c>
      <c s="66">
        <v>164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25"/>
      <c s="255" t="str">
        <f t="shared" si="125"/>
        <v/>
      </c>
      <c s="253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3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223">
        <f t="shared" si="122"/>
        <v>5</v>
      </c>
      <c s="93" t="str">
        <f t="shared" si="123"/>
        <v>05:42</v>
      </c>
      <c s="29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29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660</v>
      </c>
      <c s="29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9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120</v>
      </c>
      <c s="29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9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9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9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300</v>
      </c>
      <c s="29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180</v>
      </c>
      <c s="29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300</v>
      </c>
      <c s="29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29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9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9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9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9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9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9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9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9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9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9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9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9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9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9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9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9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9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71"/>
      <c r="CT302" s="332"/>
      <c s="14"/>
      <c s="79"/>
      <c s="79"/>
      <c r="FL302" s="1"/>
      <c s="125">
        <f t="shared" si="120"/>
        <v>44130</v>
      </c>
      <c s="229"/>
    </row>
    <row ht="11.1" customHeight="1">
      <c s="299">
        <f t="shared" si="124"/>
        <v>303</v>
      </c>
      <c s="74">
        <f t="shared" si="121"/>
        <v>5.7166666666666668</v>
      </c>
      <c s="236">
        <v>45055.238194444442</v>
      </c>
      <c s="66">
        <v>21</v>
      </c>
      <c s="66">
        <v>481</v>
      </c>
      <c s="66">
        <v>0</v>
      </c>
      <c s="66">
        <v>106</v>
      </c>
      <c s="66">
        <v>0</v>
      </c>
      <c s="66">
        <v>0</v>
      </c>
      <c s="66">
        <v>0</v>
      </c>
      <c s="66">
        <v>221</v>
      </c>
      <c s="66">
        <v>161</v>
      </c>
      <c s="66">
        <v>268</v>
      </c>
      <c s="66">
        <v>94</v>
      </c>
      <c s="66">
        <v>0</v>
      </c>
      <c s="66">
        <v>166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25"/>
      <c s="255" t="str">
        <f t="shared" si="125"/>
        <v/>
      </c>
      <c s="253">
        <f t="shared" si="126"/>
        <v>2</v>
      </c>
      <c s="22">
        <f t="shared" si="127"/>
        <v>1</v>
      </c>
      <c s="22">
        <f t="shared" si="128"/>
        <v>13</v>
      </c>
      <c s="22">
        <f t="shared" si="129"/>
        <v>0</v>
      </c>
      <c s="22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4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2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223">
        <f t="shared" si="122"/>
        <v>5</v>
      </c>
      <c s="93" t="str">
        <f t="shared" si="123"/>
        <v>05:43</v>
      </c>
      <c s="29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60</v>
      </c>
      <c s="29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780</v>
      </c>
      <c s="29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9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120</v>
      </c>
      <c s="29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9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9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9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300</v>
      </c>
      <c s="29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240</v>
      </c>
      <c s="29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360</v>
      </c>
      <c s="29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120</v>
      </c>
      <c s="29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9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9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9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9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9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9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9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9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9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9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9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9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9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9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9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9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9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71"/>
      <c r="CT303" s="332"/>
      <c s="14"/>
      <c s="79"/>
      <c s="79"/>
      <c r="FL303" s="1"/>
      <c s="125">
        <f t="shared" si="120"/>
        <v>44131</v>
      </c>
      <c s="229"/>
    </row>
    <row ht="11.1" customHeight="1">
      <c s="299">
        <f t="shared" si="124"/>
        <v>304</v>
      </c>
      <c s="74">
        <f t="shared" si="121"/>
        <v>5.7333333333333334</v>
      </c>
      <c s="236">
        <v>45055.238888888889</v>
      </c>
      <c s="66">
        <v>21</v>
      </c>
      <c s="66">
        <v>496</v>
      </c>
      <c s="66">
        <v>0</v>
      </c>
      <c s="66">
        <v>108</v>
      </c>
      <c s="66">
        <v>0</v>
      </c>
      <c s="66">
        <v>0</v>
      </c>
      <c s="66">
        <v>0</v>
      </c>
      <c s="66">
        <v>226</v>
      </c>
      <c s="66">
        <v>164</v>
      </c>
      <c s="66">
        <v>273</v>
      </c>
      <c s="66">
        <v>96</v>
      </c>
      <c s="66">
        <v>0</v>
      </c>
      <c s="66">
        <v>169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25"/>
      <c s="255" t="str">
        <f t="shared" si="125"/>
        <v/>
      </c>
      <c s="253">
        <f t="shared" si="126"/>
        <v>2</v>
      </c>
      <c s="22">
        <f t="shared" si="127"/>
        <v>0</v>
      </c>
      <c s="22">
        <f t="shared" si="128"/>
        <v>15</v>
      </c>
      <c s="22">
        <f t="shared" si="129"/>
        <v>0</v>
      </c>
      <c s="22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3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223">
        <f t="shared" si="122"/>
        <v>5</v>
      </c>
      <c s="93" t="str">
        <f t="shared" si="123"/>
        <v>05:44</v>
      </c>
      <c s="29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29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900</v>
      </c>
      <c s="29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9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120</v>
      </c>
      <c s="29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9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9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9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300</v>
      </c>
      <c s="29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180</v>
      </c>
      <c s="29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300</v>
      </c>
      <c s="29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120</v>
      </c>
      <c s="29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9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9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9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9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9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9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9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9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9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9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9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9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9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9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9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9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9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71"/>
      <c r="CT304" s="332"/>
      <c s="14"/>
      <c s="79"/>
      <c s="79"/>
      <c r="FL304" s="1"/>
      <c s="125">
        <f t="shared" si="120"/>
        <v>44132</v>
      </c>
      <c s="229"/>
    </row>
    <row ht="11.1" customHeight="1">
      <c s="299">
        <f t="shared" si="124"/>
        <v>305</v>
      </c>
      <c s="74">
        <f t="shared" si="121"/>
        <v>5.75</v>
      </c>
      <c s="236">
        <v>45055.239583333336</v>
      </c>
      <c s="66">
        <v>22</v>
      </c>
      <c s="66">
        <v>511</v>
      </c>
      <c s="66">
        <v>0</v>
      </c>
      <c s="66">
        <v>111</v>
      </c>
      <c s="66">
        <v>0</v>
      </c>
      <c s="66">
        <v>0</v>
      </c>
      <c s="66">
        <v>0</v>
      </c>
      <c s="66">
        <v>231</v>
      </c>
      <c s="66">
        <v>168</v>
      </c>
      <c s="66">
        <v>279</v>
      </c>
      <c s="66">
        <v>99</v>
      </c>
      <c s="66">
        <v>0</v>
      </c>
      <c s="66">
        <v>172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25"/>
      <c s="255" t="str">
        <f t="shared" si="125"/>
        <v/>
      </c>
      <c s="253">
        <f t="shared" si="126"/>
        <v>2</v>
      </c>
      <c s="22">
        <f t="shared" si="127"/>
        <v>1</v>
      </c>
      <c s="22">
        <f t="shared" si="128"/>
        <v>15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4</v>
      </c>
      <c s="22">
        <f t="shared" si="136"/>
        <v>6</v>
      </c>
      <c s="22">
        <f t="shared" si="137"/>
        <v>3</v>
      </c>
      <c s="22">
        <f t="shared" si="138"/>
        <v>0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223">
        <f t="shared" si="122"/>
        <v>5</v>
      </c>
      <c s="93" t="str">
        <f t="shared" si="123"/>
        <v>05:45</v>
      </c>
      <c s="29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60</v>
      </c>
      <c s="29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900</v>
      </c>
      <c s="29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9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180</v>
      </c>
      <c s="29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9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9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9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300</v>
      </c>
      <c s="29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240</v>
      </c>
      <c s="29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360</v>
      </c>
      <c s="29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180</v>
      </c>
      <c s="29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9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9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9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9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9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9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9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9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9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9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9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9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9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9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9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9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9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71"/>
      <c r="CT305" s="332"/>
      <c s="14"/>
      <c s="79"/>
      <c s="79"/>
      <c r="FL305" s="1"/>
      <c s="125">
        <f t="shared" si="120"/>
        <v>44133</v>
      </c>
      <c s="229"/>
    </row>
    <row ht="11.1" customHeight="1">
      <c s="299">
        <f t="shared" si="124"/>
        <v>306</v>
      </c>
      <c s="74">
        <f t="shared" si="121"/>
        <v>5.7666666666666666</v>
      </c>
      <c s="236">
        <v>45055.240277777775</v>
      </c>
      <c s="66">
        <v>22</v>
      </c>
      <c s="66">
        <v>527</v>
      </c>
      <c s="66">
        <v>0</v>
      </c>
      <c s="66">
        <v>114</v>
      </c>
      <c s="66">
        <v>0</v>
      </c>
      <c s="66">
        <v>0</v>
      </c>
      <c s="66">
        <v>0</v>
      </c>
      <c s="66">
        <v>237</v>
      </c>
      <c s="66">
        <v>171</v>
      </c>
      <c s="66">
        <v>284</v>
      </c>
      <c s="66">
        <v>101</v>
      </c>
      <c s="66">
        <v>0</v>
      </c>
      <c s="66">
        <v>175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25"/>
      <c s="255" t="str">
        <f t="shared" si="125"/>
        <v/>
      </c>
      <c s="253">
        <f t="shared" si="126"/>
        <v>2</v>
      </c>
      <c s="22">
        <f t="shared" si="127"/>
        <v>0</v>
      </c>
      <c s="22">
        <f t="shared" si="128"/>
        <v>16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3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223">
        <f t="shared" si="122"/>
        <v>5</v>
      </c>
      <c s="93" t="str">
        <f t="shared" si="123"/>
        <v>05:46</v>
      </c>
      <c s="29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29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960</v>
      </c>
      <c s="29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9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180</v>
      </c>
      <c s="29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9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9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9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360</v>
      </c>
      <c s="29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180</v>
      </c>
      <c s="29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300</v>
      </c>
      <c s="29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29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9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9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9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9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9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9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9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9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9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9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9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9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9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9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9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9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9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71"/>
      <c r="CT306" s="332"/>
      <c s="14"/>
      <c s="79"/>
      <c s="79"/>
      <c r="FL306" s="1"/>
      <c s="125">
        <f t="shared" si="120"/>
        <v>44134</v>
      </c>
      <c s="229"/>
    </row>
    <row ht="11.1" customHeight="1">
      <c s="299">
        <f t="shared" si="124"/>
        <v>307</v>
      </c>
      <c s="74">
        <f t="shared" si="121"/>
        <v>5.7833333333333332</v>
      </c>
      <c s="236">
        <v>45055.240972222222</v>
      </c>
      <c s="66">
        <v>23</v>
      </c>
      <c s="66">
        <v>542</v>
      </c>
      <c s="66">
        <v>0</v>
      </c>
      <c s="66">
        <v>117</v>
      </c>
      <c s="66">
        <v>0</v>
      </c>
      <c s="66">
        <v>0</v>
      </c>
      <c s="66">
        <v>0</v>
      </c>
      <c s="66">
        <v>243</v>
      </c>
      <c s="66">
        <v>175</v>
      </c>
      <c s="66">
        <v>291</v>
      </c>
      <c s="66">
        <v>103</v>
      </c>
      <c s="66">
        <v>0</v>
      </c>
      <c s="66">
        <v>179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25"/>
      <c s="255" t="str">
        <f t="shared" si="125"/>
        <v/>
      </c>
      <c s="253">
        <f t="shared" si="126"/>
        <v>2</v>
      </c>
      <c s="22">
        <f t="shared" si="127"/>
        <v>1</v>
      </c>
      <c s="22">
        <f t="shared" si="128"/>
        <v>15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4</v>
      </c>
      <c s="22">
        <f t="shared" si="136"/>
        <v>7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223">
        <f t="shared" si="122"/>
        <v>5</v>
      </c>
      <c s="93" t="str">
        <f t="shared" si="123"/>
        <v>05:47</v>
      </c>
      <c s="29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60</v>
      </c>
      <c s="29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900</v>
      </c>
      <c s="29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9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180</v>
      </c>
      <c s="29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9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9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9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360</v>
      </c>
      <c s="29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240</v>
      </c>
      <c s="29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420</v>
      </c>
      <c s="29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120</v>
      </c>
      <c s="29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9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9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9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9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9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9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9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9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9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9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9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9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9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9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9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9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9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71"/>
      <c r="CT307" s="332"/>
      <c s="14"/>
      <c s="79"/>
      <c s="79"/>
      <c r="FL307" s="1"/>
      <c s="125">
        <f t="shared" si="120"/>
        <v>44135</v>
      </c>
      <c s="229"/>
    </row>
    <row ht="11.1" customHeight="1">
      <c s="299">
        <f t="shared" si="124"/>
        <v>308</v>
      </c>
      <c s="74">
        <f t="shared" si="121"/>
        <v>5.7999999999999998</v>
      </c>
      <c s="236">
        <v>45055.241666666669</v>
      </c>
      <c s="66">
        <v>23</v>
      </c>
      <c s="66">
        <v>559</v>
      </c>
      <c s="66">
        <v>0</v>
      </c>
      <c s="66">
        <v>120</v>
      </c>
      <c s="66">
        <v>0</v>
      </c>
      <c s="66">
        <v>0</v>
      </c>
      <c s="66">
        <v>0</v>
      </c>
      <c s="66">
        <v>251</v>
      </c>
      <c s="66">
        <v>179</v>
      </c>
      <c s="66">
        <v>298</v>
      </c>
      <c s="66">
        <v>106</v>
      </c>
      <c s="66">
        <v>0</v>
      </c>
      <c s="66">
        <v>183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25"/>
      <c s="255" t="str">
        <f t="shared" si="125"/>
        <v/>
      </c>
      <c s="253">
        <f t="shared" si="126"/>
        <v>2</v>
      </c>
      <c s="22">
        <f t="shared" si="127"/>
        <v>0</v>
      </c>
      <c s="22">
        <f t="shared" si="128"/>
        <v>17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4</v>
      </c>
      <c s="22">
        <f t="shared" si="136"/>
        <v>7</v>
      </c>
      <c s="22">
        <f t="shared" si="137"/>
        <v>3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223">
        <f t="shared" si="122"/>
        <v>5</v>
      </c>
      <c s="93" t="str">
        <f t="shared" si="123"/>
        <v>05:48</v>
      </c>
      <c s="29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29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1020</v>
      </c>
      <c s="29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9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180</v>
      </c>
      <c s="29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9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9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9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480</v>
      </c>
      <c s="29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240</v>
      </c>
      <c s="29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420</v>
      </c>
      <c s="29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180</v>
      </c>
      <c s="29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9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9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9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9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9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9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9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9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9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9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9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9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9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9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9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9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9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71"/>
      <c r="CT308" s="332"/>
      <c s="14"/>
      <c s="79"/>
      <c s="79"/>
      <c r="FL308" s="1"/>
      <c s="125">
        <f t="shared" si="120"/>
        <v>44136</v>
      </c>
      <c s="229"/>
    </row>
    <row ht="11.1" customHeight="1">
      <c s="299">
        <f t="shared" si="124"/>
        <v>309</v>
      </c>
      <c s="74">
        <f t="shared" si="121"/>
        <v>5.8166666666666664</v>
      </c>
      <c s="236">
        <v>45055.242361111108</v>
      </c>
      <c s="66">
        <v>24</v>
      </c>
      <c s="66">
        <v>572</v>
      </c>
      <c s="66">
        <v>0</v>
      </c>
      <c s="66">
        <v>123</v>
      </c>
      <c s="66">
        <v>0</v>
      </c>
      <c s="66">
        <v>0</v>
      </c>
      <c s="66">
        <v>0</v>
      </c>
      <c s="66">
        <v>257</v>
      </c>
      <c s="66">
        <v>183</v>
      </c>
      <c s="66">
        <v>304</v>
      </c>
      <c s="66">
        <v>108</v>
      </c>
      <c s="66">
        <v>0</v>
      </c>
      <c s="66">
        <v>187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25"/>
      <c s="255" t="str">
        <f t="shared" si="125"/>
        <v/>
      </c>
      <c s="253">
        <f t="shared" si="126"/>
        <v>2</v>
      </c>
      <c s="22">
        <f t="shared" si="127"/>
        <v>1</v>
      </c>
      <c s="22">
        <f t="shared" si="128"/>
        <v>13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4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223">
        <f t="shared" si="122"/>
        <v>5</v>
      </c>
      <c s="93" t="str">
        <f t="shared" si="123"/>
        <v>05:49</v>
      </c>
      <c s="29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60</v>
      </c>
      <c s="29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780</v>
      </c>
      <c s="29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9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180</v>
      </c>
      <c s="29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9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9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9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360</v>
      </c>
      <c s="29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240</v>
      </c>
      <c s="29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29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29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9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9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9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9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9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9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9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9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9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9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9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9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9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9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9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9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9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71"/>
      <c r="CT309" s="332"/>
      <c s="14"/>
      <c s="79"/>
      <c s="79"/>
      <c r="FL309" s="1"/>
      <c s="125">
        <f t="shared" si="120"/>
        <v>44137</v>
      </c>
      <c s="229"/>
    </row>
    <row ht="11.1" customHeight="1">
      <c s="299">
        <f t="shared" si="124"/>
        <v>310</v>
      </c>
      <c s="74">
        <f t="shared" si="121"/>
        <v>5.833333333333333</v>
      </c>
      <c s="236">
        <v>45055.243055555555</v>
      </c>
      <c s="66">
        <v>24</v>
      </c>
      <c s="66">
        <v>589</v>
      </c>
      <c s="66">
        <v>0</v>
      </c>
      <c s="66">
        <v>126</v>
      </c>
      <c s="66">
        <v>0</v>
      </c>
      <c s="66">
        <v>0</v>
      </c>
      <c s="66">
        <v>0</v>
      </c>
      <c s="66">
        <v>264</v>
      </c>
      <c s="66">
        <v>187</v>
      </c>
      <c s="66">
        <v>311</v>
      </c>
      <c s="66">
        <v>111</v>
      </c>
      <c s="66">
        <v>0</v>
      </c>
      <c s="66">
        <v>191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25"/>
      <c s="255" t="str">
        <f t="shared" si="125"/>
        <v/>
      </c>
      <c s="253">
        <f t="shared" si="126"/>
        <v>2</v>
      </c>
      <c s="22">
        <f t="shared" si="127"/>
        <v>0</v>
      </c>
      <c s="22">
        <f t="shared" si="128"/>
        <v>17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4</v>
      </c>
      <c s="22">
        <f t="shared" si="136"/>
        <v>7</v>
      </c>
      <c s="22">
        <f t="shared" si="137"/>
        <v>3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223">
        <f t="shared" si="122"/>
        <v>5</v>
      </c>
      <c s="93" t="str">
        <f t="shared" si="123"/>
        <v>05:50</v>
      </c>
      <c s="29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29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1020</v>
      </c>
      <c s="29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9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180</v>
      </c>
      <c s="29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9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9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9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420</v>
      </c>
      <c s="29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240</v>
      </c>
      <c s="29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420</v>
      </c>
      <c s="29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180</v>
      </c>
      <c s="29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9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9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9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9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9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9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9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9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9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9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9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9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9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9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9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9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9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71"/>
      <c r="CT310" s="332"/>
      <c s="14"/>
      <c s="79"/>
      <c s="79"/>
      <c r="FL310" s="1"/>
      <c s="125">
        <f t="shared" si="120"/>
        <v>44138</v>
      </c>
      <c s="229"/>
    </row>
    <row ht="11.1" customHeight="1">
      <c s="299">
        <f t="shared" si="124"/>
        <v>311</v>
      </c>
      <c s="74">
        <f t="shared" si="121"/>
        <v>5.8499999999999996</v>
      </c>
      <c s="236">
        <v>45055.243750000001</v>
      </c>
      <c s="66">
        <v>25</v>
      </c>
      <c s="66">
        <v>604</v>
      </c>
      <c s="66">
        <v>0</v>
      </c>
      <c s="66">
        <v>129</v>
      </c>
      <c s="66">
        <v>0</v>
      </c>
      <c s="66">
        <v>0</v>
      </c>
      <c s="66">
        <v>0</v>
      </c>
      <c s="66">
        <v>270</v>
      </c>
      <c s="66">
        <v>192</v>
      </c>
      <c s="66">
        <v>318</v>
      </c>
      <c s="66">
        <v>113</v>
      </c>
      <c s="66">
        <v>0</v>
      </c>
      <c s="66">
        <v>196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25"/>
      <c s="255" t="str">
        <f t="shared" si="125"/>
        <v/>
      </c>
      <c s="253">
        <f t="shared" si="126"/>
        <v>2</v>
      </c>
      <c s="22">
        <f t="shared" si="127"/>
        <v>1</v>
      </c>
      <c s="22">
        <f t="shared" si="128"/>
        <v>15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5</v>
      </c>
      <c s="22">
        <f t="shared" si="136"/>
        <v>7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223">
        <f t="shared" si="122"/>
        <v>5</v>
      </c>
      <c s="93" t="str">
        <f t="shared" si="123"/>
        <v>05:51</v>
      </c>
      <c s="29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60</v>
      </c>
      <c s="29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900</v>
      </c>
      <c s="29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9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180</v>
      </c>
      <c s="29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9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9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9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360</v>
      </c>
      <c s="29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300</v>
      </c>
      <c s="29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420</v>
      </c>
      <c s="29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120</v>
      </c>
      <c s="29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9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9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9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9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9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9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9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9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9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9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9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9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9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9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9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9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9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71"/>
      <c r="CT311" s="332"/>
      <c s="14"/>
      <c s="79"/>
      <c s="79"/>
      <c r="FL311" s="1"/>
      <c s="125">
        <f t="shared" si="120"/>
        <v>44139</v>
      </c>
      <c s="229"/>
    </row>
    <row ht="11.1" customHeight="1">
      <c s="299">
        <f t="shared" si="124"/>
        <v>312</v>
      </c>
      <c s="74">
        <f t="shared" si="121"/>
        <v>5.8666666666666671</v>
      </c>
      <c s="236">
        <v>45055.244444444441</v>
      </c>
      <c s="66">
        <v>25</v>
      </c>
      <c s="66">
        <v>620</v>
      </c>
      <c s="66">
        <v>0</v>
      </c>
      <c s="66">
        <v>133</v>
      </c>
      <c s="66">
        <v>0</v>
      </c>
      <c s="66">
        <v>0</v>
      </c>
      <c s="66">
        <v>0</v>
      </c>
      <c s="66">
        <v>278</v>
      </c>
      <c s="66">
        <v>196</v>
      </c>
      <c s="66">
        <v>326</v>
      </c>
      <c s="66">
        <v>116</v>
      </c>
      <c s="66">
        <v>0</v>
      </c>
      <c s="66">
        <v>201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25"/>
      <c s="255" t="str">
        <f t="shared" si="125"/>
        <v/>
      </c>
      <c s="253">
        <f t="shared" si="126"/>
        <v>2</v>
      </c>
      <c s="22">
        <f t="shared" si="127"/>
        <v>0</v>
      </c>
      <c s="22">
        <f t="shared" si="128"/>
        <v>16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4</v>
      </c>
      <c s="22">
        <f t="shared" si="136"/>
        <v>8</v>
      </c>
      <c s="22">
        <f t="shared" si="137"/>
        <v>3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223">
        <f t="shared" si="122"/>
        <v>5</v>
      </c>
      <c s="93" t="str">
        <f t="shared" si="123"/>
        <v>05:52</v>
      </c>
      <c s="29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9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960</v>
      </c>
      <c s="29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9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240</v>
      </c>
      <c s="29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9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9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9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480</v>
      </c>
      <c s="29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240</v>
      </c>
      <c s="29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480</v>
      </c>
      <c s="29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180</v>
      </c>
      <c s="29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9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9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9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9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9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9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9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9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9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9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9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9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9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9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9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9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9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71"/>
      <c r="CT312" s="332"/>
      <c s="14"/>
      <c s="79"/>
      <c s="79"/>
      <c r="FL312" s="1"/>
      <c s="125">
        <f t="shared" si="120"/>
        <v>44140</v>
      </c>
      <c s="229"/>
    </row>
    <row ht="11.1" customHeight="1">
      <c s="299">
        <f t="shared" si="124"/>
        <v>313</v>
      </c>
      <c s="74">
        <f t="shared" si="121"/>
        <v>5.8833333333333329</v>
      </c>
      <c s="236">
        <v>45055.245138888888</v>
      </c>
      <c s="66">
        <v>26</v>
      </c>
      <c s="66">
        <v>634</v>
      </c>
      <c s="66">
        <v>0</v>
      </c>
      <c s="66">
        <v>136</v>
      </c>
      <c s="66">
        <v>0</v>
      </c>
      <c s="66">
        <v>0</v>
      </c>
      <c s="66">
        <v>0</v>
      </c>
      <c s="66">
        <v>285</v>
      </c>
      <c s="66">
        <v>200</v>
      </c>
      <c s="66">
        <v>333</v>
      </c>
      <c s="66">
        <v>119</v>
      </c>
      <c s="66">
        <v>0</v>
      </c>
      <c s="66">
        <v>206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25"/>
      <c s="255" t="str">
        <f t="shared" si="125"/>
        <v/>
      </c>
      <c s="253">
        <f t="shared" si="126"/>
        <v>2</v>
      </c>
      <c s="22">
        <f t="shared" si="127"/>
        <v>1</v>
      </c>
      <c s="22">
        <f t="shared" si="128"/>
        <v>14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4</v>
      </c>
      <c s="22">
        <f t="shared" si="136"/>
        <v>7</v>
      </c>
      <c s="22">
        <f t="shared" si="137"/>
        <v>3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223">
        <f t="shared" si="122"/>
        <v>5</v>
      </c>
      <c s="93" t="str">
        <f t="shared" si="123"/>
        <v>05:53</v>
      </c>
      <c s="29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60</v>
      </c>
      <c s="29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840</v>
      </c>
      <c s="29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9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180</v>
      </c>
      <c s="29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9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9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9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420</v>
      </c>
      <c s="29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240</v>
      </c>
      <c s="29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420</v>
      </c>
      <c s="29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180</v>
      </c>
      <c s="29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9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9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9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9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9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9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9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9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9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9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9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9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9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9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9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9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9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71"/>
      <c r="CT313" s="332"/>
      <c s="14"/>
      <c s="79"/>
      <c s="79"/>
      <c r="FL313" s="1"/>
      <c s="125">
        <f t="shared" si="120"/>
        <v>44141</v>
      </c>
      <c s="229"/>
    </row>
    <row ht="11.1" customHeight="1">
      <c s="299">
        <f t="shared" si="124"/>
        <v>314</v>
      </c>
      <c s="74">
        <f t="shared" si="121"/>
        <v>5.9000000000000004</v>
      </c>
      <c s="236">
        <v>45055.245833333334</v>
      </c>
      <c s="66">
        <v>26</v>
      </c>
      <c s="66">
        <v>650</v>
      </c>
      <c s="66">
        <v>0</v>
      </c>
      <c s="66">
        <v>139</v>
      </c>
      <c s="66">
        <v>0</v>
      </c>
      <c s="66">
        <v>0</v>
      </c>
      <c s="66">
        <v>0</v>
      </c>
      <c s="66">
        <v>292</v>
      </c>
      <c s="66">
        <v>205</v>
      </c>
      <c s="66">
        <v>341</v>
      </c>
      <c s="66">
        <v>121</v>
      </c>
      <c s="66">
        <v>0</v>
      </c>
      <c s="66">
        <v>211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25"/>
      <c s="255" t="str">
        <f t="shared" si="125"/>
        <v/>
      </c>
      <c s="253">
        <f t="shared" si="126"/>
        <v>2</v>
      </c>
      <c s="22">
        <f t="shared" si="127"/>
        <v>0</v>
      </c>
      <c s="22">
        <f t="shared" si="128"/>
        <v>16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5</v>
      </c>
      <c s="22">
        <f t="shared" si="136"/>
        <v>8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223">
        <f t="shared" si="122"/>
        <v>5</v>
      </c>
      <c s="93" t="str">
        <f t="shared" si="123"/>
        <v>05:54</v>
      </c>
      <c s="29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9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960</v>
      </c>
      <c s="29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9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180</v>
      </c>
      <c s="29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9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9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9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420</v>
      </c>
      <c s="29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300</v>
      </c>
      <c s="29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480</v>
      </c>
      <c s="29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120</v>
      </c>
      <c s="29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9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9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9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9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9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9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9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9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9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9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9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9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9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9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9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9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9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71"/>
      <c r="CT314" s="332"/>
      <c s="14"/>
      <c s="79"/>
      <c s="79"/>
      <c r="FL314" s="1"/>
      <c s="125">
        <f t="shared" si="120"/>
        <v>44142</v>
      </c>
      <c s="229"/>
    </row>
    <row ht="11.1" customHeight="1">
      <c s="299">
        <f t="shared" si="124"/>
        <v>315</v>
      </c>
      <c s="74">
        <f t="shared" si="121"/>
        <v>5.916666666666667</v>
      </c>
      <c s="236">
        <v>45055.246527777781</v>
      </c>
      <c s="66">
        <v>27</v>
      </c>
      <c s="66">
        <v>665</v>
      </c>
      <c s="66">
        <v>0</v>
      </c>
      <c s="66">
        <v>142</v>
      </c>
      <c s="66">
        <v>0</v>
      </c>
      <c s="66">
        <v>0</v>
      </c>
      <c s="66">
        <v>0</v>
      </c>
      <c s="66">
        <v>298</v>
      </c>
      <c s="66">
        <v>209</v>
      </c>
      <c s="66">
        <v>348</v>
      </c>
      <c s="66">
        <v>124</v>
      </c>
      <c s="66">
        <v>0</v>
      </c>
      <c s="66">
        <v>216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25"/>
      <c s="255" t="str">
        <f t="shared" si="125"/>
        <v/>
      </c>
      <c s="253">
        <f t="shared" si="126"/>
        <v>2</v>
      </c>
      <c s="22">
        <f t="shared" si="127"/>
        <v>1</v>
      </c>
      <c s="22">
        <f t="shared" si="128"/>
        <v>15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4</v>
      </c>
      <c s="22">
        <f t="shared" si="136"/>
        <v>7</v>
      </c>
      <c s="22">
        <f t="shared" si="137"/>
        <v>3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223">
        <f t="shared" si="122"/>
        <v>5</v>
      </c>
      <c s="93" t="str">
        <f t="shared" si="123"/>
        <v>05:55</v>
      </c>
      <c s="29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60</v>
      </c>
      <c s="29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900</v>
      </c>
      <c s="29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9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180</v>
      </c>
      <c s="29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9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9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9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360</v>
      </c>
      <c s="29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240</v>
      </c>
      <c s="29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420</v>
      </c>
      <c s="29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180</v>
      </c>
      <c s="29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9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9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9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9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9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9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9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9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9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9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9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9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9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9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9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9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9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71"/>
      <c r="CT315" s="332"/>
      <c s="14"/>
      <c s="79"/>
      <c s="79"/>
      <c r="FL315" s="1"/>
      <c s="125">
        <f t="shared" si="120"/>
        <v>44143</v>
      </c>
      <c s="229"/>
    </row>
    <row ht="11.1" customHeight="1">
      <c s="299">
        <f t="shared" si="124"/>
        <v>316</v>
      </c>
      <c s="74">
        <f t="shared" si="121"/>
        <v>5.9333333333333336</v>
      </c>
      <c s="236">
        <v>45055.24722222222</v>
      </c>
      <c s="66">
        <v>27</v>
      </c>
      <c s="66">
        <v>682</v>
      </c>
      <c s="66">
        <v>0</v>
      </c>
      <c s="66">
        <v>145</v>
      </c>
      <c s="66">
        <v>0</v>
      </c>
      <c s="66">
        <v>0</v>
      </c>
      <c s="66">
        <v>0</v>
      </c>
      <c s="66">
        <v>305</v>
      </c>
      <c s="66">
        <v>214</v>
      </c>
      <c s="66">
        <v>356</v>
      </c>
      <c s="66">
        <v>127</v>
      </c>
      <c s="66">
        <v>0</v>
      </c>
      <c s="66">
        <v>221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25"/>
      <c s="255" t="str">
        <f t="shared" si="125"/>
        <v/>
      </c>
      <c s="253">
        <f t="shared" si="126"/>
        <v>2</v>
      </c>
      <c s="22">
        <f t="shared" si="127"/>
        <v>0</v>
      </c>
      <c s="22">
        <f t="shared" si="128"/>
        <v>17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5</v>
      </c>
      <c s="22">
        <f t="shared" si="136"/>
        <v>8</v>
      </c>
      <c s="22">
        <f t="shared" si="137"/>
        <v>3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223">
        <f t="shared" si="122"/>
        <v>5</v>
      </c>
      <c s="93" t="str">
        <f t="shared" si="123"/>
        <v>05:56</v>
      </c>
      <c s="29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9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1020</v>
      </c>
      <c s="29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9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180</v>
      </c>
      <c s="29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9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9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9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420</v>
      </c>
      <c s="29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300</v>
      </c>
      <c s="29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480</v>
      </c>
      <c s="29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180</v>
      </c>
      <c s="29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9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9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9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9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9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9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9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9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9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9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9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9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9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9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9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9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9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71"/>
      <c r="CT316" s="332"/>
      <c s="14"/>
      <c s="79"/>
      <c s="79"/>
      <c r="FL316" s="1"/>
      <c s="125">
        <f t="shared" si="120"/>
        <v>44144</v>
      </c>
      <c s="229"/>
    </row>
    <row ht="11.1" customHeight="1">
      <c s="299">
        <f t="shared" si="124"/>
        <v>317</v>
      </c>
      <c s="74">
        <f t="shared" si="121"/>
        <v>5.9500000000000002</v>
      </c>
      <c s="236">
        <v>45055.247916666667</v>
      </c>
      <c s="66">
        <v>28</v>
      </c>
      <c s="66">
        <v>697</v>
      </c>
      <c s="66">
        <v>0</v>
      </c>
      <c s="66">
        <v>149</v>
      </c>
      <c s="66">
        <v>0</v>
      </c>
      <c s="66">
        <v>0</v>
      </c>
      <c s="66">
        <v>0</v>
      </c>
      <c s="66">
        <v>313</v>
      </c>
      <c s="66">
        <v>219</v>
      </c>
      <c s="66">
        <v>364</v>
      </c>
      <c s="66">
        <v>129</v>
      </c>
      <c s="66">
        <v>0</v>
      </c>
      <c s="66">
        <v>226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25"/>
      <c s="255" t="str">
        <f t="shared" si="125"/>
        <v/>
      </c>
      <c s="253">
        <f t="shared" si="126"/>
        <v>2</v>
      </c>
      <c s="22">
        <f t="shared" si="127"/>
        <v>1</v>
      </c>
      <c s="22">
        <f t="shared" si="128"/>
        <v>15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5</v>
      </c>
      <c s="22">
        <f t="shared" si="136"/>
        <v>8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223">
        <f t="shared" si="122"/>
        <v>5</v>
      </c>
      <c s="93" t="str">
        <f t="shared" si="123"/>
        <v>05:57</v>
      </c>
      <c s="29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60</v>
      </c>
      <c s="29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900</v>
      </c>
      <c s="29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9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240</v>
      </c>
      <c s="29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9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9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9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480</v>
      </c>
      <c s="29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300</v>
      </c>
      <c s="29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480</v>
      </c>
      <c s="29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120</v>
      </c>
      <c s="29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9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9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9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9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9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9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9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9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9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9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9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9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9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9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9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9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9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71"/>
      <c r="CT317" s="332"/>
      <c s="14"/>
      <c s="79"/>
      <c s="79"/>
      <c r="FL317" s="1"/>
      <c s="125">
        <f t="shared" si="120"/>
        <v>44145</v>
      </c>
      <c s="229"/>
    </row>
    <row ht="11.1" customHeight="1">
      <c s="299">
        <f t="shared" si="124"/>
        <v>318</v>
      </c>
      <c s="74">
        <f t="shared" si="121"/>
        <v>5.9666666666666668</v>
      </c>
      <c s="236">
        <v>45055.248611111114</v>
      </c>
      <c s="66">
        <v>28</v>
      </c>
      <c s="66">
        <v>713</v>
      </c>
      <c s="66">
        <v>0</v>
      </c>
      <c s="66">
        <v>152</v>
      </c>
      <c s="66">
        <v>0</v>
      </c>
      <c s="66">
        <v>0</v>
      </c>
      <c s="66">
        <v>0</v>
      </c>
      <c s="66">
        <v>319</v>
      </c>
      <c s="66">
        <v>223</v>
      </c>
      <c s="66">
        <v>372</v>
      </c>
      <c s="66">
        <v>132</v>
      </c>
      <c s="66">
        <v>0</v>
      </c>
      <c s="66">
        <v>232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25"/>
      <c s="255" t="str">
        <f t="shared" si="125"/>
        <v/>
      </c>
      <c s="253">
        <f t="shared" si="126"/>
        <v>2</v>
      </c>
      <c s="22">
        <f t="shared" si="127"/>
        <v>0</v>
      </c>
      <c s="22">
        <f t="shared" si="128"/>
        <v>16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4</v>
      </c>
      <c s="22">
        <f t="shared" si="136"/>
        <v>8</v>
      </c>
      <c s="22">
        <f t="shared" si="137"/>
        <v>3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223">
        <f t="shared" si="122"/>
        <v>5</v>
      </c>
      <c s="93" t="str">
        <f t="shared" si="123"/>
        <v>05:58</v>
      </c>
      <c s="29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9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960</v>
      </c>
      <c s="29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9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180</v>
      </c>
      <c s="29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9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9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9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360</v>
      </c>
      <c s="29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240</v>
      </c>
      <c s="29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480</v>
      </c>
      <c s="29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180</v>
      </c>
      <c s="29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9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9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9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9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9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9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9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9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9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9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9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9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9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9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9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9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9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71"/>
      <c r="CT318" s="332"/>
      <c s="14"/>
      <c s="79"/>
      <c s="79"/>
      <c r="FL318" s="1"/>
      <c s="125">
        <f t="shared" si="120"/>
        <v>44146</v>
      </c>
      <c s="229"/>
    </row>
    <row ht="11.1" customHeight="1">
      <c s="299">
        <f t="shared" si="124"/>
        <v>319</v>
      </c>
      <c s="74">
        <f t="shared" si="121"/>
        <v>5.9833333333333334</v>
      </c>
      <c s="236">
        <v>45055.249305555553</v>
      </c>
      <c s="66">
        <v>29</v>
      </c>
      <c s="66">
        <v>728</v>
      </c>
      <c s="66">
        <v>0</v>
      </c>
      <c s="66">
        <v>156</v>
      </c>
      <c s="66">
        <v>0</v>
      </c>
      <c s="66">
        <v>0</v>
      </c>
      <c s="66">
        <v>0</v>
      </c>
      <c s="66">
        <v>327</v>
      </c>
      <c s="66">
        <v>228</v>
      </c>
      <c s="66">
        <v>379</v>
      </c>
      <c s="66">
        <v>135</v>
      </c>
      <c s="66">
        <v>0</v>
      </c>
      <c s="66">
        <v>237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25"/>
      <c s="255" t="str">
        <f t="shared" si="125"/>
        <v/>
      </c>
      <c s="253">
        <f t="shared" si="126"/>
        <v>2</v>
      </c>
      <c s="22">
        <f t="shared" si="127"/>
        <v>1</v>
      </c>
      <c s="22">
        <f t="shared" si="128"/>
        <v>15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5</v>
      </c>
      <c s="22">
        <f t="shared" si="136"/>
        <v>7</v>
      </c>
      <c s="22">
        <f t="shared" si="137"/>
        <v>3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223">
        <f t="shared" si="122"/>
        <v>5</v>
      </c>
      <c s="93" t="str">
        <f t="shared" si="123"/>
        <v>05:59</v>
      </c>
      <c s="29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60</v>
      </c>
      <c s="29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900</v>
      </c>
      <c s="29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9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29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9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9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9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480</v>
      </c>
      <c s="29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300</v>
      </c>
      <c s="29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420</v>
      </c>
      <c s="29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180</v>
      </c>
      <c s="29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9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9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9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9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9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9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9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9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9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9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9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9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9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9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9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9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9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71"/>
      <c r="CT319" s="332"/>
      <c s="14"/>
      <c s="79"/>
      <c s="79"/>
      <c r="FL319" s="1"/>
      <c s="125">
        <f t="shared" si="120"/>
        <v>44147</v>
      </c>
      <c s="229"/>
    </row>
    <row ht="11.1" customHeight="1">
      <c s="299">
        <f t="shared" si="124"/>
        <v>320</v>
      </c>
      <c s="74">
        <f t="shared" si="121"/>
        <v>6</v>
      </c>
      <c s="236">
        <v>45055.25</v>
      </c>
      <c s="66">
        <v>29</v>
      </c>
      <c s="66">
        <v>744</v>
      </c>
      <c s="66">
        <v>0</v>
      </c>
      <c s="66">
        <v>159</v>
      </c>
      <c s="66">
        <v>0</v>
      </c>
      <c s="66">
        <v>0</v>
      </c>
      <c s="66">
        <v>0</v>
      </c>
      <c s="66">
        <v>333</v>
      </c>
      <c s="66">
        <v>233</v>
      </c>
      <c s="66">
        <v>387</v>
      </c>
      <c s="66">
        <v>137</v>
      </c>
      <c s="66">
        <v>0</v>
      </c>
      <c s="66">
        <v>243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25"/>
      <c s="255" t="str">
        <f t="shared" si="125"/>
        <v/>
      </c>
      <c s="253">
        <f t="shared" si="126"/>
        <v>1</v>
      </c>
      <c s="22">
        <f t="shared" si="127"/>
        <v>0</v>
      </c>
      <c s="22">
        <f t="shared" si="128"/>
        <v>16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5</v>
      </c>
      <c s="22">
        <f t="shared" si="136"/>
        <v>8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223">
        <f t="shared" si="122"/>
        <v>6</v>
      </c>
      <c s="93" t="str">
        <f t="shared" si="123"/>
        <v>06:00</v>
      </c>
      <c s="29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9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960</v>
      </c>
      <c s="29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9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180</v>
      </c>
      <c s="29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9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9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9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360</v>
      </c>
      <c s="29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300</v>
      </c>
      <c s="29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480</v>
      </c>
      <c s="29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120</v>
      </c>
      <c s="29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9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9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9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9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9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9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9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9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9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9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9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9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9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9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9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9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9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71"/>
      <c r="CT320" s="332"/>
      <c s="14"/>
      <c s="79"/>
      <c s="79"/>
      <c r="FL320" s="1"/>
      <c s="125">
        <f t="shared" si="120"/>
        <v>44148</v>
      </c>
      <c s="229"/>
    </row>
    <row ht="11.1" customHeight="1">
      <c s="299">
        <f t="shared" si="124"/>
        <v>321</v>
      </c>
      <c s="74">
        <f t="shared" si="121"/>
        <v>6.0166666666666666</v>
      </c>
      <c s="236">
        <v>45055.250694444447</v>
      </c>
      <c s="66">
        <v>30</v>
      </c>
      <c s="66">
        <v>757</v>
      </c>
      <c s="66">
        <v>0</v>
      </c>
      <c s="66">
        <v>162</v>
      </c>
      <c s="66">
        <v>0</v>
      </c>
      <c s="66">
        <v>0</v>
      </c>
      <c s="66">
        <v>0</v>
      </c>
      <c s="66">
        <v>340</v>
      </c>
      <c s="66">
        <v>236</v>
      </c>
      <c s="66">
        <v>394</v>
      </c>
      <c s="66">
        <v>140</v>
      </c>
      <c s="66">
        <v>0</v>
      </c>
      <c s="66">
        <v>248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25"/>
      <c s="255" t="str">
        <f t="shared" si="125"/>
        <v/>
      </c>
      <c s="253">
        <f t="shared" si="126"/>
        <v>1</v>
      </c>
      <c s="22">
        <f t="shared" si="127"/>
        <v>1</v>
      </c>
      <c s="22">
        <f t="shared" si="128"/>
        <v>13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3</v>
      </c>
      <c s="22">
        <f t="shared" si="136"/>
        <v>7</v>
      </c>
      <c s="22">
        <f t="shared" si="137"/>
        <v>3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223">
        <f t="shared" si="122"/>
        <v>6</v>
      </c>
      <c s="93" t="str">
        <f t="shared" si="123"/>
        <v>06:01</v>
      </c>
      <c s="29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60</v>
      </c>
      <c s="29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780</v>
      </c>
      <c s="29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9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180</v>
      </c>
      <c s="29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9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9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9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420</v>
      </c>
      <c s="29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180</v>
      </c>
      <c s="29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420</v>
      </c>
      <c s="29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180</v>
      </c>
      <c s="29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9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9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9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9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9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9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9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9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9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9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9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9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9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9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9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9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9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71"/>
      <c r="CT321" s="332"/>
      <c s="14"/>
      <c s="79"/>
      <c s="79"/>
      <c r="FL321" s="1"/>
      <c s="125">
        <f t="shared" si="120"/>
        <v>44149</v>
      </c>
      <c s="229"/>
    </row>
    <row ht="11.1" customHeight="1">
      <c s="299">
        <f t="shared" si="124"/>
        <v>322</v>
      </c>
      <c s="74">
        <f t="shared" si="121"/>
        <v>6.0333333333333332</v>
      </c>
      <c s="236">
        <v>45055.251388888886</v>
      </c>
      <c s="66">
        <v>30</v>
      </c>
      <c s="66">
        <v>774</v>
      </c>
      <c s="66">
        <v>0</v>
      </c>
      <c s="66">
        <v>166</v>
      </c>
      <c s="66">
        <v>0</v>
      </c>
      <c s="66">
        <v>0</v>
      </c>
      <c s="66">
        <v>0</v>
      </c>
      <c s="66">
        <v>346</v>
      </c>
      <c s="66">
        <v>241</v>
      </c>
      <c s="66">
        <v>402</v>
      </c>
      <c s="66">
        <v>142</v>
      </c>
      <c s="66">
        <v>0</v>
      </c>
      <c s="66">
        <v>254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25"/>
      <c s="255" t="str">
        <f t="shared" si="125"/>
        <v/>
      </c>
      <c s="253">
        <f t="shared" si="126"/>
        <v>1</v>
      </c>
      <c s="22">
        <f t="shared" si="127"/>
        <v>0</v>
      </c>
      <c s="22">
        <f t="shared" si="128"/>
        <v>17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5</v>
      </c>
      <c s="22">
        <f t="shared" si="136"/>
        <v>8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223">
        <f t="shared" si="122"/>
        <v>6</v>
      </c>
      <c s="93" t="str">
        <f t="shared" si="123"/>
        <v>06:02</v>
      </c>
      <c s="29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9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1020</v>
      </c>
      <c s="29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9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240</v>
      </c>
      <c s="29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9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9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9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360</v>
      </c>
      <c s="29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300</v>
      </c>
      <c s="29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480</v>
      </c>
      <c s="29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29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9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9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9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9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9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9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9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9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9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9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9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9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9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9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9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9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9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71"/>
      <c r="CT322" s="332"/>
      <c s="14"/>
      <c s="79"/>
      <c s="79"/>
      <c r="FL322" s="1"/>
      <c s="125">
        <f t="shared" si="120"/>
        <v>44150</v>
      </c>
      <c s="229"/>
    </row>
    <row ht="11.1" customHeight="1">
      <c s="299">
        <f t="shared" si="124"/>
        <v>323</v>
      </c>
      <c s="74">
        <f t="shared" si="121"/>
        <v>6.0499999999999998</v>
      </c>
      <c s="236">
        <v>45055.252083333333</v>
      </c>
      <c s="66">
        <v>31</v>
      </c>
      <c s="66">
        <v>790</v>
      </c>
      <c s="66">
        <v>0</v>
      </c>
      <c s="66">
        <v>170</v>
      </c>
      <c s="66">
        <v>0</v>
      </c>
      <c s="66">
        <v>0</v>
      </c>
      <c s="66">
        <v>0</v>
      </c>
      <c s="66">
        <v>354</v>
      </c>
      <c s="66">
        <v>245</v>
      </c>
      <c s="66">
        <v>410</v>
      </c>
      <c s="66">
        <v>145</v>
      </c>
      <c s="66">
        <v>0</v>
      </c>
      <c s="66">
        <v>260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25"/>
      <c s="255" t="str">
        <f t="shared" si="125"/>
        <v/>
      </c>
      <c s="253">
        <f t="shared" si="126"/>
        <v>1</v>
      </c>
      <c s="22">
        <f t="shared" si="127"/>
        <v>1</v>
      </c>
      <c s="22">
        <f t="shared" si="128"/>
        <v>16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4</v>
      </c>
      <c s="22">
        <f t="shared" si="136"/>
        <v>8</v>
      </c>
      <c s="22">
        <f t="shared" si="137"/>
        <v>3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223">
        <f t="shared" si="122"/>
        <v>6</v>
      </c>
      <c s="93" t="str">
        <f t="shared" si="123"/>
        <v>06:03</v>
      </c>
      <c s="29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60</v>
      </c>
      <c s="29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960</v>
      </c>
      <c s="29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9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240</v>
      </c>
      <c s="29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9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9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9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480</v>
      </c>
      <c s="29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240</v>
      </c>
      <c s="29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480</v>
      </c>
      <c s="29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180</v>
      </c>
      <c s="29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9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9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9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9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9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9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9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9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9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9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9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9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9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9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9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9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9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71"/>
      <c r="CT323" s="332"/>
      <c s="14"/>
      <c s="79"/>
      <c s="79"/>
      <c r="FL323" s="1"/>
      <c s="125">
        <f t="shared" si="120"/>
        <v>44151</v>
      </c>
      <c s="229"/>
    </row>
    <row ht="11.1" customHeight="1">
      <c s="299">
        <f t="shared" si="124"/>
        <v>324</v>
      </c>
      <c s="74">
        <f t="shared" si="121"/>
        <v>6.0666666666666664</v>
      </c>
      <c s="236">
        <v>45055.25277777778</v>
      </c>
      <c s="66">
        <v>31</v>
      </c>
      <c s="66">
        <v>804</v>
      </c>
      <c s="66">
        <v>0</v>
      </c>
      <c s="66">
        <v>174</v>
      </c>
      <c s="66">
        <v>0</v>
      </c>
      <c s="66">
        <v>0</v>
      </c>
      <c s="66">
        <v>0</v>
      </c>
      <c s="66">
        <v>360</v>
      </c>
      <c s="66">
        <v>250</v>
      </c>
      <c s="66">
        <v>417</v>
      </c>
      <c s="66">
        <v>147</v>
      </c>
      <c s="66">
        <v>0</v>
      </c>
      <c s="66">
        <v>266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25"/>
      <c s="255" t="str">
        <f t="shared" si="125"/>
        <v/>
      </c>
      <c s="253">
        <f t="shared" si="126"/>
        <v>1</v>
      </c>
      <c s="22">
        <f t="shared" si="127"/>
        <v>0</v>
      </c>
      <c s="22">
        <f t="shared" si="128"/>
        <v>14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5</v>
      </c>
      <c s="22">
        <f t="shared" si="136"/>
        <v>7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223">
        <f t="shared" si="122"/>
        <v>6</v>
      </c>
      <c s="93" t="str">
        <f t="shared" si="123"/>
        <v>06:04</v>
      </c>
      <c s="29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9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840</v>
      </c>
      <c s="29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9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240</v>
      </c>
      <c s="29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9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9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9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360</v>
      </c>
      <c s="29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300</v>
      </c>
      <c s="29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420</v>
      </c>
      <c s="29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120</v>
      </c>
      <c s="29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9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9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9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9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9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9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9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9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9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9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9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9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9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9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9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9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9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71"/>
      <c r="CT324" s="332"/>
      <c s="14"/>
      <c s="79"/>
      <c s="79"/>
      <c r="FL324" s="1"/>
      <c s="125">
        <f t="shared" si="120"/>
        <v>44152</v>
      </c>
      <c s="229"/>
    </row>
    <row ht="11.1" customHeight="1">
      <c s="299">
        <f t="shared" si="124"/>
        <v>325</v>
      </c>
      <c s="74">
        <f t="shared" si="121"/>
        <v>6.083333333333333</v>
      </c>
      <c s="236">
        <v>45055.253472222219</v>
      </c>
      <c s="66">
        <v>32</v>
      </c>
      <c s="66">
        <v>820</v>
      </c>
      <c s="66">
        <v>0</v>
      </c>
      <c s="66">
        <v>179</v>
      </c>
      <c s="66">
        <v>0</v>
      </c>
      <c s="66">
        <v>0</v>
      </c>
      <c s="66">
        <v>0</v>
      </c>
      <c s="66">
        <v>367</v>
      </c>
      <c s="66">
        <v>254</v>
      </c>
      <c s="66">
        <v>425</v>
      </c>
      <c s="66">
        <v>150</v>
      </c>
      <c s="66">
        <v>0</v>
      </c>
      <c s="66">
        <v>273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25"/>
      <c s="255" t="str">
        <f t="shared" si="125"/>
        <v/>
      </c>
      <c s="253">
        <f t="shared" si="126"/>
        <v>1</v>
      </c>
      <c s="22">
        <f t="shared" si="127"/>
        <v>1</v>
      </c>
      <c s="22">
        <f t="shared" si="128"/>
        <v>16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4</v>
      </c>
      <c s="22">
        <f t="shared" si="136"/>
        <v>8</v>
      </c>
      <c s="22">
        <f t="shared" si="137"/>
        <v>3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223">
        <f t="shared" si="122"/>
        <v>6</v>
      </c>
      <c s="93" t="str">
        <f t="shared" si="123"/>
        <v>06:05</v>
      </c>
      <c s="29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60</v>
      </c>
      <c s="29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960</v>
      </c>
      <c s="29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9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300</v>
      </c>
      <c s="29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9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9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9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420</v>
      </c>
      <c s="29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240</v>
      </c>
      <c s="29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480</v>
      </c>
      <c s="29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180</v>
      </c>
      <c s="29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9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9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9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9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9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9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9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9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9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9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9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9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9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9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9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9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9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71"/>
      <c r="CT325" s="332"/>
      <c s="14"/>
      <c s="79"/>
      <c s="79"/>
      <c r="FL325" s="1"/>
      <c s="125">
        <f t="shared" si="120"/>
        <v>44153</v>
      </c>
      <c s="229"/>
    </row>
    <row ht="11.1" customHeight="1">
      <c s="299">
        <f t="shared" si="124"/>
        <v>326</v>
      </c>
      <c s="74">
        <f t="shared" si="121"/>
        <v>6.0999999999999996</v>
      </c>
      <c s="236">
        <v>45055.254166666666</v>
      </c>
      <c s="66">
        <v>32</v>
      </c>
      <c s="66">
        <v>836</v>
      </c>
      <c s="66">
        <v>0</v>
      </c>
      <c s="66">
        <v>183</v>
      </c>
      <c s="66">
        <v>0</v>
      </c>
      <c s="66">
        <v>0</v>
      </c>
      <c s="66">
        <v>0</v>
      </c>
      <c s="66">
        <v>374</v>
      </c>
      <c s="66">
        <v>258</v>
      </c>
      <c s="66">
        <v>433</v>
      </c>
      <c s="66">
        <v>153</v>
      </c>
      <c s="66">
        <v>0</v>
      </c>
      <c s="66">
        <v>279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25"/>
      <c s="255" t="str">
        <f t="shared" si="125"/>
        <v/>
      </c>
      <c s="253">
        <f t="shared" si="126"/>
        <v>1</v>
      </c>
      <c s="22">
        <f t="shared" si="127"/>
        <v>0</v>
      </c>
      <c s="22">
        <f t="shared" si="128"/>
        <v>16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4</v>
      </c>
      <c s="22">
        <f t="shared" si="136"/>
        <v>8</v>
      </c>
      <c s="22">
        <f t="shared" si="137"/>
        <v>3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223">
        <f t="shared" si="122"/>
        <v>6</v>
      </c>
      <c s="93" t="str">
        <f t="shared" si="123"/>
        <v>06:06</v>
      </c>
      <c s="29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9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960</v>
      </c>
      <c s="29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9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240</v>
      </c>
      <c s="29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9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9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9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420</v>
      </c>
      <c s="29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240</v>
      </c>
      <c s="29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480</v>
      </c>
      <c s="29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180</v>
      </c>
      <c s="29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9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9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9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9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9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9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9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9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9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9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9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9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9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9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9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9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9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71"/>
      <c r="CT326" s="332"/>
      <c s="14"/>
      <c s="79"/>
      <c s="79"/>
      <c r="FL326" s="1"/>
      <c s="125">
        <f t="shared" si="120"/>
        <v>44154</v>
      </c>
      <c s="229"/>
    </row>
    <row ht="11.1" customHeight="1">
      <c s="299">
        <f t="shared" si="124"/>
        <v>327</v>
      </c>
      <c s="74">
        <f t="shared" si="121"/>
        <v>6.1166666666666663</v>
      </c>
      <c s="236">
        <v>45055.254861111112</v>
      </c>
      <c s="66">
        <v>33</v>
      </c>
      <c s="66">
        <v>853</v>
      </c>
      <c s="66">
        <v>0</v>
      </c>
      <c s="66">
        <v>187</v>
      </c>
      <c s="66">
        <v>0</v>
      </c>
      <c s="66">
        <v>0</v>
      </c>
      <c s="66">
        <v>0</v>
      </c>
      <c s="66">
        <v>381</v>
      </c>
      <c s="66">
        <v>263</v>
      </c>
      <c s="66">
        <v>441</v>
      </c>
      <c s="66">
        <v>155</v>
      </c>
      <c s="66">
        <v>0</v>
      </c>
      <c s="66">
        <v>286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25"/>
      <c s="255" t="str">
        <f t="shared" si="125"/>
        <v/>
      </c>
      <c s="253">
        <f t="shared" si="126"/>
        <v>1</v>
      </c>
      <c s="22">
        <f t="shared" si="127"/>
        <v>1</v>
      </c>
      <c s="22">
        <f t="shared" si="128"/>
        <v>17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5</v>
      </c>
      <c s="22">
        <f t="shared" si="136"/>
        <v>8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223">
        <f t="shared" si="122"/>
        <v>6</v>
      </c>
      <c s="93" t="str">
        <f t="shared" si="123"/>
        <v>06:07</v>
      </c>
      <c s="29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60</v>
      </c>
      <c s="29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1020</v>
      </c>
      <c s="29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9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240</v>
      </c>
      <c s="29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9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9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9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420</v>
      </c>
      <c s="29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300</v>
      </c>
      <c s="29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480</v>
      </c>
      <c s="29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120</v>
      </c>
      <c s="29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9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9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9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9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9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9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9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9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9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9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9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9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9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9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9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9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9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71"/>
      <c r="CT327" s="332"/>
      <c s="14"/>
      <c s="79"/>
      <c s="79"/>
      <c r="FL327" s="1"/>
      <c s="125">
        <f t="shared" si="120"/>
        <v>44155</v>
      </c>
      <c s="229"/>
    </row>
    <row ht="11.1" customHeight="1">
      <c s="299">
        <f t="shared" si="124"/>
        <v>328</v>
      </c>
      <c s="74">
        <f t="shared" si="121"/>
        <v>6.1333333333333337</v>
      </c>
      <c s="236">
        <v>45055.255555555559</v>
      </c>
      <c s="66">
        <v>33</v>
      </c>
      <c s="66">
        <v>869</v>
      </c>
      <c s="66">
        <v>0</v>
      </c>
      <c s="66">
        <v>192</v>
      </c>
      <c s="66">
        <v>0</v>
      </c>
      <c s="66">
        <v>0</v>
      </c>
      <c s="66">
        <v>0</v>
      </c>
      <c s="66">
        <v>388</v>
      </c>
      <c s="66">
        <v>267</v>
      </c>
      <c s="66">
        <v>448</v>
      </c>
      <c s="66">
        <v>158</v>
      </c>
      <c s="66">
        <v>0</v>
      </c>
      <c s="66">
        <v>292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25"/>
      <c s="255" t="str">
        <f t="shared" si="125"/>
        <v/>
      </c>
      <c s="253">
        <f t="shared" si="126"/>
        <v>1</v>
      </c>
      <c s="22">
        <f t="shared" si="127"/>
        <v>0</v>
      </c>
      <c s="22">
        <f t="shared" si="128"/>
        <v>16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4</v>
      </c>
      <c s="22">
        <f t="shared" si="136"/>
        <v>7</v>
      </c>
      <c s="22">
        <f t="shared" si="137"/>
        <v>3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223">
        <f t="shared" si="122"/>
        <v>6</v>
      </c>
      <c s="93" t="str">
        <f t="shared" si="123"/>
        <v>06:08</v>
      </c>
      <c s="29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9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960</v>
      </c>
      <c s="29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9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300</v>
      </c>
      <c s="29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9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9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9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420</v>
      </c>
      <c s="29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240</v>
      </c>
      <c s="29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420</v>
      </c>
      <c s="29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180</v>
      </c>
      <c s="29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9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9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9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9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9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9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9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9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9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9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9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9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9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9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9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9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9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71"/>
      <c r="CT328" s="332"/>
      <c s="14"/>
      <c s="79"/>
      <c s="79"/>
      <c r="FL328" s="1"/>
      <c s="125">
        <f t="shared" si="120"/>
        <v>44156</v>
      </c>
      <c s="229"/>
    </row>
    <row ht="11.1" customHeight="1">
      <c s="299">
        <f t="shared" si="124"/>
        <v>329</v>
      </c>
      <c s="74">
        <f t="shared" si="121"/>
        <v>6.1500000000000004</v>
      </c>
      <c s="236">
        <v>45055.256249999999</v>
      </c>
      <c s="66">
        <v>48</v>
      </c>
      <c s="66">
        <v>885</v>
      </c>
      <c s="66">
        <v>0</v>
      </c>
      <c s="66">
        <v>197</v>
      </c>
      <c s="66">
        <v>0</v>
      </c>
      <c s="66">
        <v>0</v>
      </c>
      <c s="66">
        <v>0</v>
      </c>
      <c s="66">
        <v>395</v>
      </c>
      <c s="66">
        <v>272</v>
      </c>
      <c s="66">
        <v>456</v>
      </c>
      <c s="66">
        <v>161</v>
      </c>
      <c s="66">
        <v>0</v>
      </c>
      <c s="66">
        <v>299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25"/>
      <c s="255" t="str">
        <f t="shared" si="125"/>
        <v/>
      </c>
      <c s="253">
        <f t="shared" si="126"/>
        <v>1</v>
      </c>
      <c s="22">
        <f t="shared" si="127"/>
        <v>15</v>
      </c>
      <c s="22">
        <f t="shared" si="128"/>
        <v>16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5</v>
      </c>
      <c s="22">
        <f t="shared" si="136"/>
        <v>8</v>
      </c>
      <c s="22">
        <f t="shared" si="137"/>
        <v>3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223">
        <f t="shared" si="122"/>
        <v>6</v>
      </c>
      <c s="93" t="str">
        <f t="shared" si="123"/>
        <v>06:09</v>
      </c>
      <c s="29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900</v>
      </c>
      <c s="29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960</v>
      </c>
      <c s="29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9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300</v>
      </c>
      <c s="29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9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9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9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420</v>
      </c>
      <c s="29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300</v>
      </c>
      <c s="29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480</v>
      </c>
      <c s="29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180</v>
      </c>
      <c s="29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9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9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9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9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9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9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9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9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9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9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9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9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9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9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9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9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9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71"/>
      <c r="CT329" s="332"/>
      <c s="14"/>
      <c s="79"/>
      <c s="79"/>
      <c r="FL329" s="1"/>
      <c s="125">
        <f t="shared" si="120"/>
        <v>44157</v>
      </c>
      <c s="229"/>
    </row>
    <row ht="11.1" customHeight="1">
      <c s="299">
        <f t="shared" si="124"/>
        <v>330</v>
      </c>
      <c s="74">
        <f t="shared" si="121"/>
        <v>6.166666666666667</v>
      </c>
      <c s="236">
        <v>45055.256944444445</v>
      </c>
      <c s="66">
        <v>72</v>
      </c>
      <c s="66">
        <v>901</v>
      </c>
      <c s="66">
        <v>0</v>
      </c>
      <c s="66">
        <v>201</v>
      </c>
      <c s="66">
        <v>0</v>
      </c>
      <c s="66">
        <v>0</v>
      </c>
      <c s="66">
        <v>0</v>
      </c>
      <c s="66">
        <v>402</v>
      </c>
      <c s="66">
        <v>276</v>
      </c>
      <c s="66">
        <v>464</v>
      </c>
      <c s="66">
        <v>163</v>
      </c>
      <c s="66">
        <v>0</v>
      </c>
      <c s="66">
        <v>305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25"/>
      <c s="255" t="str">
        <f t="shared" si="125"/>
        <v/>
      </c>
      <c s="253">
        <f t="shared" si="126"/>
        <v>1</v>
      </c>
      <c s="22">
        <f t="shared" si="127"/>
        <v>24</v>
      </c>
      <c s="22">
        <f t="shared" si="128"/>
        <v>16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4</v>
      </c>
      <c s="22">
        <f t="shared" si="136"/>
        <v>8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223">
        <f t="shared" si="122"/>
        <v>6</v>
      </c>
      <c s="93" t="str">
        <f t="shared" si="123"/>
        <v>06:10</v>
      </c>
      <c s="29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1440</v>
      </c>
      <c s="29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960</v>
      </c>
      <c s="29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9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240</v>
      </c>
      <c s="29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9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9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9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420</v>
      </c>
      <c s="29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240</v>
      </c>
      <c s="29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480</v>
      </c>
      <c s="29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120</v>
      </c>
      <c s="29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9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9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9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9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9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9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9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9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9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9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9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9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9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9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9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9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9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71"/>
      <c r="CT330" s="332"/>
      <c s="14"/>
      <c s="79"/>
      <c s="79"/>
      <c r="FL330" s="1"/>
      <c s="125">
        <f t="shared" si="120"/>
        <v>44158</v>
      </c>
      <c s="229"/>
    </row>
    <row ht="11.1" customHeight="1">
      <c s="299">
        <f t="shared" si="124"/>
        <v>331</v>
      </c>
      <c s="74">
        <f t="shared" si="121"/>
        <v>6.1833333333333336</v>
      </c>
      <c s="236">
        <v>45055.257638888892</v>
      </c>
      <c s="66">
        <v>100</v>
      </c>
      <c s="66">
        <v>918</v>
      </c>
      <c s="66">
        <v>0</v>
      </c>
      <c s="66">
        <v>206</v>
      </c>
      <c s="66">
        <v>0</v>
      </c>
      <c s="66">
        <v>0</v>
      </c>
      <c s="66">
        <v>0</v>
      </c>
      <c s="66">
        <v>410</v>
      </c>
      <c s="66">
        <v>281</v>
      </c>
      <c s="66">
        <v>472</v>
      </c>
      <c s="66">
        <v>166</v>
      </c>
      <c s="66">
        <v>0</v>
      </c>
      <c s="66">
        <v>313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25"/>
      <c s="255" t="str">
        <f t="shared" si="125"/>
        <v/>
      </c>
      <c s="253">
        <f t="shared" si="126"/>
        <v>1</v>
      </c>
      <c s="22">
        <f t="shared" si="127"/>
        <v>28</v>
      </c>
      <c s="22">
        <f t="shared" si="128"/>
        <v>17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5</v>
      </c>
      <c s="22">
        <f t="shared" si="136"/>
        <v>8</v>
      </c>
      <c s="22">
        <f t="shared" si="137"/>
        <v>3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223">
        <f t="shared" si="122"/>
        <v>6</v>
      </c>
      <c s="93" t="str">
        <f t="shared" si="123"/>
        <v>06:11</v>
      </c>
      <c s="29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1680</v>
      </c>
      <c s="29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1020</v>
      </c>
      <c s="29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9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300</v>
      </c>
      <c s="29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9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9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9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480</v>
      </c>
      <c s="29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300</v>
      </c>
      <c s="29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480</v>
      </c>
      <c s="29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180</v>
      </c>
      <c s="29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9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9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9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9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9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9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9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9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9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9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9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9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9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9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9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9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9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71"/>
      <c r="CT331" s="332"/>
      <c s="14"/>
      <c s="79"/>
      <c s="79"/>
      <c r="FL331" s="1"/>
      <c s="125">
        <f t="shared" si="120"/>
        <v>44159</v>
      </c>
      <c s="229"/>
    </row>
    <row ht="11.1" customHeight="1">
      <c s="299">
        <f t="shared" si="124"/>
        <v>332</v>
      </c>
      <c s="74">
        <f t="shared" si="121"/>
        <v>6.2000000000000002</v>
      </c>
      <c s="236">
        <v>45055.258333333331</v>
      </c>
      <c s="66">
        <v>127</v>
      </c>
      <c s="66">
        <v>934</v>
      </c>
      <c s="66">
        <v>0</v>
      </c>
      <c s="66">
        <v>211</v>
      </c>
      <c s="66">
        <v>0</v>
      </c>
      <c s="66">
        <v>0</v>
      </c>
      <c s="66">
        <v>0</v>
      </c>
      <c s="66">
        <v>417</v>
      </c>
      <c s="66">
        <v>285</v>
      </c>
      <c s="66">
        <v>480</v>
      </c>
      <c s="66">
        <v>169</v>
      </c>
      <c s="66">
        <v>0</v>
      </c>
      <c s="66">
        <v>320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25"/>
      <c s="255" t="str">
        <f t="shared" si="125"/>
        <v/>
      </c>
      <c s="253">
        <f t="shared" si="126"/>
        <v>1</v>
      </c>
      <c s="22">
        <f t="shared" si="127"/>
        <v>27</v>
      </c>
      <c s="22">
        <f t="shared" si="128"/>
        <v>16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4</v>
      </c>
      <c s="22">
        <f t="shared" si="136"/>
        <v>8</v>
      </c>
      <c s="22">
        <f t="shared" si="137"/>
        <v>3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223">
        <f t="shared" si="122"/>
        <v>6</v>
      </c>
      <c s="93" t="str">
        <f t="shared" si="123"/>
        <v>06:12</v>
      </c>
      <c s="29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1620</v>
      </c>
      <c s="29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960</v>
      </c>
      <c s="29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9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300</v>
      </c>
      <c s="29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9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9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9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420</v>
      </c>
      <c s="29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240</v>
      </c>
      <c s="29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480</v>
      </c>
      <c s="29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180</v>
      </c>
      <c s="29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9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9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9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9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9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9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9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9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9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9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9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9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9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9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9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9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9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71"/>
      <c r="CT332" s="332"/>
      <c s="14"/>
      <c s="79"/>
      <c s="79"/>
      <c r="FL332" s="1"/>
      <c s="125">
        <f t="shared" si="120"/>
        <v>44160</v>
      </c>
      <c s="229"/>
    </row>
    <row ht="11.1" customHeight="1">
      <c s="299">
        <f t="shared" si="124"/>
        <v>333</v>
      </c>
      <c s="74">
        <f t="shared" si="121"/>
        <v>6.2166666666666668</v>
      </c>
      <c s="236">
        <v>45055.259027777778</v>
      </c>
      <c s="66">
        <v>156</v>
      </c>
      <c s="66">
        <v>950</v>
      </c>
      <c s="66">
        <v>0</v>
      </c>
      <c s="66">
        <v>216</v>
      </c>
      <c s="66">
        <v>0</v>
      </c>
      <c s="66">
        <v>0</v>
      </c>
      <c s="66">
        <v>0</v>
      </c>
      <c s="66">
        <v>424</v>
      </c>
      <c s="66">
        <v>290</v>
      </c>
      <c s="66">
        <v>488</v>
      </c>
      <c s="66">
        <v>171</v>
      </c>
      <c s="66">
        <v>0</v>
      </c>
      <c s="66">
        <v>327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25"/>
      <c s="255" t="str">
        <f t="shared" si="125"/>
        <v/>
      </c>
      <c s="253">
        <f t="shared" si="126"/>
        <v>1</v>
      </c>
      <c s="22">
        <f t="shared" si="127"/>
        <v>29</v>
      </c>
      <c s="22">
        <f t="shared" si="128"/>
        <v>16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5</v>
      </c>
      <c s="22">
        <f t="shared" si="136"/>
        <v>8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223">
        <f t="shared" si="122"/>
        <v>6</v>
      </c>
      <c s="93" t="str">
        <f t="shared" si="123"/>
        <v>06:13</v>
      </c>
      <c s="29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1740</v>
      </c>
      <c s="29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960</v>
      </c>
      <c s="29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9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300</v>
      </c>
      <c s="29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9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9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9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420</v>
      </c>
      <c s="29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300</v>
      </c>
      <c s="29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480</v>
      </c>
      <c s="29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120</v>
      </c>
      <c s="29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9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9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9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9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9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9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9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9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9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9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9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9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9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9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9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9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9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71"/>
      <c r="CT333" s="332"/>
      <c s="14"/>
      <c s="79"/>
      <c s="79"/>
      <c r="FL333" s="1"/>
      <c s="125">
        <f t="shared" si="120"/>
        <v>44161</v>
      </c>
      <c s="229"/>
    </row>
    <row ht="11.1" customHeight="1">
      <c s="299">
        <f t="shared" si="124"/>
        <v>334</v>
      </c>
      <c s="74">
        <f t="shared" si="121"/>
        <v>6.2333333333333334</v>
      </c>
      <c s="236">
        <v>45055.259722222225</v>
      </c>
      <c s="66">
        <v>182</v>
      </c>
      <c s="66">
        <v>966</v>
      </c>
      <c s="66">
        <v>0</v>
      </c>
      <c s="66">
        <v>221</v>
      </c>
      <c s="66">
        <v>0</v>
      </c>
      <c s="66">
        <v>0</v>
      </c>
      <c s="66">
        <v>0</v>
      </c>
      <c s="66">
        <v>431</v>
      </c>
      <c s="66">
        <v>294</v>
      </c>
      <c s="66">
        <v>496</v>
      </c>
      <c s="66">
        <v>174</v>
      </c>
      <c s="66">
        <v>0</v>
      </c>
      <c s="66">
        <v>334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25"/>
      <c s="255" t="str">
        <f t="shared" si="125"/>
        <v/>
      </c>
      <c s="253">
        <f t="shared" si="126"/>
        <v>1</v>
      </c>
      <c s="22">
        <f t="shared" si="127"/>
        <v>26</v>
      </c>
      <c s="22">
        <f t="shared" si="128"/>
        <v>16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4</v>
      </c>
      <c s="22">
        <f t="shared" si="136"/>
        <v>8</v>
      </c>
      <c s="22">
        <f t="shared" si="137"/>
        <v>3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223">
        <f t="shared" si="122"/>
        <v>6</v>
      </c>
      <c s="93" t="str">
        <f t="shared" si="123"/>
        <v>06:14</v>
      </c>
      <c s="29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1560</v>
      </c>
      <c s="29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960</v>
      </c>
      <c s="29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9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300</v>
      </c>
      <c s="29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9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9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9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420</v>
      </c>
      <c s="29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29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480</v>
      </c>
      <c s="29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180</v>
      </c>
      <c s="29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9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9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9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9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9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9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9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9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9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9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9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9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9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9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9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9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9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71"/>
      <c r="CT334" s="332"/>
      <c s="14"/>
      <c s="79"/>
      <c s="79"/>
      <c r="FL334" s="1"/>
      <c s="125">
        <f t="shared" si="120"/>
        <v>44162</v>
      </c>
      <c s="229"/>
    </row>
    <row ht="11.1" customHeight="1">
      <c s="299">
        <f t="shared" si="124"/>
        <v>335</v>
      </c>
      <c s="74">
        <f t="shared" si="121"/>
        <v>6.25</v>
      </c>
      <c s="236">
        <v>45055.260416666664</v>
      </c>
      <c s="66">
        <v>211</v>
      </c>
      <c s="66">
        <v>983</v>
      </c>
      <c s="66">
        <v>0</v>
      </c>
      <c s="66">
        <v>227</v>
      </c>
      <c s="66">
        <v>0</v>
      </c>
      <c s="66">
        <v>0</v>
      </c>
      <c s="66">
        <v>0</v>
      </c>
      <c s="66">
        <v>439</v>
      </c>
      <c s="66">
        <v>299</v>
      </c>
      <c s="66">
        <v>504</v>
      </c>
      <c s="66">
        <v>177</v>
      </c>
      <c s="66">
        <v>0</v>
      </c>
      <c s="66">
        <v>342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25"/>
      <c s="255" t="str">
        <f t="shared" si="125"/>
        <v/>
      </c>
      <c s="253">
        <f t="shared" si="126"/>
        <v>1</v>
      </c>
      <c s="22">
        <f t="shared" si="127"/>
        <v>29</v>
      </c>
      <c s="22">
        <f t="shared" si="128"/>
        <v>17</v>
      </c>
      <c s="22">
        <f t="shared" si="129"/>
        <v>0</v>
      </c>
      <c s="22">
        <f t="shared" si="130"/>
        <v>6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5</v>
      </c>
      <c s="22">
        <f t="shared" si="136"/>
        <v>8</v>
      </c>
      <c s="22">
        <f t="shared" si="137"/>
        <v>3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223">
        <f t="shared" si="122"/>
        <v>6</v>
      </c>
      <c s="93" t="str">
        <f t="shared" si="123"/>
        <v>06:15</v>
      </c>
      <c s="29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1740</v>
      </c>
      <c s="29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1020</v>
      </c>
      <c s="29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9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360</v>
      </c>
      <c s="29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9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9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9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480</v>
      </c>
      <c s="29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300</v>
      </c>
      <c s="29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480</v>
      </c>
      <c s="29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180</v>
      </c>
      <c s="29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9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9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9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9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9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9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9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9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9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9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9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9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9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9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9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9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9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71"/>
      <c r="CT335" s="332"/>
      <c s="14"/>
      <c s="79"/>
      <c s="79"/>
      <c r="FL335" s="1"/>
      <c s="125">
        <f t="shared" si="120"/>
        <v>44163</v>
      </c>
      <c s="229"/>
    </row>
    <row ht="11.1" customHeight="1">
      <c s="299">
        <f t="shared" si="124"/>
        <v>336</v>
      </c>
      <c s="74">
        <f t="shared" si="121"/>
        <v>6.2666666666666666</v>
      </c>
      <c s="236">
        <v>45055.261111111111</v>
      </c>
      <c s="66">
        <v>240</v>
      </c>
      <c s="66">
        <v>1001</v>
      </c>
      <c s="66">
        <v>0</v>
      </c>
      <c s="66">
        <v>233</v>
      </c>
      <c s="66">
        <v>0</v>
      </c>
      <c s="66">
        <v>0</v>
      </c>
      <c s="66">
        <v>0</v>
      </c>
      <c s="66">
        <v>447</v>
      </c>
      <c s="66">
        <v>304</v>
      </c>
      <c s="66">
        <v>513</v>
      </c>
      <c s="66">
        <v>180</v>
      </c>
      <c s="66">
        <v>0</v>
      </c>
      <c s="66">
        <v>351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25"/>
      <c s="255" t="str">
        <f t="shared" si="125"/>
        <v/>
      </c>
      <c s="253">
        <f t="shared" si="126"/>
        <v>1</v>
      </c>
      <c s="22">
        <f t="shared" si="127"/>
        <v>29</v>
      </c>
      <c s="22">
        <f t="shared" si="128"/>
        <v>18</v>
      </c>
      <c s="22">
        <f t="shared" si="129"/>
        <v>0</v>
      </c>
      <c s="22">
        <f t="shared" si="130"/>
        <v>6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5</v>
      </c>
      <c s="22">
        <f t="shared" si="136"/>
        <v>9</v>
      </c>
      <c s="22">
        <f t="shared" si="137"/>
        <v>3</v>
      </c>
      <c s="22">
        <f t="shared" si="138"/>
        <v>0</v>
      </c>
      <c s="22">
        <f t="shared" si="139"/>
        <v>9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223">
        <f t="shared" si="122"/>
        <v>6</v>
      </c>
      <c s="93" t="str">
        <f t="shared" si="123"/>
        <v>06:16</v>
      </c>
      <c s="29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1740</v>
      </c>
      <c s="29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1080</v>
      </c>
      <c s="29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9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360</v>
      </c>
      <c s="29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9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9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9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480</v>
      </c>
      <c s="29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300</v>
      </c>
      <c s="29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540</v>
      </c>
      <c s="29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180</v>
      </c>
      <c s="29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9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9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9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9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9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9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9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9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9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9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9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9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9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9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9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9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9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71"/>
      <c r="CT336" s="332"/>
      <c s="14"/>
      <c s="79"/>
      <c s="79"/>
      <c r="FL336" s="1"/>
      <c s="125">
        <f t="shared" si="120"/>
        <v>44164</v>
      </c>
      <c s="229"/>
    </row>
    <row ht="11.1" customHeight="1">
      <c s="299">
        <f t="shared" si="124"/>
        <v>337</v>
      </c>
      <c s="74">
        <f t="shared" si="121"/>
        <v>6.2833333333333332</v>
      </c>
      <c s="236">
        <v>45055.261805555558</v>
      </c>
      <c s="66">
        <v>264</v>
      </c>
      <c s="66">
        <v>1014</v>
      </c>
      <c s="66">
        <v>0</v>
      </c>
      <c s="66">
        <v>237</v>
      </c>
      <c s="66">
        <v>0</v>
      </c>
      <c s="66">
        <v>0</v>
      </c>
      <c s="66">
        <v>0</v>
      </c>
      <c s="66">
        <v>453</v>
      </c>
      <c s="66">
        <v>308</v>
      </c>
      <c s="66">
        <v>519</v>
      </c>
      <c s="66">
        <v>182</v>
      </c>
      <c s="66">
        <v>0</v>
      </c>
      <c s="66">
        <v>357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25"/>
      <c s="255" t="str">
        <f t="shared" si="125"/>
        <v/>
      </c>
      <c s="253">
        <f t="shared" si="126"/>
        <v>1</v>
      </c>
      <c s="22">
        <f t="shared" si="127"/>
        <v>24</v>
      </c>
      <c s="22">
        <f t="shared" si="128"/>
        <v>13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4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223">
        <f t="shared" si="122"/>
        <v>6</v>
      </c>
      <c s="93" t="str">
        <f t="shared" si="123"/>
        <v>06:17</v>
      </c>
      <c s="29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1440</v>
      </c>
      <c s="29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780</v>
      </c>
      <c s="29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9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240</v>
      </c>
      <c s="29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9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9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9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360</v>
      </c>
      <c s="29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240</v>
      </c>
      <c s="29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360</v>
      </c>
      <c s="29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29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9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9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9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9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9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9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9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9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9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9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9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9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9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9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9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9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9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71"/>
      <c r="CT337" s="332"/>
      <c s="14"/>
      <c s="79"/>
      <c s="79"/>
      <c r="FL337" s="1"/>
      <c s="125">
        <f t="shared" si="120"/>
        <v>44165</v>
      </c>
      <c s="229"/>
    </row>
    <row ht="11.1" customHeight="1">
      <c s="299">
        <f t="shared" si="124"/>
        <v>338</v>
      </c>
      <c s="74">
        <f t="shared" si="121"/>
        <v>6.2999999999999998</v>
      </c>
      <c s="236">
        <v>45055.262499999997</v>
      </c>
      <c s="66">
        <v>295</v>
      </c>
      <c s="66">
        <v>1032</v>
      </c>
      <c s="66">
        <v>0</v>
      </c>
      <c s="66">
        <v>243</v>
      </c>
      <c s="66">
        <v>0</v>
      </c>
      <c s="66">
        <v>0</v>
      </c>
      <c s="66">
        <v>0</v>
      </c>
      <c s="66">
        <v>461</v>
      </c>
      <c s="66">
        <v>313</v>
      </c>
      <c s="66">
        <v>528</v>
      </c>
      <c s="66">
        <v>185</v>
      </c>
      <c s="66">
        <v>0</v>
      </c>
      <c s="66">
        <v>366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25"/>
      <c s="255" t="str">
        <f t="shared" si="125"/>
        <v/>
      </c>
      <c s="253">
        <f t="shared" si="126"/>
        <v>1</v>
      </c>
      <c s="22">
        <f t="shared" si="127"/>
        <v>31</v>
      </c>
      <c s="22">
        <f t="shared" si="128"/>
        <v>18</v>
      </c>
      <c s="22">
        <f t="shared" si="129"/>
        <v>0</v>
      </c>
      <c s="22">
        <f t="shared" si="130"/>
        <v>6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5</v>
      </c>
      <c s="22">
        <f t="shared" si="136"/>
        <v>9</v>
      </c>
      <c s="22">
        <f t="shared" si="137"/>
        <v>3</v>
      </c>
      <c s="22">
        <f t="shared" si="138"/>
        <v>0</v>
      </c>
      <c s="22">
        <f t="shared" si="139"/>
        <v>9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223">
        <f t="shared" si="122"/>
        <v>6</v>
      </c>
      <c s="93" t="str">
        <f t="shared" si="123"/>
        <v>06:18</v>
      </c>
      <c s="29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1860</v>
      </c>
      <c s="29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1080</v>
      </c>
      <c s="29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9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360</v>
      </c>
      <c s="29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9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9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9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480</v>
      </c>
      <c s="29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300</v>
      </c>
      <c s="29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540</v>
      </c>
      <c s="29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180</v>
      </c>
      <c s="29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9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9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9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9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9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9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9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9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9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9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9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9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9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9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9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9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9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71"/>
      <c r="CT338" s="332"/>
      <c s="14"/>
      <c s="79"/>
      <c s="79"/>
      <c r="FL338" s="1"/>
      <c s="125">
        <f t="shared" si="120"/>
        <v>44166</v>
      </c>
      <c s="229"/>
    </row>
    <row ht="11.1" customHeight="1">
      <c s="299">
        <f t="shared" si="124"/>
        <v>339</v>
      </c>
      <c s="74">
        <f t="shared" si="121"/>
        <v>6.3166666666666664</v>
      </c>
      <c s="236">
        <v>45055.263194444444</v>
      </c>
      <c s="66">
        <v>321</v>
      </c>
      <c s="66">
        <v>1048</v>
      </c>
      <c s="66">
        <v>0</v>
      </c>
      <c s="66">
        <v>248</v>
      </c>
      <c s="66">
        <v>0</v>
      </c>
      <c s="66">
        <v>0</v>
      </c>
      <c s="66">
        <v>0</v>
      </c>
      <c s="66">
        <v>468</v>
      </c>
      <c s="66">
        <v>318</v>
      </c>
      <c s="66">
        <v>536</v>
      </c>
      <c s="66">
        <v>188</v>
      </c>
      <c s="66">
        <v>0</v>
      </c>
      <c s="66">
        <v>372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25"/>
      <c s="255" t="str">
        <f t="shared" si="125"/>
        <v/>
      </c>
      <c s="253">
        <f t="shared" si="126"/>
        <v>1</v>
      </c>
      <c s="22">
        <f t="shared" si="127"/>
        <v>26</v>
      </c>
      <c s="22">
        <f t="shared" si="128"/>
        <v>16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5</v>
      </c>
      <c s="22">
        <f t="shared" si="136"/>
        <v>8</v>
      </c>
      <c s="22">
        <f t="shared" si="137"/>
        <v>3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223">
        <f t="shared" si="122"/>
        <v>6</v>
      </c>
      <c s="93" t="str">
        <f t="shared" si="123"/>
        <v>06:19</v>
      </c>
      <c s="29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1560</v>
      </c>
      <c s="29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960</v>
      </c>
      <c s="29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9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300</v>
      </c>
      <c s="29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9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9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9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420</v>
      </c>
      <c s="29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300</v>
      </c>
      <c s="29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480</v>
      </c>
      <c s="29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180</v>
      </c>
      <c s="29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9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9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9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9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9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9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9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9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9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9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9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9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9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9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9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9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9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71"/>
      <c r="CT339" s="332"/>
      <c s="14"/>
      <c s="79"/>
      <c s="79"/>
      <c r="FL339" s="1"/>
      <c s="125">
        <f t="shared" si="120"/>
        <v>44167</v>
      </c>
      <c s="229"/>
    </row>
    <row ht="11.1" customHeight="1">
      <c s="299">
        <f t="shared" si="124"/>
        <v>340</v>
      </c>
      <c s="74">
        <f t="shared" si="121"/>
        <v>6.333333333333333</v>
      </c>
      <c s="236">
        <v>45055.263888888891</v>
      </c>
      <c s="66">
        <v>350</v>
      </c>
      <c s="66">
        <v>1065</v>
      </c>
      <c s="66">
        <v>4</v>
      </c>
      <c s="66">
        <v>254</v>
      </c>
      <c s="66">
        <v>0</v>
      </c>
      <c s="66">
        <v>0</v>
      </c>
      <c s="66">
        <v>0</v>
      </c>
      <c s="66">
        <v>476</v>
      </c>
      <c s="66">
        <v>323</v>
      </c>
      <c s="66">
        <v>544</v>
      </c>
      <c s="66">
        <v>191</v>
      </c>
      <c s="66">
        <v>0</v>
      </c>
      <c s="66">
        <v>381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25"/>
      <c s="255" t="str">
        <f t="shared" si="125"/>
        <v/>
      </c>
      <c s="253">
        <f t="shared" si="126"/>
        <v>1</v>
      </c>
      <c s="22">
        <f t="shared" si="127"/>
        <v>29</v>
      </c>
      <c s="22">
        <f t="shared" si="128"/>
        <v>17</v>
      </c>
      <c s="22">
        <f t="shared" si="129"/>
        <v>4</v>
      </c>
      <c s="22">
        <f t="shared" si="130"/>
        <v>6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5</v>
      </c>
      <c s="22">
        <f t="shared" si="136"/>
        <v>8</v>
      </c>
      <c s="22">
        <f t="shared" si="137"/>
        <v>3</v>
      </c>
      <c s="22">
        <f t="shared" si="138"/>
        <v>0</v>
      </c>
      <c s="22">
        <f t="shared" si="139"/>
        <v>9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223">
        <f t="shared" si="122"/>
        <v>6</v>
      </c>
      <c s="93" t="str">
        <f t="shared" si="123"/>
        <v>06:20</v>
      </c>
      <c s="29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1740</v>
      </c>
      <c s="29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1020</v>
      </c>
      <c s="29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240</v>
      </c>
      <c s="29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360</v>
      </c>
      <c s="29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9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9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9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480</v>
      </c>
      <c s="29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300</v>
      </c>
      <c s="29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480</v>
      </c>
      <c s="29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180</v>
      </c>
      <c s="29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9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9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9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9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9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9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9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9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9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9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9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9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9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9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9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9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9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71"/>
      <c r="CT340" s="332"/>
      <c s="14"/>
      <c s="79"/>
      <c s="79"/>
      <c r="FL340" s="1"/>
      <c s="125">
        <f t="shared" si="120"/>
        <v>44168</v>
      </c>
      <c s="229"/>
    </row>
    <row ht="11.1" customHeight="1">
      <c s="299">
        <f t="shared" si="124"/>
        <v>341</v>
      </c>
      <c s="74">
        <f t="shared" si="121"/>
        <v>6.3499999999999996</v>
      </c>
      <c s="236">
        <v>45055.26458333333</v>
      </c>
      <c s="66">
        <v>363</v>
      </c>
      <c s="66">
        <v>1080</v>
      </c>
      <c s="66">
        <v>8</v>
      </c>
      <c s="66">
        <v>260</v>
      </c>
      <c s="66">
        <v>0</v>
      </c>
      <c s="66">
        <v>7</v>
      </c>
      <c s="66">
        <v>1</v>
      </c>
      <c s="66">
        <v>483</v>
      </c>
      <c s="66">
        <v>327</v>
      </c>
      <c s="66">
        <v>552</v>
      </c>
      <c s="66">
        <v>193</v>
      </c>
      <c s="66">
        <v>0</v>
      </c>
      <c s="66">
        <v>388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25"/>
      <c s="255" t="str">
        <f t="shared" si="125"/>
        <v/>
      </c>
      <c s="253">
        <f t="shared" si="126"/>
        <v>1</v>
      </c>
      <c s="22">
        <f t="shared" si="127"/>
        <v>13</v>
      </c>
      <c s="22">
        <f t="shared" si="128"/>
        <v>15</v>
      </c>
      <c s="22">
        <f t="shared" si="129"/>
        <v>4</v>
      </c>
      <c s="22">
        <f t="shared" si="130"/>
        <v>6</v>
      </c>
      <c s="22">
        <f t="shared" si="131"/>
        <v>0</v>
      </c>
      <c s="22">
        <f t="shared" si="132"/>
        <v>7</v>
      </c>
      <c s="22">
        <f t="shared" si="133"/>
        <v>1</v>
      </c>
      <c s="22">
        <f t="shared" si="134"/>
        <v>7</v>
      </c>
      <c s="22">
        <f t="shared" si="135"/>
        <v>4</v>
      </c>
      <c s="22">
        <f t="shared" si="136"/>
        <v>8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223">
        <f t="shared" si="122"/>
        <v>6</v>
      </c>
      <c s="93" t="str">
        <f t="shared" si="123"/>
        <v>06:21</v>
      </c>
      <c s="29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780</v>
      </c>
      <c s="29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900</v>
      </c>
      <c s="29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240</v>
      </c>
      <c s="29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360</v>
      </c>
      <c s="29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9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420</v>
      </c>
      <c s="29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60</v>
      </c>
      <c s="29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420</v>
      </c>
      <c s="29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240</v>
      </c>
      <c s="29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480</v>
      </c>
      <c s="29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120</v>
      </c>
      <c s="29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9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9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9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9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9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9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9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9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9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9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9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9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9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9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9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9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9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71"/>
      <c r="CT341" s="332"/>
      <c s="14"/>
      <c s="79"/>
      <c s="79"/>
      <c r="FL341" s="1"/>
      <c s="125">
        <f t="shared" si="120"/>
        <v>44169</v>
      </c>
      <c s="229"/>
    </row>
    <row ht="11.1" customHeight="1">
      <c s="299">
        <f t="shared" si="124"/>
        <v>342</v>
      </c>
      <c s="74">
        <f t="shared" si="121"/>
        <v>6.3666666666666663</v>
      </c>
      <c s="236">
        <v>45055.265277777777</v>
      </c>
      <c s="66">
        <v>391</v>
      </c>
      <c s="66">
        <v>1098</v>
      </c>
      <c s="66">
        <v>10</v>
      </c>
      <c s="66">
        <v>266</v>
      </c>
      <c s="66">
        <v>0</v>
      </c>
      <c s="66">
        <v>18</v>
      </c>
      <c s="66">
        <v>3</v>
      </c>
      <c s="66">
        <v>489</v>
      </c>
      <c s="66">
        <v>332</v>
      </c>
      <c s="66">
        <v>560</v>
      </c>
      <c s="66">
        <v>196</v>
      </c>
      <c s="66">
        <v>0</v>
      </c>
      <c s="66">
        <v>397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25"/>
      <c s="255" t="str">
        <f t="shared" si="125"/>
        <v/>
      </c>
      <c s="253">
        <f t="shared" si="126"/>
        <v>1</v>
      </c>
      <c s="22">
        <f t="shared" si="127"/>
        <v>28</v>
      </c>
      <c s="22">
        <f t="shared" si="128"/>
        <v>18</v>
      </c>
      <c s="22">
        <f t="shared" si="129"/>
        <v>2</v>
      </c>
      <c s="22">
        <f t="shared" si="130"/>
        <v>6</v>
      </c>
      <c s="22">
        <f t="shared" si="131"/>
        <v>0</v>
      </c>
      <c s="22">
        <f t="shared" si="132"/>
        <v>11</v>
      </c>
      <c s="22">
        <f t="shared" si="133"/>
        <v>2</v>
      </c>
      <c s="22">
        <f t="shared" si="134"/>
        <v>6</v>
      </c>
      <c s="22">
        <f t="shared" si="135"/>
        <v>5</v>
      </c>
      <c s="22">
        <f t="shared" si="136"/>
        <v>8</v>
      </c>
      <c s="22">
        <f t="shared" si="137"/>
        <v>3</v>
      </c>
      <c s="22">
        <f t="shared" si="138"/>
        <v>0</v>
      </c>
      <c s="22">
        <f t="shared" si="139"/>
        <v>9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223">
        <f t="shared" si="122"/>
        <v>6</v>
      </c>
      <c s="93" t="str">
        <f t="shared" si="123"/>
        <v>06:22</v>
      </c>
      <c s="29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1680</v>
      </c>
      <c s="29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1080</v>
      </c>
      <c s="29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120</v>
      </c>
      <c s="29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360</v>
      </c>
      <c s="29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9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660</v>
      </c>
      <c s="29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120</v>
      </c>
      <c s="29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360</v>
      </c>
      <c s="29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300</v>
      </c>
      <c s="29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480</v>
      </c>
      <c s="29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180</v>
      </c>
      <c s="29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9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9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9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9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9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9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9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9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9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9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9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9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9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9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9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9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9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71"/>
      <c r="CT342" s="332"/>
      <c s="14"/>
      <c s="79"/>
      <c s="79"/>
      <c r="FL342" s="1"/>
      <c s="125">
        <f t="shared" si="120"/>
        <v>44170</v>
      </c>
      <c s="229"/>
    </row>
    <row ht="11.1" customHeight="1">
      <c s="299">
        <f t="shared" si="124"/>
        <v>343</v>
      </c>
      <c s="74">
        <f t="shared" si="121"/>
        <v>6.3833333333333337</v>
      </c>
      <c s="236">
        <v>45055.265972222223</v>
      </c>
      <c s="66">
        <v>418</v>
      </c>
      <c s="66">
        <v>1113</v>
      </c>
      <c s="66">
        <v>14</v>
      </c>
      <c s="66">
        <v>271</v>
      </c>
      <c s="66">
        <v>0</v>
      </c>
      <c s="66">
        <v>24</v>
      </c>
      <c s="66">
        <v>4</v>
      </c>
      <c s="66">
        <v>494</v>
      </c>
      <c s="66">
        <v>337</v>
      </c>
      <c s="66">
        <v>568</v>
      </c>
      <c s="66">
        <v>199</v>
      </c>
      <c s="66">
        <v>0</v>
      </c>
      <c s="66">
        <v>404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25"/>
      <c s="255" t="str">
        <f t="shared" si="125"/>
        <v/>
      </c>
      <c s="253">
        <f t="shared" si="126"/>
        <v>1</v>
      </c>
      <c s="22">
        <f t="shared" si="127"/>
        <v>27</v>
      </c>
      <c s="22">
        <f t="shared" si="128"/>
        <v>15</v>
      </c>
      <c s="22">
        <f t="shared" si="129"/>
        <v>4</v>
      </c>
      <c s="22">
        <f t="shared" si="130"/>
        <v>5</v>
      </c>
      <c s="22">
        <f t="shared" si="131"/>
        <v>0</v>
      </c>
      <c s="22">
        <f t="shared" si="132"/>
        <v>6</v>
      </c>
      <c s="22">
        <f t="shared" si="133"/>
        <v>1</v>
      </c>
      <c s="22">
        <f t="shared" si="134"/>
        <v>5</v>
      </c>
      <c s="22">
        <f t="shared" si="135"/>
        <v>5</v>
      </c>
      <c s="22">
        <f t="shared" si="136"/>
        <v>8</v>
      </c>
      <c s="22">
        <f t="shared" si="137"/>
        <v>3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223">
        <f t="shared" si="122"/>
        <v>6</v>
      </c>
      <c s="93" t="str">
        <f t="shared" si="123"/>
        <v>06:23</v>
      </c>
      <c s="29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1620</v>
      </c>
      <c s="29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900</v>
      </c>
      <c s="29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240</v>
      </c>
      <c s="29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300</v>
      </c>
      <c s="29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9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360</v>
      </c>
      <c s="29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60</v>
      </c>
      <c s="29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300</v>
      </c>
      <c s="29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300</v>
      </c>
      <c s="29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480</v>
      </c>
      <c s="29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180</v>
      </c>
      <c s="29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9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9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9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9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9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9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9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9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9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9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9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9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9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9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9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9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9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71"/>
      <c r="CT343" s="332"/>
      <c s="14"/>
      <c s="79"/>
      <c s="79"/>
      <c r="FL343" s="1"/>
      <c s="125">
        <f t="shared" si="120"/>
        <v>44171</v>
      </c>
      <c s="229"/>
    </row>
    <row ht="11.1" customHeight="1">
      <c s="299">
        <f t="shared" si="124"/>
        <v>344</v>
      </c>
      <c s="74">
        <f t="shared" si="121"/>
        <v>6.4000000000000004</v>
      </c>
      <c s="236">
        <v>45055.26666666667</v>
      </c>
      <c s="66">
        <v>447</v>
      </c>
      <c s="66">
        <v>1130</v>
      </c>
      <c s="66">
        <v>18</v>
      </c>
      <c s="66">
        <v>277</v>
      </c>
      <c s="66">
        <v>0</v>
      </c>
      <c s="66">
        <v>29</v>
      </c>
      <c s="66">
        <v>5</v>
      </c>
      <c s="66">
        <v>502</v>
      </c>
      <c s="66">
        <v>342</v>
      </c>
      <c s="66">
        <v>576</v>
      </c>
      <c s="66">
        <v>202</v>
      </c>
      <c s="66">
        <v>0</v>
      </c>
      <c s="66">
        <v>412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25"/>
      <c s="255" t="str">
        <f t="shared" si="125"/>
        <v/>
      </c>
      <c s="253">
        <f t="shared" si="126"/>
        <v>1</v>
      </c>
      <c s="22">
        <f t="shared" si="127"/>
        <v>29</v>
      </c>
      <c s="22">
        <f t="shared" si="128"/>
        <v>17</v>
      </c>
      <c s="22">
        <f t="shared" si="129"/>
        <v>4</v>
      </c>
      <c s="22">
        <f t="shared" si="130"/>
        <v>6</v>
      </c>
      <c s="22">
        <f t="shared" si="131"/>
        <v>0</v>
      </c>
      <c s="22">
        <f t="shared" si="132"/>
        <v>5</v>
      </c>
      <c s="22">
        <f t="shared" si="133"/>
        <v>1</v>
      </c>
      <c s="22">
        <f t="shared" si="134"/>
        <v>8</v>
      </c>
      <c s="22">
        <f t="shared" si="135"/>
        <v>5</v>
      </c>
      <c s="22">
        <f t="shared" si="136"/>
        <v>8</v>
      </c>
      <c s="22">
        <f t="shared" si="137"/>
        <v>3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223">
        <f t="shared" si="122"/>
        <v>6</v>
      </c>
      <c s="93" t="str">
        <f t="shared" si="123"/>
        <v>06:24</v>
      </c>
      <c s="29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1740</v>
      </c>
      <c s="29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1020</v>
      </c>
      <c s="29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240</v>
      </c>
      <c s="29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360</v>
      </c>
      <c s="29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9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300</v>
      </c>
      <c s="29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60</v>
      </c>
      <c s="29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480</v>
      </c>
      <c s="29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300</v>
      </c>
      <c s="29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480</v>
      </c>
      <c s="29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180</v>
      </c>
      <c s="29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9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9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9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9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9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9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9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9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9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9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9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9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9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9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9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9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9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71"/>
      <c r="CT344" s="332"/>
      <c s="14"/>
      <c s="79"/>
      <c s="79"/>
      <c r="FL344" s="1"/>
      <c s="125">
        <f t="shared" si="120"/>
        <v>44172</v>
      </c>
      <c s="229"/>
    </row>
    <row ht="11.1" customHeight="1">
      <c s="299">
        <f t="shared" si="124"/>
        <v>345</v>
      </c>
      <c s="74">
        <f t="shared" si="121"/>
        <v>6.416666666666667</v>
      </c>
      <c s="236">
        <v>45055.267361111109</v>
      </c>
      <c s="66">
        <v>476</v>
      </c>
      <c s="66">
        <v>1146</v>
      </c>
      <c s="66">
        <v>22</v>
      </c>
      <c s="66">
        <v>283</v>
      </c>
      <c s="66">
        <v>0</v>
      </c>
      <c s="66">
        <v>35</v>
      </c>
      <c s="66">
        <v>6</v>
      </c>
      <c s="66">
        <v>509</v>
      </c>
      <c s="66">
        <v>345</v>
      </c>
      <c s="66">
        <v>584</v>
      </c>
      <c s="66">
        <v>204</v>
      </c>
      <c s="66">
        <v>0</v>
      </c>
      <c s="66">
        <v>420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25"/>
      <c s="255" t="str">
        <f t="shared" si="125"/>
        <v/>
      </c>
      <c s="253">
        <f t="shared" si="126"/>
        <v>1</v>
      </c>
      <c s="22">
        <f t="shared" si="127"/>
        <v>29</v>
      </c>
      <c s="22">
        <f t="shared" si="128"/>
        <v>16</v>
      </c>
      <c s="22">
        <f t="shared" si="129"/>
        <v>4</v>
      </c>
      <c s="22">
        <f t="shared" si="130"/>
        <v>6</v>
      </c>
      <c s="22">
        <f t="shared" si="131"/>
        <v>0</v>
      </c>
      <c s="22">
        <f t="shared" si="132"/>
        <v>6</v>
      </c>
      <c s="22">
        <f t="shared" si="133"/>
        <v>1</v>
      </c>
      <c s="22">
        <f t="shared" si="134"/>
        <v>7</v>
      </c>
      <c s="22">
        <f t="shared" si="135"/>
        <v>3</v>
      </c>
      <c s="22">
        <f t="shared" si="136"/>
        <v>8</v>
      </c>
      <c s="22">
        <f t="shared" si="137"/>
        <v>2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223">
        <f t="shared" si="122"/>
        <v>6</v>
      </c>
      <c s="93" t="str">
        <f t="shared" si="123"/>
        <v>06:25</v>
      </c>
      <c s="29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1740</v>
      </c>
      <c s="29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960</v>
      </c>
      <c s="29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240</v>
      </c>
      <c s="29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360</v>
      </c>
      <c s="29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9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360</v>
      </c>
      <c s="29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60</v>
      </c>
      <c s="29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420</v>
      </c>
      <c s="29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180</v>
      </c>
      <c s="29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480</v>
      </c>
      <c s="29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120</v>
      </c>
      <c s="29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9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9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9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9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9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9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9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9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9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9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9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9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9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9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9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9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9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71"/>
      <c r="CT345" s="332"/>
      <c s="14"/>
      <c s="79"/>
      <c s="79"/>
      <c r="FL345" s="1"/>
      <c s="125">
        <f t="shared" si="120"/>
        <v>44173</v>
      </c>
      <c s="229"/>
    </row>
    <row ht="11.1" customHeight="1">
      <c s="299">
        <f t="shared" si="124"/>
        <v>346</v>
      </c>
      <c s="74">
        <f t="shared" si="121"/>
        <v>6.4333333333333336</v>
      </c>
      <c s="236">
        <v>45055.268055555556</v>
      </c>
      <c s="66">
        <v>504</v>
      </c>
      <c s="66">
        <v>1162</v>
      </c>
      <c s="66">
        <v>26</v>
      </c>
      <c s="66">
        <v>288</v>
      </c>
      <c s="66">
        <v>0</v>
      </c>
      <c s="66">
        <v>40</v>
      </c>
      <c s="66">
        <v>7</v>
      </c>
      <c s="66">
        <v>516</v>
      </c>
      <c s="66">
        <v>349</v>
      </c>
      <c s="66">
        <v>592</v>
      </c>
      <c s="66">
        <v>207</v>
      </c>
      <c s="66">
        <v>0</v>
      </c>
      <c s="66">
        <v>428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25"/>
      <c s="255" t="str">
        <f t="shared" si="125"/>
        <v/>
      </c>
      <c s="253">
        <f t="shared" si="126"/>
        <v>1</v>
      </c>
      <c s="22">
        <f t="shared" si="127"/>
        <v>28</v>
      </c>
      <c s="22">
        <f t="shared" si="128"/>
        <v>16</v>
      </c>
      <c s="22">
        <f t="shared" si="129"/>
        <v>4</v>
      </c>
      <c s="22">
        <f t="shared" si="130"/>
        <v>5</v>
      </c>
      <c s="22">
        <f t="shared" si="131"/>
        <v>0</v>
      </c>
      <c s="22">
        <f t="shared" si="132"/>
        <v>5</v>
      </c>
      <c s="22">
        <f t="shared" si="133"/>
        <v>1</v>
      </c>
      <c s="22">
        <f t="shared" si="134"/>
        <v>7</v>
      </c>
      <c s="22">
        <f t="shared" si="135"/>
        <v>4</v>
      </c>
      <c s="22">
        <f t="shared" si="136"/>
        <v>8</v>
      </c>
      <c s="22">
        <f t="shared" si="137"/>
        <v>3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223">
        <f t="shared" si="122"/>
        <v>6</v>
      </c>
      <c s="93" t="str">
        <f t="shared" si="123"/>
        <v>06:26</v>
      </c>
      <c s="29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1680</v>
      </c>
      <c s="29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960</v>
      </c>
      <c s="29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240</v>
      </c>
      <c s="29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300</v>
      </c>
      <c s="29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9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300</v>
      </c>
      <c s="29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60</v>
      </c>
      <c s="29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420</v>
      </c>
      <c s="29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240</v>
      </c>
      <c s="29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480</v>
      </c>
      <c s="29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180</v>
      </c>
      <c s="29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9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9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9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9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9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9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9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9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9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9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9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9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9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9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9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9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9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71"/>
      <c r="CT346" s="332"/>
      <c s="14"/>
      <c s="79"/>
      <c s="79"/>
      <c r="FL346" s="1"/>
      <c s="125">
        <f t="shared" si="120"/>
        <v>44174</v>
      </c>
      <c s="229"/>
    </row>
    <row ht="11.1" customHeight="1">
      <c s="299">
        <f t="shared" si="124"/>
        <v>347</v>
      </c>
      <c s="74">
        <f t="shared" si="121"/>
        <v>6.4500000000000002</v>
      </c>
      <c s="236">
        <v>45055.268750000003</v>
      </c>
      <c s="66">
        <v>533</v>
      </c>
      <c s="66">
        <v>1172</v>
      </c>
      <c s="66">
        <v>30</v>
      </c>
      <c s="66">
        <v>292</v>
      </c>
      <c s="66">
        <v>0</v>
      </c>
      <c s="66">
        <v>45</v>
      </c>
      <c s="66">
        <v>8</v>
      </c>
      <c s="66">
        <v>523</v>
      </c>
      <c s="66">
        <v>353</v>
      </c>
      <c s="66">
        <v>600</v>
      </c>
      <c s="66">
        <v>210</v>
      </c>
      <c s="66">
        <v>0</v>
      </c>
      <c s="66">
        <v>436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25"/>
      <c s="255" t="str">
        <f t="shared" si="125"/>
        <v/>
      </c>
      <c s="253">
        <f t="shared" si="126"/>
        <v>1</v>
      </c>
      <c s="22">
        <f t="shared" si="127"/>
        <v>29</v>
      </c>
      <c s="22">
        <f t="shared" si="128"/>
        <v>10</v>
      </c>
      <c s="22">
        <f t="shared" si="129"/>
        <v>4</v>
      </c>
      <c s="22">
        <f t="shared" si="130"/>
        <v>4</v>
      </c>
      <c s="22">
        <f t="shared" si="131"/>
        <v>0</v>
      </c>
      <c s="22">
        <f t="shared" si="132"/>
        <v>5</v>
      </c>
      <c s="22">
        <f t="shared" si="133"/>
        <v>1</v>
      </c>
      <c s="22">
        <f t="shared" si="134"/>
        <v>7</v>
      </c>
      <c s="22">
        <f t="shared" si="135"/>
        <v>4</v>
      </c>
      <c s="22">
        <f t="shared" si="136"/>
        <v>8</v>
      </c>
      <c s="22">
        <f t="shared" si="137"/>
        <v>3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223">
        <f t="shared" si="122"/>
        <v>6</v>
      </c>
      <c s="93" t="str">
        <f t="shared" si="123"/>
        <v>06:27</v>
      </c>
      <c s="29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1740</v>
      </c>
      <c s="29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600</v>
      </c>
      <c s="29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240</v>
      </c>
      <c s="29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240</v>
      </c>
      <c s="29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9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300</v>
      </c>
      <c s="29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60</v>
      </c>
      <c s="29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420</v>
      </c>
      <c s="29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240</v>
      </c>
      <c s="29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480</v>
      </c>
      <c s="29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180</v>
      </c>
      <c s="29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9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9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9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9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9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9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9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9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9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9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9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9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9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9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9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9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9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71"/>
      <c r="CT347" s="332"/>
      <c s="14"/>
      <c s="79"/>
      <c s="79"/>
      <c r="FL347" s="1"/>
      <c s="125">
        <f t="shared" si="120"/>
        <v>44175</v>
      </c>
      <c s="229"/>
    </row>
    <row ht="11.1" customHeight="1">
      <c s="299">
        <f t="shared" si="124"/>
        <v>348</v>
      </c>
      <c s="74">
        <f t="shared" si="121"/>
        <v>6.4666666666666668</v>
      </c>
      <c s="236">
        <v>45055.269444444442</v>
      </c>
      <c s="66">
        <v>562</v>
      </c>
      <c s="66">
        <v>1178</v>
      </c>
      <c s="66">
        <v>34</v>
      </c>
      <c s="66">
        <v>296</v>
      </c>
      <c s="66">
        <v>0</v>
      </c>
      <c s="66">
        <v>47</v>
      </c>
      <c s="66">
        <v>8</v>
      </c>
      <c s="66">
        <v>530</v>
      </c>
      <c s="66">
        <v>357</v>
      </c>
      <c s="66">
        <v>609</v>
      </c>
      <c s="66">
        <v>213</v>
      </c>
      <c s="66">
        <v>0</v>
      </c>
      <c s="66">
        <v>445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25"/>
      <c s="255" t="str">
        <f t="shared" si="125"/>
        <v/>
      </c>
      <c s="253">
        <f t="shared" si="126"/>
        <v>1</v>
      </c>
      <c s="22">
        <f t="shared" si="127"/>
        <v>29</v>
      </c>
      <c s="22">
        <f t="shared" si="128"/>
        <v>6</v>
      </c>
      <c s="22">
        <f t="shared" si="129"/>
        <v>4</v>
      </c>
      <c s="22">
        <f t="shared" si="130"/>
        <v>4</v>
      </c>
      <c s="22">
        <f t="shared" si="131"/>
        <v>0</v>
      </c>
      <c s="22">
        <f t="shared" si="132"/>
        <v>2</v>
      </c>
      <c s="22">
        <f t="shared" si="133"/>
        <v>0</v>
      </c>
      <c s="22">
        <f t="shared" si="134"/>
        <v>7</v>
      </c>
      <c s="22">
        <f t="shared" si="135"/>
        <v>4</v>
      </c>
      <c s="22">
        <f t="shared" si="136"/>
        <v>9</v>
      </c>
      <c s="22">
        <f t="shared" si="137"/>
        <v>3</v>
      </c>
      <c s="22">
        <f t="shared" si="138"/>
        <v>0</v>
      </c>
      <c s="22">
        <f t="shared" si="139"/>
        <v>9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223">
        <f t="shared" si="122"/>
        <v>6</v>
      </c>
      <c s="93" t="str">
        <f t="shared" si="123"/>
        <v>06:28</v>
      </c>
      <c s="29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1740</v>
      </c>
      <c s="29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360</v>
      </c>
      <c s="29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240</v>
      </c>
      <c s="29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240</v>
      </c>
      <c s="29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9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120</v>
      </c>
      <c s="29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9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420</v>
      </c>
      <c s="29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240</v>
      </c>
      <c s="29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540</v>
      </c>
      <c s="29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180</v>
      </c>
      <c s="29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9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9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9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9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9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9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9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9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9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9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9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9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9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9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9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9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9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71"/>
      <c r="CT348" s="332"/>
      <c s="14"/>
      <c s="79"/>
      <c s="79"/>
      <c r="FL348" s="1"/>
      <c s="125">
        <f t="shared" si="120"/>
        <v>44176</v>
      </c>
      <c s="229"/>
    </row>
    <row ht="11.1" customHeight="1">
      <c s="299">
        <f t="shared" si="124"/>
        <v>349</v>
      </c>
      <c s="74">
        <f t="shared" si="121"/>
        <v>6.4833333333333334</v>
      </c>
      <c s="236">
        <v>45055.270138888889</v>
      </c>
      <c s="66">
        <v>591</v>
      </c>
      <c s="66">
        <v>1186</v>
      </c>
      <c s="66">
        <v>39</v>
      </c>
      <c s="66">
        <v>298</v>
      </c>
      <c s="66">
        <v>0</v>
      </c>
      <c s="66">
        <v>49</v>
      </c>
      <c s="66">
        <v>9</v>
      </c>
      <c s="66">
        <v>535</v>
      </c>
      <c s="66">
        <v>361</v>
      </c>
      <c s="66">
        <v>617</v>
      </c>
      <c s="66">
        <v>215</v>
      </c>
      <c s="66">
        <v>0</v>
      </c>
      <c s="66">
        <v>453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25"/>
      <c s="255" t="str">
        <f t="shared" si="125"/>
        <v/>
      </c>
      <c s="253">
        <f t="shared" si="126"/>
        <v>1</v>
      </c>
      <c s="22">
        <f t="shared" si="127"/>
        <v>29</v>
      </c>
      <c s="22">
        <f t="shared" si="128"/>
        <v>8</v>
      </c>
      <c s="22">
        <f t="shared" si="129"/>
        <v>5</v>
      </c>
      <c s="22">
        <f t="shared" si="130"/>
        <v>2</v>
      </c>
      <c s="22">
        <f t="shared" si="131"/>
        <v>0</v>
      </c>
      <c s="22">
        <f t="shared" si="132"/>
        <v>2</v>
      </c>
      <c s="22">
        <f t="shared" si="133"/>
        <v>1</v>
      </c>
      <c s="22">
        <f t="shared" si="134"/>
        <v>5</v>
      </c>
      <c s="22">
        <f t="shared" si="135"/>
        <v>4</v>
      </c>
      <c s="22">
        <f t="shared" si="136"/>
        <v>8</v>
      </c>
      <c s="22">
        <f t="shared" si="137"/>
        <v>2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223">
        <f t="shared" si="122"/>
        <v>6</v>
      </c>
      <c s="93" t="str">
        <f t="shared" si="123"/>
        <v>06:29</v>
      </c>
      <c s="29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1740</v>
      </c>
      <c s="29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480</v>
      </c>
      <c s="29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300</v>
      </c>
      <c s="29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120</v>
      </c>
      <c s="29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9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120</v>
      </c>
      <c s="29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60</v>
      </c>
      <c s="29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300</v>
      </c>
      <c s="29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240</v>
      </c>
      <c s="29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480</v>
      </c>
      <c s="29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120</v>
      </c>
      <c s="29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9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9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9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9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9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9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9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9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9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9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9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9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9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9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9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9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9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71"/>
      <c r="CT349" s="332"/>
      <c s="14"/>
      <c s="79"/>
      <c s="79"/>
      <c r="FL349" s="1"/>
      <c s="125">
        <f t="shared" si="120"/>
        <v>44177</v>
      </c>
      <c s="229"/>
    </row>
    <row ht="11.1" customHeight="1">
      <c s="299">
        <f t="shared" si="124"/>
        <v>350</v>
      </c>
      <c s="74">
        <f t="shared" si="121"/>
        <v>6.5</v>
      </c>
      <c s="236">
        <v>45055.270833333336</v>
      </c>
      <c s="66">
        <v>619</v>
      </c>
      <c s="66">
        <v>1195</v>
      </c>
      <c s="66">
        <v>44</v>
      </c>
      <c s="66">
        <v>301</v>
      </c>
      <c s="66">
        <v>0</v>
      </c>
      <c s="66">
        <v>51</v>
      </c>
      <c s="66">
        <v>9</v>
      </c>
      <c s="66">
        <v>539</v>
      </c>
      <c s="66">
        <v>366</v>
      </c>
      <c s="66">
        <v>624</v>
      </c>
      <c s="66">
        <v>218</v>
      </c>
      <c s="66">
        <v>0</v>
      </c>
      <c s="66">
        <v>459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25"/>
      <c s="255" t="str">
        <f t="shared" si="125"/>
        <v/>
      </c>
      <c s="253">
        <f t="shared" si="126"/>
        <v>1</v>
      </c>
      <c s="22">
        <f t="shared" si="127"/>
        <v>28</v>
      </c>
      <c s="22">
        <f t="shared" si="128"/>
        <v>9</v>
      </c>
      <c s="22">
        <f t="shared" si="129"/>
        <v>5</v>
      </c>
      <c s="22">
        <f t="shared" si="130"/>
        <v>3</v>
      </c>
      <c s="22">
        <f t="shared" si="131"/>
        <v>0</v>
      </c>
      <c s="22">
        <f t="shared" si="132"/>
        <v>2</v>
      </c>
      <c s="22">
        <f t="shared" si="133"/>
        <v>0</v>
      </c>
      <c s="22">
        <f t="shared" si="134"/>
        <v>4</v>
      </c>
      <c s="22">
        <f t="shared" si="135"/>
        <v>5</v>
      </c>
      <c s="22">
        <f t="shared" si="136"/>
        <v>7</v>
      </c>
      <c s="22">
        <f t="shared" si="137"/>
        <v>3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223">
        <f t="shared" si="122"/>
        <v>6</v>
      </c>
      <c s="93" t="str">
        <f t="shared" si="123"/>
        <v>06:30</v>
      </c>
      <c s="29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1680</v>
      </c>
      <c s="29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540</v>
      </c>
      <c s="29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300</v>
      </c>
      <c s="29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180</v>
      </c>
      <c s="29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9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120</v>
      </c>
      <c s="29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9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240</v>
      </c>
      <c s="29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300</v>
      </c>
      <c s="29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420</v>
      </c>
      <c s="29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180</v>
      </c>
      <c s="29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9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9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9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9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9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9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9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9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9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9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9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9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9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9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9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9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9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71"/>
      <c r="CT350" s="332"/>
      <c s="14"/>
      <c s="79"/>
      <c s="79"/>
      <c r="FL350" s="1"/>
      <c s="125">
        <f t="shared" si="120"/>
        <v>44178</v>
      </c>
      <c s="229"/>
    </row>
    <row ht="11.1" customHeight="1">
      <c s="299">
        <f t="shared" si="124"/>
        <v>351</v>
      </c>
      <c s="74">
        <f t="shared" si="121"/>
        <v>6.5166666666666666</v>
      </c>
      <c s="236">
        <v>45055.271527777775</v>
      </c>
      <c s="66">
        <v>649</v>
      </c>
      <c s="66">
        <v>1206</v>
      </c>
      <c s="66">
        <v>49</v>
      </c>
      <c s="66">
        <v>304</v>
      </c>
      <c s="66">
        <v>0</v>
      </c>
      <c s="66">
        <v>53</v>
      </c>
      <c s="66">
        <v>9</v>
      </c>
      <c s="66">
        <v>542</v>
      </c>
      <c s="66">
        <v>370</v>
      </c>
      <c s="66">
        <v>632</v>
      </c>
      <c s="66">
        <v>220</v>
      </c>
      <c s="66">
        <v>0</v>
      </c>
      <c s="66">
        <v>465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25"/>
      <c s="255" t="str">
        <f t="shared" si="125"/>
        <v/>
      </c>
      <c s="253">
        <f t="shared" si="126"/>
        <v>1</v>
      </c>
      <c s="22">
        <f t="shared" si="127"/>
        <v>30</v>
      </c>
      <c s="22">
        <f t="shared" si="128"/>
        <v>11</v>
      </c>
      <c s="22">
        <f t="shared" si="129"/>
        <v>5</v>
      </c>
      <c s="22">
        <f t="shared" si="130"/>
        <v>3</v>
      </c>
      <c s="22">
        <f t="shared" si="131"/>
        <v>0</v>
      </c>
      <c s="22">
        <f t="shared" si="132"/>
        <v>2</v>
      </c>
      <c s="22">
        <f t="shared" si="133"/>
        <v>0</v>
      </c>
      <c s="22">
        <f t="shared" si="134"/>
        <v>3</v>
      </c>
      <c s="22">
        <f t="shared" si="135"/>
        <v>4</v>
      </c>
      <c s="22">
        <f t="shared" si="136"/>
        <v>8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223">
        <f t="shared" si="122"/>
        <v>6</v>
      </c>
      <c s="93" t="str">
        <f t="shared" si="123"/>
        <v>06:31</v>
      </c>
      <c s="29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1800</v>
      </c>
      <c s="29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660</v>
      </c>
      <c s="29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300</v>
      </c>
      <c s="29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180</v>
      </c>
      <c s="29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9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120</v>
      </c>
      <c s="29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9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180</v>
      </c>
      <c s="29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29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480</v>
      </c>
      <c s="29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29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9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9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9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9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9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9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9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9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9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9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9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9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9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9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9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9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9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71"/>
      <c r="CT351" s="332"/>
      <c s="14"/>
      <c s="79"/>
      <c s="79"/>
      <c r="FL351" s="1"/>
      <c s="125">
        <f t="shared" si="120"/>
        <v>44179</v>
      </c>
      <c s="229"/>
    </row>
    <row ht="11.1" customHeight="1">
      <c s="299">
        <f t="shared" si="124"/>
        <v>352</v>
      </c>
      <c s="74">
        <f t="shared" si="121"/>
        <v>6.5333333333333332</v>
      </c>
      <c s="236">
        <v>45055.272222222222</v>
      </c>
      <c s="66">
        <v>681</v>
      </c>
      <c s="66">
        <v>1220</v>
      </c>
      <c s="66">
        <v>52</v>
      </c>
      <c s="66">
        <v>308</v>
      </c>
      <c s="66">
        <v>0</v>
      </c>
      <c s="66">
        <v>56</v>
      </c>
      <c s="66">
        <v>10</v>
      </c>
      <c s="66">
        <v>546</v>
      </c>
      <c s="66">
        <v>374</v>
      </c>
      <c s="66">
        <v>639</v>
      </c>
      <c s="66">
        <v>223</v>
      </c>
      <c s="66">
        <v>0</v>
      </c>
      <c s="66">
        <v>470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25"/>
      <c s="255" t="str">
        <f t="shared" si="125"/>
        <v/>
      </c>
      <c s="253">
        <f t="shared" si="126"/>
        <v>1</v>
      </c>
      <c s="22">
        <f t="shared" si="127"/>
        <v>32</v>
      </c>
      <c s="22">
        <f t="shared" si="128"/>
        <v>14</v>
      </c>
      <c s="22">
        <f t="shared" si="129"/>
        <v>3</v>
      </c>
      <c s="22">
        <f t="shared" si="130"/>
        <v>4</v>
      </c>
      <c s="22">
        <f t="shared" si="131"/>
        <v>0</v>
      </c>
      <c s="22">
        <f t="shared" si="132"/>
        <v>3</v>
      </c>
      <c s="22">
        <f t="shared" si="133"/>
        <v>1</v>
      </c>
      <c s="22">
        <f t="shared" si="134"/>
        <v>4</v>
      </c>
      <c s="22">
        <f t="shared" si="135"/>
        <v>4</v>
      </c>
      <c s="22">
        <f t="shared" si="136"/>
        <v>7</v>
      </c>
      <c s="22">
        <f t="shared" si="137"/>
        <v>3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223">
        <f t="shared" si="122"/>
        <v>6</v>
      </c>
      <c s="93" t="str">
        <f t="shared" si="123"/>
        <v>06:32</v>
      </c>
      <c s="29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1920</v>
      </c>
      <c s="29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840</v>
      </c>
      <c s="29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180</v>
      </c>
      <c s="29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240</v>
      </c>
      <c s="29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9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180</v>
      </c>
      <c s="29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60</v>
      </c>
      <c s="29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240</v>
      </c>
      <c s="29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240</v>
      </c>
      <c s="29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420</v>
      </c>
      <c s="29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180</v>
      </c>
      <c s="29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9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9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9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9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9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9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9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9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9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9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9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9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9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9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9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9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9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71"/>
      <c r="CT352" s="332"/>
      <c s="14"/>
      <c s="79"/>
      <c s="79"/>
      <c r="FL352" s="1"/>
      <c s="125">
        <f t="shared" si="120"/>
        <v>44180</v>
      </c>
      <c s="229"/>
    </row>
    <row ht="11.1" customHeight="1">
      <c s="299">
        <f t="shared" si="124"/>
        <v>353</v>
      </c>
      <c s="74">
        <f t="shared" si="121"/>
        <v>6.5499999999999998</v>
      </c>
      <c s="236">
        <v>45055.272916666669</v>
      </c>
      <c s="66">
        <v>706</v>
      </c>
      <c s="66">
        <v>1231</v>
      </c>
      <c s="66">
        <v>55</v>
      </c>
      <c s="66">
        <v>311</v>
      </c>
      <c s="66">
        <v>0</v>
      </c>
      <c s="66">
        <v>59</v>
      </c>
      <c s="66">
        <v>10</v>
      </c>
      <c s="66">
        <v>550</v>
      </c>
      <c s="66">
        <v>377</v>
      </c>
      <c s="66">
        <v>644</v>
      </c>
      <c s="66">
        <v>224</v>
      </c>
      <c s="66">
        <v>0</v>
      </c>
      <c s="66">
        <v>473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25"/>
      <c s="255" t="str">
        <f t="shared" si="125"/>
        <v/>
      </c>
      <c s="253">
        <f t="shared" si="126"/>
        <v>1</v>
      </c>
      <c s="22">
        <f t="shared" si="127"/>
        <v>25</v>
      </c>
      <c s="22">
        <f t="shared" si="128"/>
        <v>11</v>
      </c>
      <c s="22">
        <f t="shared" si="129"/>
        <v>3</v>
      </c>
      <c s="22">
        <f t="shared" si="130"/>
        <v>3</v>
      </c>
      <c s="22">
        <f t="shared" si="131"/>
        <v>0</v>
      </c>
      <c s="22">
        <f t="shared" si="132"/>
        <v>3</v>
      </c>
      <c s="22">
        <f t="shared" si="133"/>
        <v>0</v>
      </c>
      <c s="22">
        <f t="shared" si="134"/>
        <v>4</v>
      </c>
      <c s="22">
        <f t="shared" si="135"/>
        <v>3</v>
      </c>
      <c s="22">
        <f t="shared" si="136"/>
        <v>5</v>
      </c>
      <c s="22">
        <f t="shared" si="137"/>
        <v>1</v>
      </c>
      <c s="22">
        <f t="shared" si="138"/>
        <v>0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223">
        <f t="shared" si="122"/>
        <v>6</v>
      </c>
      <c s="93" t="str">
        <f t="shared" si="123"/>
        <v>06:33</v>
      </c>
      <c s="29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1500</v>
      </c>
      <c s="29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660</v>
      </c>
      <c s="29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180</v>
      </c>
      <c s="29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180</v>
      </c>
      <c s="29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9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180</v>
      </c>
      <c s="29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9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240</v>
      </c>
      <c s="29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180</v>
      </c>
      <c s="29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300</v>
      </c>
      <c s="29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60</v>
      </c>
      <c s="29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9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9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9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9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9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9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9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9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9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9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9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9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9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9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9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9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9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71"/>
      <c r="CT353" s="332"/>
      <c s="14"/>
      <c s="79"/>
      <c s="79"/>
      <c r="FL353" s="1"/>
      <c s="125">
        <f t="shared" si="120"/>
        <v>44181</v>
      </c>
      <c s="229"/>
    </row>
    <row ht="11.1" customHeight="1">
      <c s="299">
        <f t="shared" si="124"/>
        <v>354</v>
      </c>
      <c s="74">
        <f t="shared" si="121"/>
        <v>6.5666666666666664</v>
      </c>
      <c s="236">
        <v>45055.273611111108</v>
      </c>
      <c s="66">
        <v>736</v>
      </c>
      <c s="66">
        <v>1245</v>
      </c>
      <c s="66">
        <v>59</v>
      </c>
      <c s="66">
        <v>316</v>
      </c>
      <c s="66">
        <v>0</v>
      </c>
      <c s="66">
        <v>63</v>
      </c>
      <c s="66">
        <v>11</v>
      </c>
      <c s="66">
        <v>555</v>
      </c>
      <c s="66">
        <v>380</v>
      </c>
      <c s="66">
        <v>650</v>
      </c>
      <c s="66">
        <v>226</v>
      </c>
      <c s="66">
        <v>0</v>
      </c>
      <c s="66">
        <v>477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25"/>
      <c s="255" t="str">
        <f t="shared" si="125"/>
        <v/>
      </c>
      <c s="253">
        <f t="shared" si="126"/>
        <v>1</v>
      </c>
      <c s="22">
        <f t="shared" si="127"/>
        <v>30</v>
      </c>
      <c s="22">
        <f t="shared" si="128"/>
        <v>14</v>
      </c>
      <c s="22">
        <f t="shared" si="129"/>
        <v>4</v>
      </c>
      <c s="22">
        <f t="shared" si="130"/>
        <v>5</v>
      </c>
      <c s="22">
        <f t="shared" si="131"/>
        <v>0</v>
      </c>
      <c s="22">
        <f t="shared" si="132"/>
        <v>4</v>
      </c>
      <c s="22">
        <f t="shared" si="133"/>
        <v>1</v>
      </c>
      <c s="22">
        <f t="shared" si="134"/>
        <v>5</v>
      </c>
      <c s="22">
        <f t="shared" si="135"/>
        <v>3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223">
        <f t="shared" si="122"/>
        <v>6</v>
      </c>
      <c s="93" t="str">
        <f t="shared" si="123"/>
        <v>06:34</v>
      </c>
      <c s="29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1800</v>
      </c>
      <c s="29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840</v>
      </c>
      <c s="29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240</v>
      </c>
      <c s="29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300</v>
      </c>
      <c s="29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9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240</v>
      </c>
      <c s="29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60</v>
      </c>
      <c s="29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300</v>
      </c>
      <c s="29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180</v>
      </c>
      <c s="29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360</v>
      </c>
      <c s="29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29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9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9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9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9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9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9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9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9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9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9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9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9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9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9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9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9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9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71"/>
      <c r="CT354" s="332"/>
      <c s="14"/>
      <c s="79"/>
      <c s="79"/>
      <c r="FL354" s="1"/>
      <c s="125">
        <f t="shared" si="120"/>
        <v>44182</v>
      </c>
      <c s="229"/>
    </row>
    <row ht="11.1" customHeight="1">
      <c s="299">
        <f t="shared" si="124"/>
        <v>355</v>
      </c>
      <c s="74">
        <f t="shared" si="121"/>
        <v>6.583333333333333</v>
      </c>
      <c s="236">
        <v>45055.274305555555</v>
      </c>
      <c s="66">
        <v>765</v>
      </c>
      <c s="66">
        <v>1258</v>
      </c>
      <c s="66">
        <v>63</v>
      </c>
      <c s="66">
        <v>320</v>
      </c>
      <c s="66">
        <v>0</v>
      </c>
      <c s="66">
        <v>67</v>
      </c>
      <c s="66">
        <v>12</v>
      </c>
      <c s="66">
        <v>560</v>
      </c>
      <c s="66">
        <v>383</v>
      </c>
      <c s="66">
        <v>656</v>
      </c>
      <c s="66">
        <v>228</v>
      </c>
      <c s="66">
        <v>0</v>
      </c>
      <c s="66">
        <v>481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25"/>
      <c s="255" t="str">
        <f t="shared" si="125"/>
        <v/>
      </c>
      <c s="253">
        <f t="shared" si="126"/>
        <v>1</v>
      </c>
      <c s="22">
        <f t="shared" si="127"/>
        <v>29</v>
      </c>
      <c s="22">
        <f t="shared" si="128"/>
        <v>13</v>
      </c>
      <c s="22">
        <f t="shared" si="129"/>
        <v>4</v>
      </c>
      <c s="22">
        <f t="shared" si="130"/>
        <v>4</v>
      </c>
      <c s="22">
        <f t="shared" si="131"/>
        <v>0</v>
      </c>
      <c s="22">
        <f t="shared" si="132"/>
        <v>4</v>
      </c>
      <c s="22">
        <f t="shared" si="133"/>
        <v>1</v>
      </c>
      <c s="22">
        <f t="shared" si="134"/>
        <v>5</v>
      </c>
      <c s="22">
        <f t="shared" si="135"/>
        <v>3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223">
        <f t="shared" si="122"/>
        <v>6</v>
      </c>
      <c s="93" t="str">
        <f t="shared" si="123"/>
        <v>06:35</v>
      </c>
      <c s="29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1740</v>
      </c>
      <c s="29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780</v>
      </c>
      <c s="29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240</v>
      </c>
      <c s="29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240</v>
      </c>
      <c s="29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9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240</v>
      </c>
      <c s="29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60</v>
      </c>
      <c s="29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300</v>
      </c>
      <c s="29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180</v>
      </c>
      <c s="29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360</v>
      </c>
      <c s="29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29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9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9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9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9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9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9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9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9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9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9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9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9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9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9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9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9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9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71"/>
      <c r="CT355" s="332"/>
      <c s="14"/>
      <c s="79"/>
      <c s="79"/>
      <c r="FL355" s="1"/>
      <c s="125">
        <f t="shared" si="120"/>
        <v>44183</v>
      </c>
      <c s="229"/>
    </row>
    <row ht="11.1" customHeight="1">
      <c s="299">
        <f t="shared" si="124"/>
        <v>356</v>
      </c>
      <c s="74">
        <f t="shared" si="121"/>
        <v>6.5999999999999996</v>
      </c>
      <c s="236">
        <v>45055.275000000001</v>
      </c>
      <c s="66">
        <v>795</v>
      </c>
      <c s="66">
        <v>1272</v>
      </c>
      <c s="66">
        <v>66</v>
      </c>
      <c s="66">
        <v>325</v>
      </c>
      <c s="66">
        <v>0</v>
      </c>
      <c s="66">
        <v>71</v>
      </c>
      <c s="66">
        <v>12</v>
      </c>
      <c s="66">
        <v>565</v>
      </c>
      <c s="66">
        <v>386</v>
      </c>
      <c s="66">
        <v>662</v>
      </c>
      <c s="66">
        <v>230</v>
      </c>
      <c s="66">
        <v>0</v>
      </c>
      <c s="66">
        <v>486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25"/>
      <c s="255" t="str">
        <f t="shared" si="125"/>
        <v/>
      </c>
      <c s="253">
        <f t="shared" si="126"/>
        <v>1</v>
      </c>
      <c s="22">
        <f t="shared" si="127"/>
        <v>30</v>
      </c>
      <c s="22">
        <f t="shared" si="128"/>
        <v>14</v>
      </c>
      <c s="22">
        <f t="shared" si="129"/>
        <v>3</v>
      </c>
      <c s="22">
        <f t="shared" si="130"/>
        <v>5</v>
      </c>
      <c s="22">
        <f t="shared" si="131"/>
        <v>0</v>
      </c>
      <c s="22">
        <f t="shared" si="132"/>
        <v>4</v>
      </c>
      <c s="22">
        <f t="shared" si="133"/>
        <v>0</v>
      </c>
      <c s="22">
        <f t="shared" si="134"/>
        <v>5</v>
      </c>
      <c s="22">
        <f t="shared" si="135"/>
        <v>3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223">
        <f t="shared" si="122"/>
        <v>6</v>
      </c>
      <c s="93" t="str">
        <f t="shared" si="123"/>
        <v>06:36</v>
      </c>
      <c s="29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1800</v>
      </c>
      <c s="29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840</v>
      </c>
      <c s="29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180</v>
      </c>
      <c s="29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300</v>
      </c>
      <c s="29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9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240</v>
      </c>
      <c s="29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9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300</v>
      </c>
      <c s="29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180</v>
      </c>
      <c s="29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360</v>
      </c>
      <c s="29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120</v>
      </c>
      <c s="29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9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9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9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9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9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9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9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9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9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9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9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9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9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9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9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9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9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71"/>
      <c r="CT356" s="332"/>
      <c s="14"/>
      <c s="79"/>
      <c s="79"/>
      <c r="FL356" s="1"/>
      <c s="125">
        <f t="shared" si="120"/>
        <v>44184</v>
      </c>
      <c s="229"/>
    </row>
    <row ht="11.1" customHeight="1">
      <c s="299">
        <f t="shared" si="124"/>
        <v>357</v>
      </c>
      <c s="74">
        <f t="shared" si="121"/>
        <v>6.6166666666666671</v>
      </c>
      <c s="236">
        <v>45055.275694444441</v>
      </c>
      <c s="66">
        <v>798</v>
      </c>
      <c s="66">
        <v>1286</v>
      </c>
      <c s="66">
        <v>69</v>
      </c>
      <c s="66">
        <v>329</v>
      </c>
      <c s="66">
        <v>0</v>
      </c>
      <c s="66">
        <v>75</v>
      </c>
      <c s="66">
        <v>13</v>
      </c>
      <c s="66">
        <v>571</v>
      </c>
      <c s="66">
        <v>390</v>
      </c>
      <c s="66">
        <v>668</v>
      </c>
      <c s="66">
        <v>232</v>
      </c>
      <c s="66">
        <v>0</v>
      </c>
      <c s="66">
        <v>490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25"/>
      <c s="255" t="str">
        <f t="shared" si="125"/>
        <v/>
      </c>
      <c s="253">
        <f t="shared" si="126"/>
        <v>1</v>
      </c>
      <c s="22">
        <f t="shared" si="127"/>
        <v>3</v>
      </c>
      <c s="22">
        <f t="shared" si="128"/>
        <v>14</v>
      </c>
      <c s="22">
        <f t="shared" si="129"/>
        <v>3</v>
      </c>
      <c s="22">
        <f t="shared" si="130"/>
        <v>4</v>
      </c>
      <c s="22">
        <f t="shared" si="131"/>
        <v>0</v>
      </c>
      <c s="22">
        <f t="shared" si="132"/>
        <v>4</v>
      </c>
      <c s="22">
        <f t="shared" si="133"/>
        <v>1</v>
      </c>
      <c s="22">
        <f t="shared" si="134"/>
        <v>6</v>
      </c>
      <c s="22">
        <f t="shared" si="135"/>
        <v>4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223">
        <f t="shared" si="122"/>
        <v>6</v>
      </c>
      <c s="93" t="str">
        <f t="shared" si="123"/>
        <v>06:37</v>
      </c>
      <c s="29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180</v>
      </c>
      <c s="29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840</v>
      </c>
      <c s="29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180</v>
      </c>
      <c s="29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240</v>
      </c>
      <c s="29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9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240</v>
      </c>
      <c s="29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60</v>
      </c>
      <c s="29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360</v>
      </c>
      <c s="29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240</v>
      </c>
      <c s="29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360</v>
      </c>
      <c s="29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29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9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9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9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9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9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9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9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9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9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9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9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9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9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9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9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9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9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71"/>
      <c r="CT357" s="332"/>
      <c s="14"/>
      <c s="79"/>
      <c s="79"/>
      <c r="FL357" s="1"/>
      <c s="125">
        <f t="shared" si="120"/>
        <v>44185</v>
      </c>
      <c s="229"/>
    </row>
    <row ht="11.1" customHeight="1">
      <c s="299">
        <f t="shared" si="124"/>
        <v>358</v>
      </c>
      <c s="74">
        <f t="shared" si="121"/>
        <v>6.6333333333333329</v>
      </c>
      <c s="236">
        <v>45055.276388888888</v>
      </c>
      <c s="66">
        <v>816</v>
      </c>
      <c s="66">
        <v>1299</v>
      </c>
      <c s="66">
        <v>72</v>
      </c>
      <c s="66">
        <v>334</v>
      </c>
      <c s="66">
        <v>0</v>
      </c>
      <c s="66">
        <v>79</v>
      </c>
      <c s="66">
        <v>14</v>
      </c>
      <c s="66">
        <v>576</v>
      </c>
      <c s="66">
        <v>392</v>
      </c>
      <c s="66">
        <v>674</v>
      </c>
      <c s="66">
        <v>234</v>
      </c>
      <c s="66">
        <v>0</v>
      </c>
      <c s="66">
        <v>495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25"/>
      <c s="255" t="str">
        <f t="shared" si="125"/>
        <v/>
      </c>
      <c s="253">
        <f t="shared" si="126"/>
        <v>1</v>
      </c>
      <c s="22">
        <f t="shared" si="127"/>
        <v>18</v>
      </c>
      <c s="22">
        <f t="shared" si="128"/>
        <v>13</v>
      </c>
      <c s="22">
        <f t="shared" si="129"/>
        <v>3</v>
      </c>
      <c s="22">
        <f t="shared" si="130"/>
        <v>5</v>
      </c>
      <c s="22">
        <f t="shared" si="131"/>
        <v>0</v>
      </c>
      <c s="22">
        <f t="shared" si="132"/>
        <v>4</v>
      </c>
      <c s="22">
        <f t="shared" si="133"/>
        <v>1</v>
      </c>
      <c s="22">
        <f t="shared" si="134"/>
        <v>5</v>
      </c>
      <c s="22">
        <f t="shared" si="135"/>
        <v>2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223">
        <f t="shared" si="122"/>
        <v>6</v>
      </c>
      <c s="93" t="str">
        <f t="shared" si="123"/>
        <v>06:38</v>
      </c>
      <c s="29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1080</v>
      </c>
      <c s="29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780</v>
      </c>
      <c s="29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180</v>
      </c>
      <c s="29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300</v>
      </c>
      <c s="29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9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240</v>
      </c>
      <c s="29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60</v>
      </c>
      <c s="29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300</v>
      </c>
      <c s="29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120</v>
      </c>
      <c s="29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360</v>
      </c>
      <c s="29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120</v>
      </c>
      <c s="29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9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9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9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9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9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9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9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9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9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9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9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9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9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9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9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9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9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71"/>
      <c r="CT358" s="332"/>
      <c s="14"/>
      <c s="79"/>
      <c s="79"/>
      <c r="FL358" s="1"/>
      <c s="125">
        <f t="shared" si="120"/>
        <v>44186</v>
      </c>
      <c s="229"/>
    </row>
    <row ht="11.1" customHeight="1">
      <c s="299">
        <f t="shared" si="124"/>
        <v>359</v>
      </c>
      <c s="74">
        <f t="shared" si="121"/>
        <v>6.6500000000000004</v>
      </c>
      <c s="236">
        <v>45055.277083333334</v>
      </c>
      <c s="66">
        <v>846</v>
      </c>
      <c s="66">
        <v>1314</v>
      </c>
      <c s="66">
        <v>76</v>
      </c>
      <c s="66">
        <v>339</v>
      </c>
      <c s="66">
        <v>0</v>
      </c>
      <c s="66">
        <v>83</v>
      </c>
      <c s="66">
        <v>15</v>
      </c>
      <c s="66">
        <v>582</v>
      </c>
      <c s="66">
        <v>396</v>
      </c>
      <c s="66">
        <v>681</v>
      </c>
      <c s="66">
        <v>237</v>
      </c>
      <c s="66">
        <v>0</v>
      </c>
      <c s="66">
        <v>500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25"/>
      <c s="255" t="str">
        <f t="shared" si="125"/>
        <v/>
      </c>
      <c s="253">
        <f t="shared" si="126"/>
        <v>1</v>
      </c>
      <c s="22">
        <f t="shared" si="127"/>
        <v>30</v>
      </c>
      <c s="22">
        <f t="shared" si="128"/>
        <v>15</v>
      </c>
      <c s="22">
        <f t="shared" si="129"/>
        <v>4</v>
      </c>
      <c s="22">
        <f t="shared" si="130"/>
        <v>5</v>
      </c>
      <c s="22">
        <f t="shared" si="131"/>
        <v>0</v>
      </c>
      <c s="22">
        <f t="shared" si="132"/>
        <v>4</v>
      </c>
      <c s="22">
        <f t="shared" si="133"/>
        <v>1</v>
      </c>
      <c s="22">
        <f t="shared" si="134"/>
        <v>6</v>
      </c>
      <c s="22">
        <f t="shared" si="135"/>
        <v>4</v>
      </c>
      <c s="22">
        <f t="shared" si="136"/>
        <v>7</v>
      </c>
      <c s="22">
        <f t="shared" si="137"/>
        <v>3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223">
        <f t="shared" si="122"/>
        <v>6</v>
      </c>
      <c s="93" t="str">
        <f t="shared" si="123"/>
        <v>06:39</v>
      </c>
      <c s="29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1800</v>
      </c>
      <c s="29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900</v>
      </c>
      <c s="29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240</v>
      </c>
      <c s="29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300</v>
      </c>
      <c s="29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9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240</v>
      </c>
      <c s="29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60</v>
      </c>
      <c s="29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360</v>
      </c>
      <c s="29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240</v>
      </c>
      <c s="29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420</v>
      </c>
      <c s="29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180</v>
      </c>
      <c s="29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9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9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9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9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9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9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9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9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9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9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9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9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9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9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9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9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9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71"/>
      <c r="CT359" s="332"/>
      <c s="14"/>
      <c s="79"/>
      <c s="79"/>
      <c r="FL359" s="1"/>
      <c s="125">
        <f t="shared" si="120"/>
        <v>44187</v>
      </c>
      <c s="229"/>
    </row>
    <row ht="11.1" customHeight="1">
      <c s="299">
        <f t="shared" si="124"/>
        <v>360</v>
      </c>
      <c s="74">
        <f t="shared" si="121"/>
        <v>6.666666666666667</v>
      </c>
      <c s="236">
        <v>45055.277777777781</v>
      </c>
      <c s="66">
        <v>876</v>
      </c>
      <c s="66">
        <v>1328</v>
      </c>
      <c s="66">
        <v>82</v>
      </c>
      <c s="66">
        <v>344</v>
      </c>
      <c s="66">
        <v>0</v>
      </c>
      <c s="66">
        <v>87</v>
      </c>
      <c s="66">
        <v>15</v>
      </c>
      <c s="66">
        <v>588</v>
      </c>
      <c s="66">
        <v>399</v>
      </c>
      <c s="66">
        <v>688</v>
      </c>
      <c s="66">
        <v>239</v>
      </c>
      <c s="66">
        <v>0</v>
      </c>
      <c s="66">
        <v>505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25"/>
      <c s="255" t="str">
        <f t="shared" si="125"/>
        <v/>
      </c>
      <c s="253">
        <f t="shared" si="126"/>
        <v>1</v>
      </c>
      <c s="22">
        <f t="shared" si="127"/>
        <v>30</v>
      </c>
      <c s="22">
        <f t="shared" si="128"/>
        <v>14</v>
      </c>
      <c s="22">
        <f t="shared" si="129"/>
        <v>6</v>
      </c>
      <c s="22">
        <f t="shared" si="130"/>
        <v>5</v>
      </c>
      <c s="22">
        <f t="shared" si="131"/>
        <v>0</v>
      </c>
      <c s="22">
        <f t="shared" si="132"/>
        <v>4</v>
      </c>
      <c s="22">
        <f t="shared" si="133"/>
        <v>0</v>
      </c>
      <c s="22">
        <f t="shared" si="134"/>
        <v>6</v>
      </c>
      <c s="22">
        <f t="shared" si="135"/>
        <v>3</v>
      </c>
      <c s="22">
        <f t="shared" si="136"/>
        <v>7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223">
        <f t="shared" si="122"/>
        <v>6</v>
      </c>
      <c s="93" t="str">
        <f t="shared" si="123"/>
        <v>06:40</v>
      </c>
      <c s="29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1800</v>
      </c>
      <c s="29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840</v>
      </c>
      <c s="29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360</v>
      </c>
      <c s="29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300</v>
      </c>
      <c s="29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9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240</v>
      </c>
      <c s="29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9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360</v>
      </c>
      <c s="29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180</v>
      </c>
      <c s="29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420</v>
      </c>
      <c s="29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120</v>
      </c>
      <c s="29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9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9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9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9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9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9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9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9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9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9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9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9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9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9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9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9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9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71"/>
      <c r="CT360" s="332"/>
      <c s="14"/>
      <c s="79"/>
      <c s="79"/>
      <c r="FL360" s="1"/>
      <c s="125">
        <f t="shared" si="120"/>
        <v>44188</v>
      </c>
      <c s="229"/>
    </row>
    <row ht="11.1" customHeight="1">
      <c s="299">
        <f t="shared" si="124"/>
        <v>361</v>
      </c>
      <c s="74">
        <f t="shared" si="121"/>
        <v>6.6833333333333336</v>
      </c>
      <c s="236">
        <v>45055.27847222222</v>
      </c>
      <c s="66">
        <v>905</v>
      </c>
      <c s="66">
        <v>1342</v>
      </c>
      <c s="66">
        <v>86</v>
      </c>
      <c s="66">
        <v>349</v>
      </c>
      <c s="66">
        <v>0</v>
      </c>
      <c s="66">
        <v>92</v>
      </c>
      <c s="66">
        <v>16</v>
      </c>
      <c s="66">
        <v>594</v>
      </c>
      <c s="66">
        <v>402</v>
      </c>
      <c s="66">
        <v>694</v>
      </c>
      <c s="66">
        <v>241</v>
      </c>
      <c s="66">
        <v>0</v>
      </c>
      <c s="66">
        <v>510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25"/>
      <c s="255" t="str">
        <f t="shared" si="125"/>
        <v/>
      </c>
      <c s="253">
        <f t="shared" si="126"/>
        <v>1</v>
      </c>
      <c s="22">
        <f t="shared" si="127"/>
        <v>29</v>
      </c>
      <c s="22">
        <f t="shared" si="128"/>
        <v>14</v>
      </c>
      <c s="22">
        <f t="shared" si="129"/>
        <v>4</v>
      </c>
      <c s="22">
        <f t="shared" si="130"/>
        <v>5</v>
      </c>
      <c s="22">
        <f t="shared" si="131"/>
        <v>0</v>
      </c>
      <c s="22">
        <f t="shared" si="132"/>
        <v>5</v>
      </c>
      <c s="22">
        <f t="shared" si="133"/>
        <v>1</v>
      </c>
      <c s="22">
        <f t="shared" si="134"/>
        <v>6</v>
      </c>
      <c s="22">
        <f t="shared" si="135"/>
        <v>3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223">
        <f t="shared" si="122"/>
        <v>6</v>
      </c>
      <c s="93" t="str">
        <f t="shared" si="123"/>
        <v>06:41</v>
      </c>
      <c s="29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1740</v>
      </c>
      <c s="29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840</v>
      </c>
      <c s="29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240</v>
      </c>
      <c s="29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300</v>
      </c>
      <c s="29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9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300</v>
      </c>
      <c s="29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60</v>
      </c>
      <c s="29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360</v>
      </c>
      <c s="29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180</v>
      </c>
      <c s="29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360</v>
      </c>
      <c s="29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120</v>
      </c>
      <c s="29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9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9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9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9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9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9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9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9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9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9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9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9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9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9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9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9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9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71"/>
      <c r="CT361" s="332"/>
      <c s="14"/>
      <c s="79"/>
      <c s="79"/>
      <c r="FL361" s="1"/>
      <c s="125">
        <f t="shared" si="120"/>
        <v>44189</v>
      </c>
      <c s="229"/>
    </row>
    <row ht="11.1" customHeight="1">
      <c s="299">
        <f t="shared" si="124"/>
        <v>362</v>
      </c>
      <c s="74">
        <f t="shared" si="121"/>
        <v>6.7000000000000002</v>
      </c>
      <c s="236">
        <v>45055.279166666667</v>
      </c>
      <c s="66">
        <v>933</v>
      </c>
      <c s="66">
        <v>1356</v>
      </c>
      <c s="66">
        <v>89</v>
      </c>
      <c s="66">
        <v>353</v>
      </c>
      <c s="66">
        <v>0</v>
      </c>
      <c s="66">
        <v>96</v>
      </c>
      <c s="66">
        <v>17</v>
      </c>
      <c s="66">
        <v>600</v>
      </c>
      <c s="66">
        <v>405</v>
      </c>
      <c s="66">
        <v>701</v>
      </c>
      <c s="66">
        <v>243</v>
      </c>
      <c s="66">
        <v>0</v>
      </c>
      <c s="66">
        <v>515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25"/>
      <c s="255" t="str">
        <f t="shared" si="125"/>
        <v/>
      </c>
      <c s="253">
        <f t="shared" si="126"/>
        <v>1</v>
      </c>
      <c s="22">
        <f t="shared" si="127"/>
        <v>28</v>
      </c>
      <c s="22">
        <f t="shared" si="128"/>
        <v>14</v>
      </c>
      <c s="22">
        <f t="shared" si="129"/>
        <v>3</v>
      </c>
      <c s="22">
        <f t="shared" si="130"/>
        <v>4</v>
      </c>
      <c s="22">
        <f t="shared" si="131"/>
        <v>0</v>
      </c>
      <c s="22">
        <f t="shared" si="132"/>
        <v>4</v>
      </c>
      <c s="22">
        <f t="shared" si="133"/>
        <v>1</v>
      </c>
      <c s="22">
        <f t="shared" si="134"/>
        <v>6</v>
      </c>
      <c s="22">
        <f t="shared" si="135"/>
        <v>3</v>
      </c>
      <c s="22">
        <f t="shared" si="136"/>
        <v>7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223">
        <f t="shared" si="122"/>
        <v>6</v>
      </c>
      <c s="93" t="str">
        <f t="shared" si="123"/>
        <v>06:42</v>
      </c>
      <c s="29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1680</v>
      </c>
      <c s="29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840</v>
      </c>
      <c s="29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180</v>
      </c>
      <c s="29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240</v>
      </c>
      <c s="29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9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240</v>
      </c>
      <c s="29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60</v>
      </c>
      <c s="29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360</v>
      </c>
      <c s="29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180</v>
      </c>
      <c s="29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420</v>
      </c>
      <c s="29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29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9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9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9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9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9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9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9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9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9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9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9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9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9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9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9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9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9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71"/>
      <c r="CT362" s="332"/>
      <c s="14"/>
      <c s="79"/>
      <c s="79"/>
      <c r="FL362" s="1"/>
      <c s="125">
        <f t="shared" si="120"/>
        <v>44190</v>
      </c>
      <c s="229"/>
    </row>
    <row ht="11.1" customHeight="1">
      <c s="299">
        <f t="shared" si="124"/>
        <v>363</v>
      </c>
      <c s="74">
        <f t="shared" si="121"/>
        <v>6.7166666666666668</v>
      </c>
      <c s="236">
        <v>45055.279861111114</v>
      </c>
      <c s="66">
        <v>963</v>
      </c>
      <c s="66">
        <v>1370</v>
      </c>
      <c s="66">
        <v>92</v>
      </c>
      <c s="66">
        <v>358</v>
      </c>
      <c s="66">
        <v>0</v>
      </c>
      <c s="66">
        <v>100</v>
      </c>
      <c s="66">
        <v>18</v>
      </c>
      <c s="66">
        <v>606</v>
      </c>
      <c s="66">
        <v>409</v>
      </c>
      <c s="66">
        <v>708</v>
      </c>
      <c s="66">
        <v>246</v>
      </c>
      <c s="66">
        <v>0</v>
      </c>
      <c s="66">
        <v>521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25"/>
      <c s="255" t="str">
        <f t="shared" si="125"/>
        <v/>
      </c>
      <c s="253">
        <f t="shared" si="126"/>
        <v>1</v>
      </c>
      <c s="22">
        <f t="shared" si="127"/>
        <v>30</v>
      </c>
      <c s="22">
        <f t="shared" si="128"/>
        <v>14</v>
      </c>
      <c s="22">
        <f t="shared" si="129"/>
        <v>3</v>
      </c>
      <c s="22">
        <f t="shared" si="130"/>
        <v>5</v>
      </c>
      <c s="22">
        <f t="shared" si="131"/>
        <v>0</v>
      </c>
      <c s="22">
        <f t="shared" si="132"/>
        <v>4</v>
      </c>
      <c s="22">
        <f t="shared" si="133"/>
        <v>1</v>
      </c>
      <c s="22">
        <f t="shared" si="134"/>
        <v>6</v>
      </c>
      <c s="22">
        <f t="shared" si="135"/>
        <v>4</v>
      </c>
      <c s="22">
        <f t="shared" si="136"/>
        <v>7</v>
      </c>
      <c s="22">
        <f t="shared" si="137"/>
        <v>3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223">
        <f t="shared" si="122"/>
        <v>6</v>
      </c>
      <c s="93" t="str">
        <f t="shared" si="123"/>
        <v>06:43</v>
      </c>
      <c s="29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1800</v>
      </c>
      <c s="29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840</v>
      </c>
      <c s="29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180</v>
      </c>
      <c s="29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300</v>
      </c>
      <c s="29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9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240</v>
      </c>
      <c s="29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60</v>
      </c>
      <c s="29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360</v>
      </c>
      <c s="29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240</v>
      </c>
      <c s="29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420</v>
      </c>
      <c s="29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180</v>
      </c>
      <c s="29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9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9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9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9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9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9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9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9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9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9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9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9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9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9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9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9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9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71"/>
      <c r="CT363" s="332"/>
      <c s="14"/>
      <c s="79"/>
      <c s="79"/>
      <c r="FL363" s="1"/>
      <c s="125">
        <f t="shared" si="120"/>
        <v>44191</v>
      </c>
      <c s="229"/>
    </row>
    <row ht="11.1" customHeight="1">
      <c s="299">
        <f t="shared" si="124"/>
        <v>364</v>
      </c>
      <c s="74">
        <f t="shared" si="121"/>
        <v>6.7333333333333334</v>
      </c>
      <c s="236">
        <v>45055.280555555553</v>
      </c>
      <c s="66">
        <v>991</v>
      </c>
      <c s="66">
        <v>1385</v>
      </c>
      <c s="66">
        <v>94</v>
      </c>
      <c s="66">
        <v>363</v>
      </c>
      <c s="66">
        <v>0</v>
      </c>
      <c s="66">
        <v>104</v>
      </c>
      <c s="66">
        <v>19</v>
      </c>
      <c s="66">
        <v>612</v>
      </c>
      <c s="66">
        <v>412</v>
      </c>
      <c s="66">
        <v>715</v>
      </c>
      <c s="66">
        <v>248</v>
      </c>
      <c s="66">
        <v>0</v>
      </c>
      <c s="66">
        <v>527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25"/>
      <c s="255" t="str">
        <f t="shared" si="125"/>
        <v/>
      </c>
      <c s="253">
        <f t="shared" si="126"/>
        <v>1</v>
      </c>
      <c s="22">
        <f t="shared" si="127"/>
        <v>28</v>
      </c>
      <c s="22">
        <f t="shared" si="128"/>
        <v>15</v>
      </c>
      <c s="22">
        <f t="shared" si="129"/>
        <v>2</v>
      </c>
      <c s="22">
        <f t="shared" si="130"/>
        <v>5</v>
      </c>
      <c s="22">
        <f t="shared" si="131"/>
        <v>0</v>
      </c>
      <c s="22">
        <f t="shared" si="132"/>
        <v>4</v>
      </c>
      <c s="22">
        <f t="shared" si="133"/>
        <v>1</v>
      </c>
      <c s="22">
        <f t="shared" si="134"/>
        <v>6</v>
      </c>
      <c s="22">
        <f t="shared" si="135"/>
        <v>3</v>
      </c>
      <c s="22">
        <f t="shared" si="136"/>
        <v>7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223">
        <f t="shared" si="122"/>
        <v>6</v>
      </c>
      <c s="93" t="str">
        <f t="shared" si="123"/>
        <v>06:44</v>
      </c>
      <c s="29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1680</v>
      </c>
      <c s="29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900</v>
      </c>
      <c s="29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120</v>
      </c>
      <c s="29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300</v>
      </c>
      <c s="29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9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240</v>
      </c>
      <c s="29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60</v>
      </c>
      <c s="29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360</v>
      </c>
      <c s="29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180</v>
      </c>
      <c s="29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420</v>
      </c>
      <c s="29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120</v>
      </c>
      <c s="29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9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9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9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9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9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9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9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9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9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9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9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9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9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9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9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9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9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71"/>
      <c r="CT364" s="332"/>
      <c s="14"/>
      <c s="79"/>
      <c s="79"/>
      <c r="FL364" s="1"/>
      <c s="125">
        <f t="shared" si="120"/>
        <v>44192</v>
      </c>
      <c s="229"/>
    </row>
    <row ht="11.1" customHeight="1">
      <c s="299">
        <f t="shared" si="124"/>
        <v>365</v>
      </c>
      <c s="74">
        <f t="shared" si="121"/>
        <v>6.75</v>
      </c>
      <c s="236">
        <v>45055.28125</v>
      </c>
      <c s="66">
        <v>1019</v>
      </c>
      <c s="66">
        <v>1399</v>
      </c>
      <c s="66">
        <v>99</v>
      </c>
      <c s="66">
        <v>367</v>
      </c>
      <c s="66">
        <v>0</v>
      </c>
      <c s="66">
        <v>109</v>
      </c>
      <c s="66">
        <v>20</v>
      </c>
      <c s="66">
        <v>619</v>
      </c>
      <c s="66">
        <v>415</v>
      </c>
      <c s="66">
        <v>722</v>
      </c>
      <c s="66">
        <v>250</v>
      </c>
      <c s="66">
        <v>0</v>
      </c>
      <c s="66">
        <v>532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25"/>
      <c s="255" t="str">
        <f t="shared" si="125"/>
        <v/>
      </c>
      <c s="253">
        <f t="shared" si="126"/>
        <v>1</v>
      </c>
      <c s="22">
        <f t="shared" si="127"/>
        <v>28</v>
      </c>
      <c s="22">
        <f t="shared" si="128"/>
        <v>14</v>
      </c>
      <c s="22">
        <f t="shared" si="129"/>
        <v>5</v>
      </c>
      <c s="22">
        <f t="shared" si="130"/>
        <v>4</v>
      </c>
      <c s="22">
        <f t="shared" si="131"/>
        <v>0</v>
      </c>
      <c s="22">
        <f t="shared" si="132"/>
        <v>5</v>
      </c>
      <c s="22">
        <f t="shared" si="133"/>
        <v>1</v>
      </c>
      <c s="22">
        <f t="shared" si="134"/>
        <v>7</v>
      </c>
      <c s="22">
        <f t="shared" si="135"/>
        <v>3</v>
      </c>
      <c s="22">
        <f t="shared" si="136"/>
        <v>7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223">
        <f t="shared" si="122"/>
        <v>6</v>
      </c>
      <c s="93" t="str">
        <f t="shared" si="123"/>
        <v>06:45</v>
      </c>
      <c s="29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1680</v>
      </c>
      <c s="29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840</v>
      </c>
      <c s="29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300</v>
      </c>
      <c s="29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240</v>
      </c>
      <c s="29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9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300</v>
      </c>
      <c s="29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60</v>
      </c>
      <c s="29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420</v>
      </c>
      <c s="29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180</v>
      </c>
      <c s="29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420</v>
      </c>
      <c s="29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120</v>
      </c>
      <c s="29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9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9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9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9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9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9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9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9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9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9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9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9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9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9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9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9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9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71"/>
      <c r="CT365" s="332"/>
      <c s="14"/>
      <c s="79"/>
      <c s="79"/>
      <c r="FL365" s="1"/>
      <c s="125">
        <f t="shared" si="120"/>
        <v>44193</v>
      </c>
      <c s="229"/>
    </row>
    <row ht="11.1" customHeight="1">
      <c s="299">
        <f t="shared" si="124"/>
        <v>366</v>
      </c>
      <c s="74">
        <f t="shared" si="121"/>
        <v>6.7666666666666666</v>
      </c>
      <c s="236">
        <v>45055.281944444447</v>
      </c>
      <c s="66">
        <v>1049</v>
      </c>
      <c s="66">
        <v>1414</v>
      </c>
      <c s="66">
        <v>104</v>
      </c>
      <c s="66">
        <v>372</v>
      </c>
      <c s="66">
        <v>0</v>
      </c>
      <c s="66">
        <v>113</v>
      </c>
      <c s="66">
        <v>20</v>
      </c>
      <c s="66">
        <v>625</v>
      </c>
      <c s="66">
        <v>419</v>
      </c>
      <c s="66">
        <v>729</v>
      </c>
      <c s="66">
        <v>253</v>
      </c>
      <c s="66">
        <v>0</v>
      </c>
      <c s="66">
        <v>537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25"/>
      <c s="255" t="str">
        <f t="shared" si="125"/>
        <v/>
      </c>
      <c s="253">
        <f t="shared" si="126"/>
        <v>1</v>
      </c>
      <c s="22">
        <f t="shared" si="127"/>
        <v>30</v>
      </c>
      <c s="22">
        <f t="shared" si="128"/>
        <v>15</v>
      </c>
      <c s="22">
        <f t="shared" si="129"/>
        <v>5</v>
      </c>
      <c s="22">
        <f t="shared" si="130"/>
        <v>5</v>
      </c>
      <c s="22">
        <f t="shared" si="131"/>
        <v>0</v>
      </c>
      <c s="22">
        <f t="shared" si="132"/>
        <v>4</v>
      </c>
      <c s="22">
        <f t="shared" si="133"/>
        <v>0</v>
      </c>
      <c s="22">
        <f t="shared" si="134"/>
        <v>6</v>
      </c>
      <c s="22">
        <f t="shared" si="135"/>
        <v>4</v>
      </c>
      <c s="22">
        <f t="shared" si="136"/>
        <v>7</v>
      </c>
      <c s="22">
        <f t="shared" si="137"/>
        <v>3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223">
        <f t="shared" si="122"/>
        <v>6</v>
      </c>
      <c s="93" t="str">
        <f t="shared" si="123"/>
        <v>06:46</v>
      </c>
      <c s="29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1800</v>
      </c>
      <c s="29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900</v>
      </c>
      <c s="29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300</v>
      </c>
      <c s="29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300</v>
      </c>
      <c s="29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9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240</v>
      </c>
      <c s="29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9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360</v>
      </c>
      <c s="29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240</v>
      </c>
      <c s="29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420</v>
      </c>
      <c s="29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180</v>
      </c>
      <c s="29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9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9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9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9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9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9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9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9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9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9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9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9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9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9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9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9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9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71"/>
      <c r="CT366" s="332"/>
      <c s="14"/>
      <c s="79"/>
      <c s="79"/>
      <c r="FL366" s="1"/>
      <c s="125">
        <f t="shared" si="120"/>
        <v>44194</v>
      </c>
      <c s="229"/>
    </row>
    <row ht="11.1" customHeight="1">
      <c s="299">
        <f t="shared" si="124"/>
        <v>367</v>
      </c>
      <c s="74">
        <f t="shared" si="121"/>
        <v>6.7833333333333332</v>
      </c>
      <c s="236">
        <v>45055.282638888886</v>
      </c>
      <c s="66">
        <v>1079</v>
      </c>
      <c s="66">
        <v>1429</v>
      </c>
      <c s="66">
        <v>112</v>
      </c>
      <c s="66">
        <v>377</v>
      </c>
      <c s="66">
        <v>0</v>
      </c>
      <c s="66">
        <v>118</v>
      </c>
      <c s="66">
        <v>21</v>
      </c>
      <c s="66">
        <v>631</v>
      </c>
      <c s="66">
        <v>423</v>
      </c>
      <c s="66">
        <v>736</v>
      </c>
      <c s="66">
        <v>255</v>
      </c>
      <c s="66">
        <v>0</v>
      </c>
      <c s="66">
        <v>543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25"/>
      <c s="255" t="str">
        <f t="shared" si="125"/>
        <v/>
      </c>
      <c s="253">
        <f t="shared" si="126"/>
        <v>1</v>
      </c>
      <c s="22">
        <f t="shared" si="127"/>
        <v>30</v>
      </c>
      <c s="22">
        <f t="shared" si="128"/>
        <v>15</v>
      </c>
      <c s="22">
        <f t="shared" si="129"/>
        <v>8</v>
      </c>
      <c s="22">
        <f t="shared" si="130"/>
        <v>5</v>
      </c>
      <c s="22">
        <f t="shared" si="131"/>
        <v>0</v>
      </c>
      <c s="22">
        <f t="shared" si="132"/>
        <v>5</v>
      </c>
      <c s="22">
        <f t="shared" si="133"/>
        <v>1</v>
      </c>
      <c s="22">
        <f t="shared" si="134"/>
        <v>6</v>
      </c>
      <c s="22">
        <f t="shared" si="135"/>
        <v>4</v>
      </c>
      <c s="22">
        <f t="shared" si="136"/>
        <v>7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223">
        <f t="shared" si="122"/>
        <v>6</v>
      </c>
      <c s="93" t="str">
        <f t="shared" si="123"/>
        <v>06:47</v>
      </c>
      <c s="29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1800</v>
      </c>
      <c s="29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900</v>
      </c>
      <c s="29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480</v>
      </c>
      <c s="29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300</v>
      </c>
      <c s="29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9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300</v>
      </c>
      <c s="29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60</v>
      </c>
      <c s="29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360</v>
      </c>
      <c s="29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240</v>
      </c>
      <c s="29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420</v>
      </c>
      <c s="29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120</v>
      </c>
      <c s="29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9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9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9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9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9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9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9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9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9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9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9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9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9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9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9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9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9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71"/>
      <c r="CT367" s="332"/>
      <c s="14"/>
      <c s="79"/>
      <c s="79"/>
      <c r="FL367" s="1"/>
      <c s="125">
        <f t="shared" si="120"/>
        <v>44195</v>
      </c>
      <c s="229"/>
    </row>
    <row ht="11.1" customHeight="1">
      <c s="299">
        <f t="shared" si="124"/>
        <v>368</v>
      </c>
      <c s="74">
        <f t="shared" si="121"/>
        <v>6.7999999999999998</v>
      </c>
      <c s="236">
        <v>45055.283333333333</v>
      </c>
      <c s="66">
        <v>1107</v>
      </c>
      <c s="66">
        <v>1443</v>
      </c>
      <c s="66">
        <v>117</v>
      </c>
      <c s="66">
        <v>381</v>
      </c>
      <c s="66">
        <v>0</v>
      </c>
      <c s="66">
        <v>122</v>
      </c>
      <c s="66">
        <v>22</v>
      </c>
      <c s="66">
        <v>637</v>
      </c>
      <c s="66">
        <v>426</v>
      </c>
      <c s="66">
        <v>743</v>
      </c>
      <c s="66">
        <v>257</v>
      </c>
      <c s="66">
        <v>0</v>
      </c>
      <c s="66">
        <v>548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25"/>
      <c s="255" t="str">
        <f t="shared" si="125"/>
        <v/>
      </c>
      <c s="253">
        <f t="shared" si="126"/>
        <v>1</v>
      </c>
      <c s="22">
        <f t="shared" si="127"/>
        <v>28</v>
      </c>
      <c s="22">
        <f t="shared" si="128"/>
        <v>14</v>
      </c>
      <c s="22">
        <f t="shared" si="129"/>
        <v>5</v>
      </c>
      <c s="22">
        <f t="shared" si="130"/>
        <v>4</v>
      </c>
      <c s="22">
        <f t="shared" si="131"/>
        <v>0</v>
      </c>
      <c s="22">
        <f t="shared" si="132"/>
        <v>4</v>
      </c>
      <c s="22">
        <f t="shared" si="133"/>
        <v>1</v>
      </c>
      <c s="22">
        <f t="shared" si="134"/>
        <v>6</v>
      </c>
      <c s="22">
        <f t="shared" si="135"/>
        <v>3</v>
      </c>
      <c s="22">
        <f t="shared" si="136"/>
        <v>7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223">
        <f t="shared" si="122"/>
        <v>6</v>
      </c>
      <c s="93" t="str">
        <f t="shared" si="123"/>
        <v>06:48</v>
      </c>
      <c s="29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1680</v>
      </c>
      <c s="29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840</v>
      </c>
      <c s="29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300</v>
      </c>
      <c s="29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240</v>
      </c>
      <c s="29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9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240</v>
      </c>
      <c s="29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60</v>
      </c>
      <c s="29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360</v>
      </c>
      <c s="29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180</v>
      </c>
      <c s="29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420</v>
      </c>
      <c s="29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120</v>
      </c>
      <c s="29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9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9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9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9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9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9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9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9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9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9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9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9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9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9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9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9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9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71"/>
      <c r="CT368" s="332"/>
      <c s="14"/>
      <c s="79"/>
      <c s="79"/>
      <c r="FL368" s="1"/>
      <c s="125">
        <f t="shared" si="120"/>
        <v>44196</v>
      </c>
      <c s="229"/>
    </row>
    <row ht="11.1" customHeight="1">
      <c s="299">
        <f t="shared" si="124"/>
        <v>369</v>
      </c>
      <c s="74">
        <f t="shared" si="121"/>
        <v>6.8166666666666664</v>
      </c>
      <c s="236">
        <v>45055.28402777778</v>
      </c>
      <c s="66">
        <v>1137</v>
      </c>
      <c s="66">
        <v>1460</v>
      </c>
      <c s="66">
        <v>124</v>
      </c>
      <c s="66">
        <v>387</v>
      </c>
      <c s="66">
        <v>0</v>
      </c>
      <c s="66">
        <v>128</v>
      </c>
      <c s="66">
        <v>23</v>
      </c>
      <c s="66">
        <v>644</v>
      </c>
      <c s="66">
        <v>430</v>
      </c>
      <c s="66">
        <v>751</v>
      </c>
      <c s="66">
        <v>260</v>
      </c>
      <c s="66">
        <v>0</v>
      </c>
      <c s="66">
        <v>555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25"/>
      <c s="255" t="str">
        <f t="shared" si="125"/>
        <v/>
      </c>
      <c s="253">
        <f t="shared" si="126"/>
        <v>1</v>
      </c>
      <c s="22">
        <f t="shared" si="127"/>
        <v>30</v>
      </c>
      <c s="22">
        <f t="shared" si="128"/>
        <v>17</v>
      </c>
      <c s="22">
        <f t="shared" si="129"/>
        <v>7</v>
      </c>
      <c s="22">
        <f t="shared" si="130"/>
        <v>6</v>
      </c>
      <c s="22">
        <f t="shared" si="131"/>
        <v>0</v>
      </c>
      <c s="22">
        <f t="shared" si="132"/>
        <v>6</v>
      </c>
      <c s="22">
        <f t="shared" si="133"/>
        <v>1</v>
      </c>
      <c s="22">
        <f t="shared" si="134"/>
        <v>7</v>
      </c>
      <c s="22">
        <f t="shared" si="135"/>
        <v>4</v>
      </c>
      <c s="22">
        <f t="shared" si="136"/>
        <v>8</v>
      </c>
      <c s="22">
        <f t="shared" si="137"/>
        <v>3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223">
        <f t="shared" si="122"/>
        <v>6</v>
      </c>
      <c s="93" t="str">
        <f t="shared" si="123"/>
        <v>06:49</v>
      </c>
      <c s="29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1800</v>
      </c>
      <c s="29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1020</v>
      </c>
      <c s="29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420</v>
      </c>
      <c s="29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360</v>
      </c>
      <c s="29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9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360</v>
      </c>
      <c s="29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60</v>
      </c>
      <c s="29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420</v>
      </c>
      <c s="29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240</v>
      </c>
      <c s="29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480</v>
      </c>
      <c s="29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180</v>
      </c>
      <c s="29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9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9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9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9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9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9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9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9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9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9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9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9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9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9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9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9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9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71"/>
      <c r="CT369" s="332"/>
      <c s="14"/>
      <c s="79"/>
      <c s="79"/>
      <c r="FL369" s="1"/>
      <c s="125">
        <f t="shared" si="120"/>
        <v>44197</v>
      </c>
      <c s="229"/>
    </row>
    <row ht="11.1" customHeight="1">
      <c s="299">
        <f t="shared" si="124"/>
        <v>370</v>
      </c>
      <c s="74">
        <f t="shared" si="121"/>
        <v>6.833333333333333</v>
      </c>
      <c s="236">
        <v>45055.284722222219</v>
      </c>
      <c s="66">
        <v>1150</v>
      </c>
      <c s="66">
        <v>1475</v>
      </c>
      <c s="66">
        <v>130</v>
      </c>
      <c s="66">
        <v>391</v>
      </c>
      <c s="66">
        <v>0</v>
      </c>
      <c s="66">
        <v>132</v>
      </c>
      <c s="66">
        <v>24</v>
      </c>
      <c s="66">
        <v>650</v>
      </c>
      <c s="66">
        <v>433</v>
      </c>
      <c s="66">
        <v>758</v>
      </c>
      <c s="66">
        <v>262</v>
      </c>
      <c s="66">
        <v>0</v>
      </c>
      <c s="66">
        <v>560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25"/>
      <c s="255" t="str">
        <f t="shared" si="125"/>
        <v/>
      </c>
      <c s="253">
        <f t="shared" si="126"/>
        <v>1</v>
      </c>
      <c s="22">
        <f t="shared" si="127"/>
        <v>13</v>
      </c>
      <c s="22">
        <f t="shared" si="128"/>
        <v>15</v>
      </c>
      <c s="22">
        <f t="shared" si="129"/>
        <v>6</v>
      </c>
      <c s="22">
        <f t="shared" si="130"/>
        <v>4</v>
      </c>
      <c s="22">
        <f t="shared" si="131"/>
        <v>0</v>
      </c>
      <c s="22">
        <f t="shared" si="132"/>
        <v>4</v>
      </c>
      <c s="22">
        <f t="shared" si="133"/>
        <v>1</v>
      </c>
      <c s="22">
        <f t="shared" si="134"/>
        <v>6</v>
      </c>
      <c s="22">
        <f t="shared" si="135"/>
        <v>3</v>
      </c>
      <c s="22">
        <f t="shared" si="136"/>
        <v>7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223">
        <f t="shared" si="122"/>
        <v>6</v>
      </c>
      <c s="93" t="str">
        <f t="shared" si="123"/>
        <v>06:50</v>
      </c>
      <c s="29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780</v>
      </c>
      <c s="29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900</v>
      </c>
      <c s="29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360</v>
      </c>
      <c s="29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240</v>
      </c>
      <c s="29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9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240</v>
      </c>
      <c s="29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60</v>
      </c>
      <c s="29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360</v>
      </c>
      <c s="29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180</v>
      </c>
      <c s="29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420</v>
      </c>
      <c s="29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29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9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9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9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9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9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9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9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9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9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9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9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9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9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9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9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9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9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71"/>
      <c r="CT370" s="332"/>
      <c s="14"/>
      <c s="79"/>
      <c s="79"/>
      <c r="FL370" s="1"/>
      <c s="125">
        <f t="shared" si="120"/>
        <v>44198</v>
      </c>
      <c s="229"/>
    </row>
    <row ht="11.1" customHeight="1">
      <c s="299">
        <f t="shared" si="124"/>
        <v>371</v>
      </c>
      <c s="74">
        <f t="shared" si="121"/>
        <v>6.8499999999999996</v>
      </c>
      <c s="236">
        <v>45055.285416666666</v>
      </c>
      <c s="66">
        <v>1154</v>
      </c>
      <c s="66">
        <v>1491</v>
      </c>
      <c s="66">
        <v>138</v>
      </c>
      <c s="66">
        <v>396</v>
      </c>
      <c s="66">
        <v>0</v>
      </c>
      <c s="66">
        <v>138</v>
      </c>
      <c s="66">
        <v>25</v>
      </c>
      <c s="66">
        <v>657</v>
      </c>
      <c s="66">
        <v>437</v>
      </c>
      <c s="66">
        <v>765</v>
      </c>
      <c s="66">
        <v>265</v>
      </c>
      <c s="66">
        <v>0</v>
      </c>
      <c s="66">
        <v>567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25"/>
      <c s="255" t="str">
        <f t="shared" si="125"/>
        <v/>
      </c>
      <c s="253">
        <f t="shared" si="126"/>
        <v>1</v>
      </c>
      <c s="22">
        <f t="shared" si="127"/>
        <v>4</v>
      </c>
      <c s="22">
        <f t="shared" si="128"/>
        <v>16</v>
      </c>
      <c s="22">
        <f t="shared" si="129"/>
        <v>8</v>
      </c>
      <c s="22">
        <f t="shared" si="130"/>
        <v>5</v>
      </c>
      <c s="22">
        <f t="shared" si="131"/>
        <v>0</v>
      </c>
      <c s="22">
        <f t="shared" si="132"/>
        <v>6</v>
      </c>
      <c s="22">
        <f t="shared" si="133"/>
        <v>1</v>
      </c>
      <c s="22">
        <f t="shared" si="134"/>
        <v>7</v>
      </c>
      <c s="22">
        <f t="shared" si="135"/>
        <v>4</v>
      </c>
      <c s="22">
        <f t="shared" si="136"/>
        <v>7</v>
      </c>
      <c s="22">
        <f t="shared" si="137"/>
        <v>3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223">
        <f t="shared" si="122"/>
        <v>6</v>
      </c>
      <c s="93" t="str">
        <f t="shared" si="123"/>
        <v>06:51</v>
      </c>
      <c s="29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240</v>
      </c>
      <c s="29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960</v>
      </c>
      <c s="29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480</v>
      </c>
      <c s="29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300</v>
      </c>
      <c s="29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9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360</v>
      </c>
      <c s="29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60</v>
      </c>
      <c s="29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420</v>
      </c>
      <c s="29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240</v>
      </c>
      <c s="29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420</v>
      </c>
      <c s="29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180</v>
      </c>
      <c s="29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9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9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9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9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9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9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9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9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9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9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9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9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9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9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9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9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9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71"/>
      <c r="CT371" s="332"/>
      <c s="14"/>
      <c s="79"/>
      <c s="79"/>
      <c r="FL371" s="1"/>
      <c s="125">
        <f t="shared" si="120"/>
        <v>44199</v>
      </c>
      <c s="229"/>
    </row>
    <row ht="11.1" customHeight="1">
      <c s="299">
        <f t="shared" si="124"/>
        <v>372</v>
      </c>
      <c s="74">
        <f t="shared" si="121"/>
        <v>6.8666666666666671</v>
      </c>
      <c s="236">
        <v>45055.286111111112</v>
      </c>
      <c s="66">
        <v>1179</v>
      </c>
      <c s="66">
        <v>1498</v>
      </c>
      <c s="66">
        <v>145</v>
      </c>
      <c s="66">
        <v>401</v>
      </c>
      <c s="66">
        <v>0</v>
      </c>
      <c s="66">
        <v>143</v>
      </c>
      <c s="66">
        <v>26</v>
      </c>
      <c s="66">
        <v>663</v>
      </c>
      <c s="66">
        <v>441</v>
      </c>
      <c s="66">
        <v>773</v>
      </c>
      <c s="66">
        <v>267</v>
      </c>
      <c s="66">
        <v>0</v>
      </c>
      <c s="66">
        <v>573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25"/>
      <c s="255" t="str">
        <f t="shared" si="125"/>
        <v/>
      </c>
      <c s="253">
        <f t="shared" si="126"/>
        <v>1</v>
      </c>
      <c s="22">
        <f t="shared" si="127"/>
        <v>25</v>
      </c>
      <c s="22">
        <f t="shared" si="128"/>
        <v>7</v>
      </c>
      <c s="22">
        <f t="shared" si="129"/>
        <v>7</v>
      </c>
      <c s="22">
        <f t="shared" si="130"/>
        <v>5</v>
      </c>
      <c s="22">
        <f t="shared" si="131"/>
        <v>0</v>
      </c>
      <c s="22">
        <f t="shared" si="132"/>
        <v>5</v>
      </c>
      <c s="22">
        <f t="shared" si="133"/>
        <v>1</v>
      </c>
      <c s="22">
        <f t="shared" si="134"/>
        <v>6</v>
      </c>
      <c s="22">
        <f t="shared" si="135"/>
        <v>4</v>
      </c>
      <c s="22">
        <f t="shared" si="136"/>
        <v>8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223">
        <f t="shared" si="122"/>
        <v>6</v>
      </c>
      <c s="93" t="str">
        <f t="shared" si="123"/>
        <v>06:52</v>
      </c>
      <c s="29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1500</v>
      </c>
      <c s="29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420</v>
      </c>
      <c s="29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420</v>
      </c>
      <c s="29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300</v>
      </c>
      <c s="29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9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300</v>
      </c>
      <c s="29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60</v>
      </c>
      <c s="29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360</v>
      </c>
      <c s="29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240</v>
      </c>
      <c s="29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480</v>
      </c>
      <c s="29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120</v>
      </c>
      <c s="29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9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9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9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9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9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9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9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9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9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9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9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9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9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9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9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9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9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71"/>
      <c r="CT372" s="332"/>
      <c s="14"/>
      <c s="79"/>
      <c s="79"/>
      <c r="FL372" s="1"/>
      <c s="125">
        <f t="shared" si="120"/>
        <v>44200</v>
      </c>
      <c s="229"/>
    </row>
    <row ht="11.1" customHeight="1">
      <c s="299">
        <f t="shared" si="124"/>
        <v>373</v>
      </c>
      <c s="74">
        <f t="shared" si="121"/>
        <v>6.8833333333333329</v>
      </c>
      <c s="236">
        <v>45055.286805555559</v>
      </c>
      <c s="66">
        <v>1209</v>
      </c>
      <c s="66">
        <v>1499</v>
      </c>
      <c s="66">
        <v>152</v>
      </c>
      <c s="66">
        <v>404</v>
      </c>
      <c s="66">
        <v>0</v>
      </c>
      <c s="66">
        <v>146</v>
      </c>
      <c s="66">
        <v>27</v>
      </c>
      <c s="66">
        <v>670</v>
      </c>
      <c s="66">
        <v>444</v>
      </c>
      <c s="66">
        <v>780</v>
      </c>
      <c s="66">
        <v>270</v>
      </c>
      <c s="66">
        <v>0</v>
      </c>
      <c s="66">
        <v>580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25"/>
      <c s="255" t="str">
        <f t="shared" si="125"/>
        <v/>
      </c>
      <c s="253">
        <f t="shared" si="126"/>
        <v>1</v>
      </c>
      <c s="22">
        <f t="shared" si="127"/>
        <v>30</v>
      </c>
      <c s="22">
        <f t="shared" si="128"/>
        <v>1</v>
      </c>
      <c s="22">
        <f t="shared" si="129"/>
        <v>7</v>
      </c>
      <c s="22">
        <f t="shared" si="130"/>
        <v>3</v>
      </c>
      <c s="22">
        <f t="shared" si="131"/>
        <v>0</v>
      </c>
      <c s="22">
        <f t="shared" si="132"/>
        <v>3</v>
      </c>
      <c s="22">
        <f t="shared" si="133"/>
        <v>1</v>
      </c>
      <c s="22">
        <f t="shared" si="134"/>
        <v>7</v>
      </c>
      <c s="22">
        <f t="shared" si="135"/>
        <v>3</v>
      </c>
      <c s="22">
        <f t="shared" si="136"/>
        <v>7</v>
      </c>
      <c s="22">
        <f t="shared" si="137"/>
        <v>3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223">
        <f t="shared" si="122"/>
        <v>6</v>
      </c>
      <c s="93" t="str">
        <f t="shared" si="123"/>
        <v>06:53</v>
      </c>
      <c s="29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1800</v>
      </c>
      <c s="29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60</v>
      </c>
      <c s="29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420</v>
      </c>
      <c s="29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180</v>
      </c>
      <c s="29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9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180</v>
      </c>
      <c s="29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60</v>
      </c>
      <c s="29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420</v>
      </c>
      <c s="29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180</v>
      </c>
      <c s="29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420</v>
      </c>
      <c s="29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180</v>
      </c>
      <c s="29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9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9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9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9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9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9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9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9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9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9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9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9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9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9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9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9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9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71"/>
      <c r="CT373" s="332"/>
      <c s="14"/>
      <c s="79"/>
      <c s="79"/>
      <c r="FL373" s="1"/>
      <c s="125">
        <f t="shared" si="120"/>
        <v>44201</v>
      </c>
      <c s="229"/>
    </row>
    <row ht="11.1" customHeight="1">
      <c s="299">
        <f t="shared" si="124"/>
        <v>374</v>
      </c>
      <c s="74">
        <f t="shared" si="121"/>
        <v>6.9000000000000004</v>
      </c>
      <c s="236">
        <v>45055.287499999999</v>
      </c>
      <c s="66">
        <v>1239</v>
      </c>
      <c s="66">
        <v>1499</v>
      </c>
      <c s="66">
        <v>158</v>
      </c>
      <c s="66">
        <v>405</v>
      </c>
      <c s="66">
        <v>0</v>
      </c>
      <c s="66">
        <v>146</v>
      </c>
      <c s="66">
        <v>27</v>
      </c>
      <c s="66">
        <v>677</v>
      </c>
      <c s="66">
        <v>448</v>
      </c>
      <c s="66">
        <v>789</v>
      </c>
      <c s="66">
        <v>273</v>
      </c>
      <c s="66">
        <v>0</v>
      </c>
      <c s="66">
        <v>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25"/>
      <c s="255" t="str">
        <f t="shared" si="125"/>
        <v/>
      </c>
      <c s="253">
        <f t="shared" si="126"/>
        <v>1</v>
      </c>
      <c s="22">
        <f t="shared" si="127"/>
        <v>30</v>
      </c>
      <c s="22">
        <f t="shared" si="128"/>
        <v>0</v>
      </c>
      <c s="22">
        <f t="shared" si="129"/>
        <v>6</v>
      </c>
      <c s="22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4</v>
      </c>
      <c s="22">
        <f t="shared" si="136"/>
        <v>9</v>
      </c>
      <c s="22">
        <f t="shared" si="137"/>
        <v>3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223">
        <f t="shared" si="122"/>
        <v>6</v>
      </c>
      <c s="93" t="str">
        <f t="shared" si="123"/>
        <v>06:54</v>
      </c>
      <c s="29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1800</v>
      </c>
      <c s="29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29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360</v>
      </c>
      <c s="29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60</v>
      </c>
      <c s="29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9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9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9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420</v>
      </c>
      <c s="29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240</v>
      </c>
      <c s="29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540</v>
      </c>
      <c s="29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180</v>
      </c>
      <c s="29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9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9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9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9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9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9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9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9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9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9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9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9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9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9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9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9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9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71"/>
      <c r="CT374" s="332"/>
      <c s="14"/>
      <c s="79"/>
      <c s="79"/>
      <c r="FL374" s="1"/>
      <c s="125">
        <f t="shared" si="120"/>
        <v>44202</v>
      </c>
      <c s="229"/>
    </row>
    <row ht="11.1" customHeight="1">
      <c s="299">
        <f t="shared" si="124"/>
        <v>375</v>
      </c>
      <c s="74">
        <f t="shared" si="121"/>
        <v>6.916666666666667</v>
      </c>
      <c s="236">
        <v>45055.288194444445</v>
      </c>
      <c s="66">
        <v>1263</v>
      </c>
      <c s="66">
        <v>1499</v>
      </c>
      <c s="66">
        <v>162</v>
      </c>
      <c s="66">
        <v>405</v>
      </c>
      <c s="66">
        <v>0</v>
      </c>
      <c s="66">
        <v>146</v>
      </c>
      <c s="66">
        <v>27</v>
      </c>
      <c s="66">
        <v>679</v>
      </c>
      <c s="66">
        <v>452</v>
      </c>
      <c s="66">
        <v>795</v>
      </c>
      <c s="66">
        <v>275</v>
      </c>
      <c s="66">
        <v>0</v>
      </c>
      <c s="66">
        <v>591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25"/>
      <c s="255" t="str">
        <f t="shared" si="125"/>
        <v/>
      </c>
      <c s="253">
        <f t="shared" si="126"/>
        <v>1</v>
      </c>
      <c s="22">
        <f t="shared" si="127"/>
        <v>24</v>
      </c>
      <c s="22">
        <f t="shared" si="128"/>
        <v>0</v>
      </c>
      <c s="22">
        <f t="shared" si="129"/>
        <v>4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2</v>
      </c>
      <c s="22">
        <f t="shared" si="135"/>
        <v>4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223">
        <f t="shared" si="122"/>
        <v>6</v>
      </c>
      <c s="93" t="str">
        <f t="shared" si="123"/>
        <v>06:55</v>
      </c>
      <c s="29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1440</v>
      </c>
      <c s="29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29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240</v>
      </c>
      <c s="29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29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9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9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9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120</v>
      </c>
      <c s="29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240</v>
      </c>
      <c s="29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360</v>
      </c>
      <c s="29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29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9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9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9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9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9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9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9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9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9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9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9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9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9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9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9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9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9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71"/>
      <c r="CT375" s="332"/>
      <c s="14"/>
      <c s="79"/>
      <c s="79"/>
      <c r="FL375" s="1"/>
      <c s="125">
        <f t="shared" si="120"/>
        <v>44203</v>
      </c>
      <c s="229"/>
    </row>
    <row ht="11.1" customHeight="1">
      <c s="299">
        <f t="shared" si="124"/>
        <v>376</v>
      </c>
      <c s="74">
        <f t="shared" si="121"/>
        <v>6.9333333333333336</v>
      </c>
      <c s="236">
        <v>45055.288888888892</v>
      </c>
      <c s="66">
        <v>1292</v>
      </c>
      <c s="66">
        <v>1499</v>
      </c>
      <c s="66">
        <v>167</v>
      </c>
      <c s="66">
        <v>405</v>
      </c>
      <c s="66">
        <v>0</v>
      </c>
      <c s="66">
        <v>146</v>
      </c>
      <c s="66">
        <v>27</v>
      </c>
      <c s="66">
        <v>679</v>
      </c>
      <c s="66">
        <v>456</v>
      </c>
      <c s="66">
        <v>802</v>
      </c>
      <c s="66">
        <v>277</v>
      </c>
      <c s="66">
        <v>0</v>
      </c>
      <c s="66">
        <v>595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25"/>
      <c s="255" t="str">
        <f t="shared" si="125"/>
        <v/>
      </c>
      <c s="253">
        <f t="shared" si="126"/>
        <v>1</v>
      </c>
      <c s="22">
        <f t="shared" si="127"/>
        <v>29</v>
      </c>
      <c s="22">
        <f t="shared" si="128"/>
        <v>0</v>
      </c>
      <c s="22">
        <f t="shared" si="129"/>
        <v>5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4</v>
      </c>
      <c s="22">
        <f t="shared" si="136"/>
        <v>7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223">
        <f t="shared" si="122"/>
        <v>6</v>
      </c>
      <c s="93" t="str">
        <f t="shared" si="123"/>
        <v>06:56</v>
      </c>
      <c s="29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1740</v>
      </c>
      <c s="29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29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300</v>
      </c>
      <c s="29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29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9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9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9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29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240</v>
      </c>
      <c s="29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420</v>
      </c>
      <c s="29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120</v>
      </c>
      <c s="29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9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9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9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9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9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9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9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9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9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9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9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9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9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9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9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9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9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71"/>
      <c r="CT376" s="332"/>
      <c s="14"/>
      <c s="79"/>
      <c s="79"/>
      <c r="FL376" s="1"/>
      <c s="125">
        <f t="shared" si="120"/>
        <v>44204</v>
      </c>
      <c s="229"/>
    </row>
    <row ht="11.1" customHeight="1">
      <c s="299">
        <f t="shared" si="124"/>
        <v>377</v>
      </c>
      <c s="74">
        <f t="shared" si="121"/>
        <v>6.9500000000000002</v>
      </c>
      <c s="236">
        <v>45055.289583333331</v>
      </c>
      <c s="66">
        <v>1320</v>
      </c>
      <c s="66">
        <v>1499</v>
      </c>
      <c s="66">
        <v>171</v>
      </c>
      <c s="66">
        <v>405</v>
      </c>
      <c s="66">
        <v>0</v>
      </c>
      <c s="66">
        <v>146</v>
      </c>
      <c s="66">
        <v>27</v>
      </c>
      <c s="66">
        <v>679</v>
      </c>
      <c s="66">
        <v>459</v>
      </c>
      <c s="66">
        <v>806</v>
      </c>
      <c s="66">
        <v>278</v>
      </c>
      <c s="66">
        <v>0</v>
      </c>
      <c s="66">
        <v>597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25"/>
      <c s="255" t="str">
        <f t="shared" si="125"/>
        <v/>
      </c>
      <c s="253">
        <f t="shared" si="126"/>
        <v>1</v>
      </c>
      <c s="22">
        <f t="shared" si="127"/>
        <v>28</v>
      </c>
      <c s="22">
        <f t="shared" si="128"/>
        <v>0</v>
      </c>
      <c s="22">
        <f t="shared" si="129"/>
        <v>4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3</v>
      </c>
      <c s="22">
        <f t="shared" si="136"/>
        <v>4</v>
      </c>
      <c s="22">
        <f t="shared" si="137"/>
        <v>1</v>
      </c>
      <c s="22">
        <f t="shared" si="138"/>
        <v>0</v>
      </c>
      <c s="22">
        <f t="shared" si="139"/>
        <v>2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223">
        <f t="shared" si="122"/>
        <v>6</v>
      </c>
      <c s="93" t="str">
        <f t="shared" si="123"/>
        <v>06:57</v>
      </c>
      <c s="29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1680</v>
      </c>
      <c s="29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29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240</v>
      </c>
      <c s="29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29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9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9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9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29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180</v>
      </c>
      <c s="29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240</v>
      </c>
      <c s="29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60</v>
      </c>
      <c s="29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9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9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9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9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9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9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9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9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9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9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9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9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9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9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9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9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9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71"/>
      <c r="CT377" s="332"/>
      <c s="14"/>
      <c s="79"/>
      <c s="79"/>
      <c r="FL377" s="1"/>
      <c s="125">
        <f t="shared" si="120"/>
        <v>44205</v>
      </c>
      <c s="229"/>
    </row>
    <row ht="11.1" customHeight="1">
      <c s="299">
        <f t="shared" si="124"/>
        <v>378</v>
      </c>
      <c s="74">
        <f t="shared" si="121"/>
        <v>6.9666666666666668</v>
      </c>
      <c s="236">
        <v>45055.290277777778</v>
      </c>
      <c s="66">
        <v>1348</v>
      </c>
      <c s="66">
        <v>1499</v>
      </c>
      <c s="66">
        <v>174</v>
      </c>
      <c s="66">
        <v>405</v>
      </c>
      <c s="66">
        <v>0</v>
      </c>
      <c s="66">
        <v>146</v>
      </c>
      <c s="66">
        <v>27</v>
      </c>
      <c s="66">
        <v>679</v>
      </c>
      <c s="66">
        <v>462</v>
      </c>
      <c s="66">
        <v>810</v>
      </c>
      <c s="66">
        <v>279</v>
      </c>
      <c s="66">
        <v>0</v>
      </c>
      <c s="66">
        <v>598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25"/>
      <c s="255" t="str">
        <f t="shared" si="125"/>
        <v/>
      </c>
      <c s="253">
        <f t="shared" si="126"/>
        <v>1</v>
      </c>
      <c s="22">
        <f t="shared" si="127"/>
        <v>28</v>
      </c>
      <c s="22">
        <f t="shared" si="128"/>
        <v>0</v>
      </c>
      <c s="22">
        <f t="shared" si="129"/>
        <v>3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3</v>
      </c>
      <c s="22">
        <f t="shared" si="136"/>
        <v>4</v>
      </c>
      <c s="22">
        <f t="shared" si="137"/>
        <v>1</v>
      </c>
      <c s="22">
        <f t="shared" si="138"/>
        <v>0</v>
      </c>
      <c s="22">
        <f t="shared" si="139"/>
        <v>1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223">
        <f t="shared" si="122"/>
        <v>6</v>
      </c>
      <c s="93" t="str">
        <f t="shared" si="123"/>
        <v>06:58</v>
      </c>
      <c s="29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1680</v>
      </c>
      <c s="29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29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180</v>
      </c>
      <c s="29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29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9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9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9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29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180</v>
      </c>
      <c s="29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240</v>
      </c>
      <c s="29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60</v>
      </c>
      <c s="29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9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9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9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9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9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9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9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9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9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9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9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9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9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9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9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9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9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71"/>
      <c r="CT378" s="332"/>
      <c s="14"/>
      <c s="79"/>
      <c s="79"/>
      <c r="FL378" s="1"/>
      <c s="125">
        <f t="shared" si="120"/>
        <v>44206</v>
      </c>
      <c s="229"/>
    </row>
    <row ht="11.1" customHeight="1">
      <c s="299">
        <f t="shared" si="124"/>
        <v>379</v>
      </c>
      <c s="74">
        <f t="shared" si="121"/>
        <v>6.9833333333333334</v>
      </c>
      <c s="236">
        <v>45055.290972222225</v>
      </c>
      <c s="66">
        <v>1374</v>
      </c>
      <c s="66">
        <v>1499</v>
      </c>
      <c s="66">
        <v>177</v>
      </c>
      <c s="66">
        <v>405</v>
      </c>
      <c s="66">
        <v>0</v>
      </c>
      <c s="66">
        <v>146</v>
      </c>
      <c s="66">
        <v>27</v>
      </c>
      <c s="66">
        <v>679</v>
      </c>
      <c s="66">
        <v>464</v>
      </c>
      <c s="66">
        <v>812</v>
      </c>
      <c s="66">
        <v>280</v>
      </c>
      <c s="66">
        <v>0</v>
      </c>
      <c s="66">
        <v>598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25"/>
      <c s="255" t="str">
        <f t="shared" si="125"/>
        <v/>
      </c>
      <c s="253">
        <f t="shared" si="126"/>
        <v>1</v>
      </c>
      <c s="22">
        <f t="shared" si="127"/>
        <v>26</v>
      </c>
      <c s="22">
        <f t="shared" si="128"/>
        <v>0</v>
      </c>
      <c s="22">
        <f t="shared" si="129"/>
        <v>3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2</v>
      </c>
      <c s="22">
        <f t="shared" si="136"/>
        <v>2</v>
      </c>
      <c s="22">
        <f t="shared" si="137"/>
        <v>1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223">
        <f t="shared" si="122"/>
        <v>6</v>
      </c>
      <c s="93" t="str">
        <f t="shared" si="123"/>
        <v>06:59</v>
      </c>
      <c s="29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1560</v>
      </c>
      <c s="29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29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180</v>
      </c>
      <c s="29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29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9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9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9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29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120</v>
      </c>
      <c s="29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120</v>
      </c>
      <c s="29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60</v>
      </c>
      <c s="29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9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9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9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9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9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9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9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9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9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9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9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9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9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9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9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9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9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71"/>
      <c r="CT379" s="332"/>
      <c s="14"/>
      <c s="79"/>
      <c s="79"/>
      <c r="FL379" s="1"/>
      <c s="125">
        <f t="shared" si="120"/>
        <v>44207</v>
      </c>
      <c s="229"/>
    </row>
    <row ht="11.1" customHeight="1">
      <c s="299">
        <f t="shared" si="124"/>
        <v>380</v>
      </c>
      <c s="74">
        <f t="shared" si="121"/>
        <v>7</v>
      </c>
      <c s="236">
        <v>45055.291666666664</v>
      </c>
      <c s="66">
        <v>1403</v>
      </c>
      <c s="66">
        <v>1499</v>
      </c>
      <c s="66">
        <v>185</v>
      </c>
      <c s="66">
        <v>405</v>
      </c>
      <c s="66">
        <v>0</v>
      </c>
      <c s="66">
        <v>146</v>
      </c>
      <c s="66">
        <v>27</v>
      </c>
      <c s="66">
        <v>679</v>
      </c>
      <c s="66">
        <v>466</v>
      </c>
      <c s="66">
        <v>813</v>
      </c>
      <c s="66">
        <v>280</v>
      </c>
      <c s="66">
        <v>0</v>
      </c>
      <c s="66">
        <v>599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25"/>
      <c s="255" t="str">
        <f t="shared" si="125"/>
        <v/>
      </c>
      <c s="253">
        <f t="shared" si="126"/>
        <v>1</v>
      </c>
      <c s="22">
        <f t="shared" si="127"/>
        <v>29</v>
      </c>
      <c s="22">
        <f t="shared" si="128"/>
        <v>0</v>
      </c>
      <c s="22">
        <f t="shared" si="129"/>
        <v>8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2</v>
      </c>
      <c s="22">
        <f t="shared" si="136"/>
        <v>1</v>
      </c>
      <c s="22">
        <f t="shared" si="137"/>
        <v>0</v>
      </c>
      <c s="22">
        <f t="shared" si="138"/>
        <v>0</v>
      </c>
      <c s="22">
        <f t="shared" si="139"/>
        <v>1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223">
        <f t="shared" si="122"/>
        <v>7</v>
      </c>
      <c s="93" t="str">
        <f t="shared" si="123"/>
        <v>07:00</v>
      </c>
      <c s="29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1740</v>
      </c>
      <c s="29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29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480</v>
      </c>
      <c s="29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29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9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9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9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29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120</v>
      </c>
      <c s="29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60</v>
      </c>
      <c s="29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29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9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9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9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9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9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9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9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9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9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9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9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9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9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9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9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9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9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71"/>
      <c r="CT380" s="332"/>
      <c s="14"/>
      <c s="79"/>
      <c s="79"/>
      <c r="FL380" s="1"/>
      <c s="125">
        <f t="shared" si="120"/>
        <v>44208</v>
      </c>
      <c s="229"/>
    </row>
    <row ht="11.1" customHeight="1">
      <c s="299">
        <f t="shared" si="124"/>
        <v>381</v>
      </c>
      <c s="74">
        <f t="shared" si="121"/>
        <v>7.0166666666666666</v>
      </c>
      <c s="236">
        <v>45055.292361111111</v>
      </c>
      <c s="66">
        <v>1431</v>
      </c>
      <c s="66">
        <v>1499</v>
      </c>
      <c s="66">
        <v>193</v>
      </c>
      <c s="66">
        <v>405</v>
      </c>
      <c s="66">
        <v>0</v>
      </c>
      <c s="66">
        <v>146</v>
      </c>
      <c s="66">
        <v>27</v>
      </c>
      <c s="66">
        <v>679</v>
      </c>
      <c s="66">
        <v>467</v>
      </c>
      <c s="66">
        <v>814</v>
      </c>
      <c s="66">
        <v>281</v>
      </c>
      <c s="66">
        <v>0</v>
      </c>
      <c s="66">
        <v>599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25"/>
      <c s="255" t="str">
        <f t="shared" si="125"/>
        <v/>
      </c>
      <c s="253">
        <f t="shared" si="126"/>
        <v>1</v>
      </c>
      <c s="22">
        <f t="shared" si="127"/>
        <v>28</v>
      </c>
      <c s="22">
        <f t="shared" si="128"/>
        <v>0</v>
      </c>
      <c s="22">
        <f t="shared" si="129"/>
        <v>8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1</v>
      </c>
      <c s="22">
        <f t="shared" si="136"/>
        <v>1</v>
      </c>
      <c s="22">
        <f t="shared" si="137"/>
        <v>1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223">
        <f t="shared" si="122"/>
        <v>7</v>
      </c>
      <c s="93" t="str">
        <f t="shared" si="123"/>
        <v>07:01</v>
      </c>
      <c s="29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1680</v>
      </c>
      <c s="29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29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480</v>
      </c>
      <c s="29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29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9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9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9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29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60</v>
      </c>
      <c s="29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60</v>
      </c>
      <c s="29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60</v>
      </c>
      <c s="29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9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9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9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9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9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9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9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9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9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9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9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9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9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9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9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9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9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71"/>
      <c r="CT381" s="332"/>
      <c s="14"/>
      <c s="79"/>
      <c s="79"/>
      <c r="FL381" s="1"/>
      <c s="125">
        <f t="shared" si="120"/>
        <v>44209</v>
      </c>
      <c s="229"/>
    </row>
    <row ht="11.1" customHeight="1">
      <c s="299">
        <f t="shared" si="124"/>
        <v>382</v>
      </c>
      <c s="74">
        <f t="shared" si="121"/>
        <v>7.0333333333333332</v>
      </c>
      <c s="236">
        <v>45055.293055555558</v>
      </c>
      <c s="66">
        <v>1460</v>
      </c>
      <c s="66">
        <v>1499</v>
      </c>
      <c s="66">
        <v>200</v>
      </c>
      <c s="66">
        <v>405</v>
      </c>
      <c s="66">
        <v>0</v>
      </c>
      <c s="66">
        <v>146</v>
      </c>
      <c s="66">
        <v>27</v>
      </c>
      <c s="66">
        <v>679</v>
      </c>
      <c s="66">
        <v>468</v>
      </c>
      <c s="66">
        <v>814</v>
      </c>
      <c s="66">
        <v>281</v>
      </c>
      <c s="66">
        <v>0</v>
      </c>
      <c s="66">
        <v>599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25"/>
      <c s="255" t="str">
        <f t="shared" si="125"/>
        <v/>
      </c>
      <c s="253">
        <f t="shared" si="126"/>
        <v>1</v>
      </c>
      <c s="22">
        <f t="shared" si="127"/>
        <v>29</v>
      </c>
      <c s="22">
        <f t="shared" si="128"/>
        <v>0</v>
      </c>
      <c s="22">
        <f t="shared" si="129"/>
        <v>7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1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223">
        <f t="shared" si="122"/>
        <v>7</v>
      </c>
      <c s="93" t="str">
        <f t="shared" si="123"/>
        <v>07:02</v>
      </c>
      <c s="29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1740</v>
      </c>
      <c s="29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29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420</v>
      </c>
      <c s="29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29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9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9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9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29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60</v>
      </c>
      <c s="29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29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29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9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9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9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9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9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9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9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9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9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9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9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9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9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9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9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9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9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71"/>
      <c r="CT382" s="332"/>
      <c s="14"/>
      <c s="79"/>
      <c s="79"/>
      <c r="FL382" s="1"/>
      <c s="125">
        <f t="shared" si="120"/>
        <v>44210</v>
      </c>
      <c s="229"/>
    </row>
    <row ht="11.1" customHeight="1">
      <c s="299">
        <f t="shared" si="124"/>
        <v>383</v>
      </c>
      <c s="74">
        <f t="shared" si="121"/>
        <v>7.0499999999999998</v>
      </c>
      <c s="236">
        <v>45055.293749999997</v>
      </c>
      <c s="66">
        <v>1486</v>
      </c>
      <c s="66">
        <v>1499</v>
      </c>
      <c s="66">
        <v>202</v>
      </c>
      <c s="66">
        <v>405</v>
      </c>
      <c s="66">
        <v>0</v>
      </c>
      <c s="66">
        <v>146</v>
      </c>
      <c s="66">
        <v>27</v>
      </c>
      <c s="66">
        <v>679</v>
      </c>
      <c s="66">
        <v>468</v>
      </c>
      <c s="66">
        <v>814</v>
      </c>
      <c s="66">
        <v>281</v>
      </c>
      <c s="66">
        <v>0</v>
      </c>
      <c s="66">
        <v>599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25"/>
      <c s="255" t="str">
        <f t="shared" si="125"/>
        <v/>
      </c>
      <c s="253">
        <f t="shared" si="126"/>
        <v>1</v>
      </c>
      <c s="22">
        <f t="shared" si="127"/>
        <v>26</v>
      </c>
      <c s="22">
        <f t="shared" si="128"/>
        <v>0</v>
      </c>
      <c s="22">
        <f t="shared" si="129"/>
        <v>2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223">
        <f t="shared" si="122"/>
        <v>7</v>
      </c>
      <c s="93" t="str">
        <f t="shared" si="123"/>
        <v>07:03</v>
      </c>
      <c s="29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1560</v>
      </c>
      <c s="29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29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120</v>
      </c>
      <c s="29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29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9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9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9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29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29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29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29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9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9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9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9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9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9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9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9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9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9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9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9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9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9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9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9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9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71"/>
      <c r="CT383" s="332"/>
      <c s="14"/>
      <c s="79"/>
      <c s="79"/>
      <c r="FL383" s="1"/>
      <c s="125">
        <f t="shared" si="120"/>
        <v>44211</v>
      </c>
      <c s="229"/>
    </row>
    <row ht="11.1" customHeight="1">
      <c s="299">
        <f t="shared" si="124"/>
        <v>384</v>
      </c>
      <c s="74">
        <f t="shared" si="121"/>
        <v>7.0666666666666664</v>
      </c>
      <c s="236">
        <v>45055.294444444444</v>
      </c>
      <c s="66">
        <v>1515</v>
      </c>
      <c s="66">
        <v>1499</v>
      </c>
      <c s="66">
        <v>207</v>
      </c>
      <c s="66">
        <v>405</v>
      </c>
      <c s="66">
        <v>0</v>
      </c>
      <c s="66">
        <v>146</v>
      </c>
      <c s="66">
        <v>27</v>
      </c>
      <c s="66">
        <v>679</v>
      </c>
      <c s="66">
        <v>468</v>
      </c>
      <c s="66">
        <v>814</v>
      </c>
      <c s="66">
        <v>281</v>
      </c>
      <c s="66">
        <v>0</v>
      </c>
      <c s="66">
        <v>599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25"/>
      <c s="255" t="str">
        <f t="shared" si="125"/>
        <v/>
      </c>
      <c s="253">
        <f t="shared" si="126"/>
        <v>1</v>
      </c>
      <c s="22">
        <f t="shared" si="127"/>
        <v>29</v>
      </c>
      <c s="22">
        <f t="shared" si="128"/>
        <v>0</v>
      </c>
      <c s="22">
        <f t="shared" si="129"/>
        <v>5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223">
        <f t="shared" si="122"/>
        <v>7</v>
      </c>
      <c s="93" t="str">
        <f t="shared" si="123"/>
        <v>07:04</v>
      </c>
      <c s="29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1740</v>
      </c>
      <c s="29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29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300</v>
      </c>
      <c s="29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29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9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9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9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29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29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29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29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9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9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9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9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9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9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9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9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9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9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9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9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9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9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9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9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9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71"/>
      <c r="CT384" s="332"/>
      <c s="14"/>
      <c s="79"/>
      <c s="79"/>
      <c r="FL384" s="1"/>
      <c s="125">
        <f t="shared" si="120"/>
        <v>44212</v>
      </c>
      <c s="229"/>
    </row>
    <row ht="11.1" customHeight="1">
      <c s="299">
        <f t="shared" si="124"/>
        <v>385</v>
      </c>
      <c s="74">
        <f t="shared" si="121"/>
        <v>7.083333333333333</v>
      </c>
      <c s="236">
        <v>45055.295138888891</v>
      </c>
      <c s="66">
        <v>1543</v>
      </c>
      <c s="66">
        <v>1499</v>
      </c>
      <c s="66">
        <v>213</v>
      </c>
      <c s="66">
        <v>405</v>
      </c>
      <c s="66">
        <v>0</v>
      </c>
      <c s="66">
        <v>146</v>
      </c>
      <c s="66">
        <v>27</v>
      </c>
      <c s="66">
        <v>679</v>
      </c>
      <c s="66">
        <v>468</v>
      </c>
      <c s="66">
        <v>814</v>
      </c>
      <c s="66">
        <v>281</v>
      </c>
      <c s="66">
        <v>0</v>
      </c>
      <c s="66">
        <v>599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25"/>
      <c s="255" t="str">
        <f t="shared" si="125"/>
        <v/>
      </c>
      <c s="253">
        <f t="shared" si="126"/>
        <v>1</v>
      </c>
      <c s="22">
        <f t="shared" si="127"/>
        <v>28</v>
      </c>
      <c s="22">
        <f t="shared" si="128"/>
        <v>0</v>
      </c>
      <c s="22">
        <f t="shared" si="129"/>
        <v>6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223">
        <f t="shared" si="122"/>
        <v>7</v>
      </c>
      <c s="93" t="str">
        <f t="shared" si="123"/>
        <v>07:05</v>
      </c>
      <c s="29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1680</v>
      </c>
      <c s="29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29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360</v>
      </c>
      <c s="29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29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9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9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9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29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29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29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29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9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9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9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9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9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9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9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9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9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9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9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9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9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9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9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9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9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71"/>
      <c r="CT385" s="332"/>
      <c s="14"/>
      <c s="79"/>
      <c s="79"/>
      <c r="FL385" s="1"/>
      <c s="125">
        <f t="shared" si="120"/>
        <v>44213</v>
      </c>
      <c s="229"/>
    </row>
    <row ht="11.1" customHeight="1">
      <c s="299">
        <f t="shared" si="124"/>
        <v>386</v>
      </c>
      <c s="74">
        <f t="shared" si="121"/>
        <v>7.0999999999999996</v>
      </c>
      <c s="236">
        <v>45055.29583333333</v>
      </c>
      <c s="66">
        <v>1572</v>
      </c>
      <c s="66">
        <v>1499</v>
      </c>
      <c s="66">
        <v>217</v>
      </c>
      <c s="66">
        <v>405</v>
      </c>
      <c s="66">
        <v>0</v>
      </c>
      <c s="66">
        <v>146</v>
      </c>
      <c s="66">
        <v>27</v>
      </c>
      <c s="66">
        <v>679</v>
      </c>
      <c s="66">
        <v>468</v>
      </c>
      <c s="66">
        <v>814</v>
      </c>
      <c s="66">
        <v>281</v>
      </c>
      <c s="66">
        <v>0</v>
      </c>
      <c s="66">
        <v>599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25"/>
      <c s="255" t="str">
        <f t="shared" si="125"/>
        <v/>
      </c>
      <c s="253">
        <f t="shared" si="126"/>
        <v>1</v>
      </c>
      <c s="22">
        <f t="shared" si="127"/>
        <v>29</v>
      </c>
      <c s="22">
        <f t="shared" si="128"/>
        <v>0</v>
      </c>
      <c s="22">
        <f t="shared" si="129"/>
        <v>4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223">
        <f t="shared" si="122"/>
        <v>7</v>
      </c>
      <c s="93" t="str">
        <f t="shared" si="123"/>
        <v>07:06</v>
      </c>
      <c s="29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1740</v>
      </c>
      <c s="29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29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240</v>
      </c>
      <c s="29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29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9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9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9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29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29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29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29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9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9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9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9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9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9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9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9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9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9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9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9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9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9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9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9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9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71"/>
      <c r="CT386" s="332"/>
      <c s="14"/>
      <c s="79"/>
      <c s="79"/>
      <c r="FL386" s="1"/>
      <c s="125">
        <f t="shared" si="120"/>
        <v>44214</v>
      </c>
      <c s="229"/>
    </row>
    <row ht="11.1" customHeight="1">
      <c s="299">
        <f t="shared" si="124"/>
        <v>387</v>
      </c>
      <c s="74">
        <f t="shared" si="121"/>
        <v>7.1166666666666663</v>
      </c>
      <c s="236">
        <v>45055.296527777777</v>
      </c>
      <c s="66">
        <v>1600</v>
      </c>
      <c s="66">
        <v>1499</v>
      </c>
      <c s="66">
        <v>219</v>
      </c>
      <c s="66">
        <v>405</v>
      </c>
      <c s="66">
        <v>0</v>
      </c>
      <c s="66">
        <v>146</v>
      </c>
      <c s="66">
        <v>27</v>
      </c>
      <c s="66">
        <v>679</v>
      </c>
      <c s="66">
        <v>468</v>
      </c>
      <c s="66">
        <v>814</v>
      </c>
      <c s="66">
        <v>281</v>
      </c>
      <c s="66">
        <v>0</v>
      </c>
      <c s="66">
        <v>599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25"/>
      <c s="255" t="str">
        <f t="shared" si="125"/>
        <v/>
      </c>
      <c s="253">
        <f t="shared" si="126"/>
        <v>1</v>
      </c>
      <c s="22">
        <f t="shared" si="127"/>
        <v>28</v>
      </c>
      <c s="22">
        <f t="shared" si="128"/>
        <v>0</v>
      </c>
      <c s="22">
        <f t="shared" si="129"/>
        <v>2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223">
        <f t="shared" si="122"/>
        <v>7</v>
      </c>
      <c s="93" t="str">
        <f t="shared" si="123"/>
        <v>07:07</v>
      </c>
      <c s="29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1680</v>
      </c>
      <c s="29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29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120</v>
      </c>
      <c s="29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29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9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9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9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29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29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29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29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9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9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9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9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9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9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9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9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9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9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9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9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9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9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9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9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9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71"/>
      <c r="CT387" s="332"/>
      <c s="14"/>
      <c s="79"/>
      <c s="79"/>
      <c r="FL387" s="1"/>
      <c s="125">
        <f t="shared" si="120"/>
        <v>44215</v>
      </c>
      <c s="229"/>
    </row>
    <row ht="11.1" customHeight="1">
      <c s="299">
        <f t="shared" si="124"/>
        <v>388</v>
      </c>
      <c s="74">
        <f t="shared" si="121"/>
        <v>7.1333333333333337</v>
      </c>
      <c s="236">
        <v>45055.297222222223</v>
      </c>
      <c s="66">
        <v>1625</v>
      </c>
      <c s="66">
        <v>1499</v>
      </c>
      <c s="66">
        <v>225</v>
      </c>
      <c s="66">
        <v>405</v>
      </c>
      <c s="66">
        <v>0</v>
      </c>
      <c s="66">
        <v>146</v>
      </c>
      <c s="66">
        <v>27</v>
      </c>
      <c s="66">
        <v>679</v>
      </c>
      <c s="66">
        <v>468</v>
      </c>
      <c s="66">
        <v>814</v>
      </c>
      <c s="66">
        <v>281</v>
      </c>
      <c s="66">
        <v>0</v>
      </c>
      <c s="66">
        <v>599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25"/>
      <c s="255" t="str">
        <f t="shared" si="125"/>
        <v/>
      </c>
      <c s="253">
        <f t="shared" si="126"/>
        <v>1</v>
      </c>
      <c s="22">
        <f t="shared" si="127"/>
        <v>25</v>
      </c>
      <c s="22">
        <f t="shared" si="128"/>
        <v>0</v>
      </c>
      <c s="22">
        <f t="shared" si="129"/>
        <v>6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223">
        <f t="shared" si="122"/>
        <v>7</v>
      </c>
      <c s="93" t="str">
        <f t="shared" si="123"/>
        <v>07:08</v>
      </c>
      <c s="29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1500</v>
      </c>
      <c s="29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29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360</v>
      </c>
      <c s="29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29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9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9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9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29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29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29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29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9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9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9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9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9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9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9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9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9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9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9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9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9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9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9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9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9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71"/>
      <c r="CT388" s="332"/>
      <c s="14"/>
      <c s="79"/>
      <c s="79"/>
      <c r="FL388" s="1"/>
      <c s="125">
        <f t="shared" si="120"/>
        <v>44216</v>
      </c>
      <c s="229"/>
    </row>
    <row ht="11.1" customHeight="1">
      <c s="299">
        <f t="shared" si="124"/>
        <v>389</v>
      </c>
      <c s="74">
        <f t="shared" si="121"/>
        <v>7.1500000000000004</v>
      </c>
      <c s="236">
        <v>45055.29791666667</v>
      </c>
      <c s="66">
        <v>1654</v>
      </c>
      <c s="66">
        <v>1499</v>
      </c>
      <c s="66">
        <v>231</v>
      </c>
      <c s="66">
        <v>405</v>
      </c>
      <c s="66">
        <v>0</v>
      </c>
      <c s="66">
        <v>146</v>
      </c>
      <c s="66">
        <v>27</v>
      </c>
      <c s="66">
        <v>679</v>
      </c>
      <c s="66">
        <v>468</v>
      </c>
      <c s="66">
        <v>814</v>
      </c>
      <c s="66">
        <v>281</v>
      </c>
      <c s="66">
        <v>0</v>
      </c>
      <c s="66">
        <v>599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25"/>
      <c s="255" t="str">
        <f t="shared" si="125"/>
        <v/>
      </c>
      <c s="253">
        <f t="shared" si="126"/>
        <v>1</v>
      </c>
      <c s="22">
        <f t="shared" si="127"/>
        <v>29</v>
      </c>
      <c s="22">
        <f t="shared" si="128"/>
        <v>0</v>
      </c>
      <c s="22">
        <f t="shared" si="129"/>
        <v>6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223">
        <f t="shared" si="122"/>
        <v>7</v>
      </c>
      <c s="93" t="str">
        <f t="shared" si="123"/>
        <v>07:09</v>
      </c>
      <c s="29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1740</v>
      </c>
      <c s="29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29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360</v>
      </c>
      <c s="29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29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9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9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9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29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29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29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29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9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9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9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9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9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9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9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9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9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9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9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9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9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9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9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9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9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71"/>
      <c r="CT389" s="332"/>
      <c s="14"/>
      <c s="79"/>
      <c s="79"/>
      <c r="FL389" s="1"/>
      <c s="125">
        <f t="shared" si="120"/>
        <v>44217</v>
      </c>
      <c s="229"/>
    </row>
    <row ht="11.1" customHeight="1">
      <c s="299">
        <f t="shared" si="124"/>
        <v>390</v>
      </c>
      <c s="74">
        <f t="shared" si="121"/>
        <v>7.166666666666667</v>
      </c>
      <c s="236">
        <v>45055.298611111109</v>
      </c>
      <c s="66">
        <v>1681</v>
      </c>
      <c s="66">
        <v>1499</v>
      </c>
      <c s="66">
        <v>236</v>
      </c>
      <c s="66">
        <v>405</v>
      </c>
      <c s="66">
        <v>0</v>
      </c>
      <c s="66">
        <v>146</v>
      </c>
      <c s="66">
        <v>27</v>
      </c>
      <c s="66">
        <v>679</v>
      </c>
      <c s="66">
        <v>468</v>
      </c>
      <c s="66">
        <v>814</v>
      </c>
      <c s="66">
        <v>281</v>
      </c>
      <c s="66">
        <v>0</v>
      </c>
      <c s="66">
        <v>599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25"/>
      <c s="255" t="str">
        <f t="shared" si="125"/>
        <v/>
      </c>
      <c s="253">
        <f t="shared" si="126"/>
        <v>1</v>
      </c>
      <c s="22">
        <f t="shared" si="127"/>
        <v>27</v>
      </c>
      <c s="22">
        <f t="shared" si="128"/>
        <v>0</v>
      </c>
      <c s="22">
        <f t="shared" si="129"/>
        <v>5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223">
        <f t="shared" si="122"/>
        <v>7</v>
      </c>
      <c s="93" t="str">
        <f t="shared" si="123"/>
        <v>07:10</v>
      </c>
      <c s="29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1620</v>
      </c>
      <c s="29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29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300</v>
      </c>
      <c s="29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29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9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9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9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29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29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29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29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9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9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9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9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9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9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9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9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9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9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9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9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9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9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9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9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9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71"/>
      <c r="CT390" s="332"/>
      <c s="14"/>
      <c s="79"/>
      <c s="79"/>
      <c r="FL390" s="1"/>
      <c s="125">
        <f t="shared" si="120"/>
        <v>44218</v>
      </c>
      <c s="229"/>
    </row>
    <row ht="11.1" customHeight="1">
      <c s="299">
        <f t="shared" si="124"/>
        <v>391</v>
      </c>
      <c s="74">
        <f t="shared" si="121"/>
        <v>7.1833333333333336</v>
      </c>
      <c s="236">
        <v>45055.299305555556</v>
      </c>
      <c s="66">
        <v>1709</v>
      </c>
      <c s="66">
        <v>1499</v>
      </c>
      <c s="66">
        <v>243</v>
      </c>
      <c s="66">
        <v>405</v>
      </c>
      <c s="66">
        <v>0</v>
      </c>
      <c s="66">
        <v>146</v>
      </c>
      <c s="66">
        <v>27</v>
      </c>
      <c s="66">
        <v>679</v>
      </c>
      <c s="66">
        <v>468</v>
      </c>
      <c s="66">
        <v>814</v>
      </c>
      <c s="66">
        <v>281</v>
      </c>
      <c s="66">
        <v>0</v>
      </c>
      <c s="66">
        <v>599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25"/>
      <c s="255" t="str">
        <f t="shared" si="125"/>
        <v/>
      </c>
      <c s="253">
        <f t="shared" si="126"/>
        <v>1</v>
      </c>
      <c s="22">
        <f t="shared" si="127"/>
        <v>28</v>
      </c>
      <c s="22">
        <f t="shared" si="128"/>
        <v>0</v>
      </c>
      <c s="22">
        <f t="shared" si="129"/>
        <v>7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223">
        <f t="shared" si="122"/>
        <v>7</v>
      </c>
      <c s="93" t="str">
        <f t="shared" si="123"/>
        <v>07:11</v>
      </c>
      <c s="29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1680</v>
      </c>
      <c s="29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29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420</v>
      </c>
      <c s="29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29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9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9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9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29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29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29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29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9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9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9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9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9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9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9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9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9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9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9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9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9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9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9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9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9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71"/>
      <c r="CT391" s="332"/>
      <c s="14"/>
      <c s="79"/>
      <c s="79"/>
      <c r="FL391" s="1"/>
      <c s="125">
        <f t="shared" si="120"/>
        <v>44219</v>
      </c>
      <c s="229"/>
    </row>
    <row ht="11.1" customHeight="1">
      <c s="299">
        <f t="shared" si="124"/>
        <v>392</v>
      </c>
      <c s="74">
        <f t="shared" si="121"/>
        <v>7.2000000000000002</v>
      </c>
      <c s="236">
        <v>45055.300000000003</v>
      </c>
      <c s="66">
        <v>1737</v>
      </c>
      <c s="66">
        <v>1499</v>
      </c>
      <c s="66">
        <v>248</v>
      </c>
      <c s="66">
        <v>405</v>
      </c>
      <c s="66">
        <v>0</v>
      </c>
      <c s="66">
        <v>146</v>
      </c>
      <c s="66">
        <v>27</v>
      </c>
      <c s="66">
        <v>679</v>
      </c>
      <c s="66">
        <v>468</v>
      </c>
      <c s="66">
        <v>814</v>
      </c>
      <c s="66">
        <v>281</v>
      </c>
      <c s="66">
        <v>0</v>
      </c>
      <c s="66">
        <v>599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25"/>
      <c s="255" t="str">
        <f t="shared" si="125"/>
        <v/>
      </c>
      <c s="253">
        <f t="shared" si="126"/>
        <v>1</v>
      </c>
      <c s="22">
        <f t="shared" si="127"/>
        <v>28</v>
      </c>
      <c s="22">
        <f t="shared" si="128"/>
        <v>0</v>
      </c>
      <c s="22">
        <f t="shared" si="129"/>
        <v>5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223">
        <f t="shared" si="122"/>
        <v>7</v>
      </c>
      <c s="93" t="str">
        <f t="shared" si="123"/>
        <v>07:12</v>
      </c>
      <c s="29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1680</v>
      </c>
      <c s="29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29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300</v>
      </c>
      <c s="29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29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9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9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9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29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29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29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29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9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9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9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9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9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9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9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9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9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9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9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9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9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9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9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9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9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71"/>
      <c r="CT392" s="332"/>
      <c s="14"/>
      <c s="79"/>
      <c s="79"/>
      <c r="FL392" s="1"/>
      <c s="125">
        <f t="shared" si="120"/>
        <v>44220</v>
      </c>
      <c s="229"/>
    </row>
    <row ht="11.1" customHeight="1">
      <c s="299">
        <f t="shared" si="124"/>
        <v>393</v>
      </c>
      <c s="74">
        <f t="shared" si="121"/>
        <v>7.2166666666666668</v>
      </c>
      <c s="236">
        <v>45055.300694444442</v>
      </c>
      <c s="66">
        <v>1766</v>
      </c>
      <c s="66">
        <v>1499</v>
      </c>
      <c s="66">
        <v>252</v>
      </c>
      <c s="66">
        <v>405</v>
      </c>
      <c s="66">
        <v>0</v>
      </c>
      <c s="66">
        <v>146</v>
      </c>
      <c s="66">
        <v>27</v>
      </c>
      <c s="66">
        <v>679</v>
      </c>
      <c s="66">
        <v>468</v>
      </c>
      <c s="66">
        <v>814</v>
      </c>
      <c s="66">
        <v>281</v>
      </c>
      <c s="66">
        <v>0</v>
      </c>
      <c s="66">
        <v>599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25"/>
      <c s="255" t="str">
        <f t="shared" si="125"/>
        <v/>
      </c>
      <c s="253">
        <f t="shared" si="126"/>
        <v>1</v>
      </c>
      <c s="22">
        <f t="shared" si="127"/>
        <v>29</v>
      </c>
      <c s="22">
        <f t="shared" si="128"/>
        <v>0</v>
      </c>
      <c s="22">
        <f t="shared" si="129"/>
        <v>4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223">
        <f t="shared" si="122"/>
        <v>7</v>
      </c>
      <c s="93" t="str">
        <f t="shared" si="123"/>
        <v>07:13</v>
      </c>
      <c s="29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1740</v>
      </c>
      <c s="29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29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240</v>
      </c>
      <c s="29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29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9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9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9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29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29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29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29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9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9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9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9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9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9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9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9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9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9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9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9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9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9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9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9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9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71"/>
      <c r="CT393" s="332"/>
      <c s="14"/>
      <c s="79"/>
      <c s="79"/>
      <c r="FL393" s="1"/>
      <c s="125">
        <f t="shared" si="120"/>
        <v>44221</v>
      </c>
      <c s="229"/>
    </row>
    <row ht="11.1" customHeight="1">
      <c s="299">
        <f t="shared" si="124"/>
        <v>394</v>
      </c>
      <c s="74">
        <f t="shared" si="121"/>
        <v>7.2333333333333334</v>
      </c>
      <c s="236">
        <v>45055.301388888889</v>
      </c>
      <c s="66">
        <v>1794</v>
      </c>
      <c s="66">
        <v>1499</v>
      </c>
      <c s="66">
        <v>257</v>
      </c>
      <c s="66">
        <v>405</v>
      </c>
      <c s="66">
        <v>0</v>
      </c>
      <c s="66">
        <v>146</v>
      </c>
      <c s="66">
        <v>27</v>
      </c>
      <c s="66">
        <v>679</v>
      </c>
      <c s="66">
        <v>468</v>
      </c>
      <c s="66">
        <v>814</v>
      </c>
      <c s="66">
        <v>281</v>
      </c>
      <c s="66">
        <v>0</v>
      </c>
      <c s="66">
        <v>599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25"/>
      <c s="255" t="str">
        <f t="shared" si="125"/>
        <v/>
      </c>
      <c s="253">
        <f t="shared" si="126"/>
        <v>1</v>
      </c>
      <c s="22">
        <f t="shared" si="127"/>
        <v>28</v>
      </c>
      <c s="22">
        <f t="shared" si="128"/>
        <v>0</v>
      </c>
      <c s="22">
        <f t="shared" si="129"/>
        <v>5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223">
        <f t="shared" si="122"/>
        <v>7</v>
      </c>
      <c s="93" t="str">
        <f t="shared" si="123"/>
        <v>07:14</v>
      </c>
      <c s="29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1680</v>
      </c>
      <c s="29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29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300</v>
      </c>
      <c s="29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29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9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9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9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29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29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29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29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9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9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9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9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9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9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9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9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9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9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9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9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9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9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9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9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9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71"/>
      <c r="CT394" s="332"/>
      <c s="14"/>
      <c s="79"/>
      <c s="79"/>
      <c r="FL394" s="1"/>
      <c s="125">
        <f t="shared" si="120"/>
        <v>44222</v>
      </c>
      <c s="229"/>
    </row>
    <row ht="11.1" customHeight="1">
      <c s="299">
        <f t="shared" si="124"/>
        <v>395</v>
      </c>
      <c s="74">
        <f t="shared" si="121"/>
        <v>7.25</v>
      </c>
      <c s="236">
        <v>45055.302083333336</v>
      </c>
      <c s="66">
        <v>1815</v>
      </c>
      <c s="66">
        <v>1499</v>
      </c>
      <c s="66">
        <v>262</v>
      </c>
      <c s="66">
        <v>405</v>
      </c>
      <c s="66">
        <v>0</v>
      </c>
      <c s="66">
        <v>146</v>
      </c>
      <c s="66">
        <v>27</v>
      </c>
      <c s="66">
        <v>679</v>
      </c>
      <c s="66">
        <v>468</v>
      </c>
      <c s="66">
        <v>814</v>
      </c>
      <c s="66">
        <v>281</v>
      </c>
      <c s="66">
        <v>0</v>
      </c>
      <c s="66">
        <v>599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25"/>
      <c s="255" t="str">
        <f t="shared" si="125"/>
        <v/>
      </c>
      <c s="253">
        <f t="shared" si="126"/>
        <v>1</v>
      </c>
      <c s="22">
        <f t="shared" si="127"/>
        <v>21</v>
      </c>
      <c s="22">
        <f t="shared" si="128"/>
        <v>0</v>
      </c>
      <c s="22">
        <f t="shared" si="129"/>
        <v>5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223">
        <f t="shared" si="122"/>
        <v>7</v>
      </c>
      <c s="93" t="str">
        <f t="shared" si="123"/>
        <v>07:15</v>
      </c>
      <c s="29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1260</v>
      </c>
      <c s="29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29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300</v>
      </c>
      <c s="29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29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9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9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9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29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29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29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29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9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9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9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9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9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9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9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9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9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9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9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9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9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9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9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9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9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71"/>
      <c r="CT395" s="332"/>
      <c s="14"/>
      <c s="79"/>
      <c s="79"/>
      <c r="FL395" s="1"/>
      <c s="125">
        <f t="shared" si="120"/>
        <v>44223</v>
      </c>
      <c s="229"/>
    </row>
    <row ht="11.1" customHeight="1">
      <c s="299">
        <f t="shared" si="124"/>
        <v>396</v>
      </c>
      <c s="74">
        <f t="shared" si="121"/>
        <v>7.2666666666666666</v>
      </c>
      <c s="236">
        <v>45055.302777777775</v>
      </c>
      <c s="66">
        <v>1816</v>
      </c>
      <c s="66">
        <v>1499</v>
      </c>
      <c s="66">
        <v>268</v>
      </c>
      <c s="66">
        <v>405</v>
      </c>
      <c s="66">
        <v>0</v>
      </c>
      <c s="66">
        <v>146</v>
      </c>
      <c s="66">
        <v>27</v>
      </c>
      <c s="66">
        <v>679</v>
      </c>
      <c s="66">
        <v>468</v>
      </c>
      <c s="66">
        <v>814</v>
      </c>
      <c s="66">
        <v>281</v>
      </c>
      <c s="66">
        <v>0</v>
      </c>
      <c s="66">
        <v>599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25"/>
      <c s="255" t="str">
        <f t="shared" si="125"/>
        <v/>
      </c>
      <c s="253">
        <f t="shared" si="126"/>
        <v>1</v>
      </c>
      <c s="22">
        <f t="shared" si="127"/>
        <v>1</v>
      </c>
      <c s="22">
        <f t="shared" si="128"/>
        <v>0</v>
      </c>
      <c s="22">
        <f t="shared" si="129"/>
        <v>6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223">
        <f t="shared" si="122"/>
        <v>7</v>
      </c>
      <c s="93" t="str">
        <f t="shared" si="123"/>
        <v>07:16</v>
      </c>
      <c s="29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60</v>
      </c>
      <c s="29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29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360</v>
      </c>
      <c s="29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29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9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9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9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29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29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29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29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9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9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9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9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9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9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9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9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9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9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9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9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9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9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9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9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9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71"/>
      <c r="CT396" s="332"/>
      <c s="14"/>
      <c s="79"/>
      <c s="79"/>
      <c r="FL396" s="1"/>
      <c s="125">
        <f t="shared" si="120"/>
        <v>44224</v>
      </c>
      <c s="229"/>
    </row>
    <row ht="11.1" customHeight="1">
      <c s="299">
        <f t="shared" si="124"/>
        <v>397</v>
      </c>
      <c s="74">
        <f t="shared" si="121"/>
        <v>7.2833333333333332</v>
      </c>
      <c s="236">
        <v>45055.303472222222</v>
      </c>
      <c s="66">
        <v>1822</v>
      </c>
      <c s="66">
        <v>1499</v>
      </c>
      <c s="66">
        <v>275</v>
      </c>
      <c s="66">
        <v>405</v>
      </c>
      <c s="66">
        <v>0</v>
      </c>
      <c s="66">
        <v>146</v>
      </c>
      <c s="66">
        <v>27</v>
      </c>
      <c s="66">
        <v>679</v>
      </c>
      <c s="66">
        <v>468</v>
      </c>
      <c s="66">
        <v>814</v>
      </c>
      <c s="66">
        <v>281</v>
      </c>
      <c s="66">
        <v>0</v>
      </c>
      <c s="66">
        <v>599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25"/>
      <c s="255" t="str">
        <f t="shared" si="125"/>
        <v/>
      </c>
      <c s="253">
        <f t="shared" si="126"/>
        <v>1</v>
      </c>
      <c s="22">
        <f t="shared" si="127"/>
        <v>6</v>
      </c>
      <c s="22">
        <f t="shared" si="128"/>
        <v>0</v>
      </c>
      <c s="22">
        <f t="shared" si="129"/>
        <v>7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223">
        <f t="shared" si="122"/>
        <v>7</v>
      </c>
      <c s="93" t="str">
        <f t="shared" si="123"/>
        <v>07:17</v>
      </c>
      <c s="29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360</v>
      </c>
      <c s="29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29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420</v>
      </c>
      <c s="29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29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9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9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9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29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29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29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29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9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9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9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9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9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9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9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9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9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9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9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9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9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9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9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9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9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71"/>
      <c r="CT397" s="332"/>
      <c s="14"/>
      <c s="79"/>
      <c s="79"/>
      <c r="FL397" s="1"/>
      <c s="125">
        <f t="shared" si="120"/>
        <v>44225</v>
      </c>
      <c s="229"/>
    </row>
    <row ht="11.1" customHeight="1">
      <c s="299">
        <f t="shared" si="124"/>
        <v>398</v>
      </c>
      <c s="74">
        <f t="shared" si="121"/>
        <v>7.2999999999999998</v>
      </c>
      <c s="236">
        <v>45055.304166666669</v>
      </c>
      <c s="66">
        <v>1823</v>
      </c>
      <c s="66">
        <v>1499</v>
      </c>
      <c s="66">
        <v>284</v>
      </c>
      <c s="66">
        <v>405</v>
      </c>
      <c s="66">
        <v>0</v>
      </c>
      <c s="66">
        <v>146</v>
      </c>
      <c s="66">
        <v>27</v>
      </c>
      <c s="66">
        <v>679</v>
      </c>
      <c s="66">
        <v>468</v>
      </c>
      <c s="66">
        <v>814</v>
      </c>
      <c s="66">
        <v>281</v>
      </c>
      <c s="66">
        <v>0</v>
      </c>
      <c s="66">
        <v>599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25"/>
      <c s="255" t="str">
        <f t="shared" si="125"/>
        <v/>
      </c>
      <c s="253">
        <f t="shared" si="126"/>
        <v>1</v>
      </c>
      <c s="22">
        <f t="shared" si="127"/>
        <v>1</v>
      </c>
      <c s="22">
        <f t="shared" si="128"/>
        <v>0</v>
      </c>
      <c s="22">
        <f t="shared" si="129"/>
        <v>9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223">
        <f t="shared" si="122"/>
        <v>7</v>
      </c>
      <c s="93" t="str">
        <f t="shared" si="123"/>
        <v>07:18</v>
      </c>
      <c s="29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60</v>
      </c>
      <c s="29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29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540</v>
      </c>
      <c s="29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29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9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9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9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29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29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29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29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9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9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9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9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9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9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9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9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9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9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9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9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9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9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9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9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9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71"/>
      <c r="CT398" s="332"/>
      <c s="14"/>
      <c s="79"/>
      <c s="79"/>
      <c r="FL398" s="1"/>
      <c s="125">
        <f t="shared" si="120"/>
        <v>44226</v>
      </c>
      <c s="229"/>
    </row>
    <row ht="11.1" customHeight="1">
      <c s="299">
        <f t="shared" si="124"/>
        <v>399</v>
      </c>
      <c s="74">
        <f t="shared" si="121"/>
        <v>7.3166666666666664</v>
      </c>
      <c s="236">
        <v>45055.304861111108</v>
      </c>
      <c s="66">
        <v>1823</v>
      </c>
      <c s="66">
        <v>1499</v>
      </c>
      <c s="66">
        <v>292</v>
      </c>
      <c s="66">
        <v>405</v>
      </c>
      <c s="66">
        <v>0</v>
      </c>
      <c s="66">
        <v>146</v>
      </c>
      <c s="66">
        <v>27</v>
      </c>
      <c s="66">
        <v>679</v>
      </c>
      <c s="66">
        <v>468</v>
      </c>
      <c s="66">
        <v>814</v>
      </c>
      <c s="66">
        <v>281</v>
      </c>
      <c s="66">
        <v>0</v>
      </c>
      <c s="66">
        <v>599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25"/>
      <c s="255" t="str">
        <f t="shared" si="125"/>
        <v/>
      </c>
      <c s="253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8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223">
        <f t="shared" si="122"/>
        <v>7</v>
      </c>
      <c s="93" t="str">
        <f t="shared" si="123"/>
        <v>07:19</v>
      </c>
      <c s="29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29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29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480</v>
      </c>
      <c s="29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29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9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9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9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29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29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29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29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9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9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9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9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9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9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9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9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9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9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9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9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9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9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9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9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9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71"/>
      <c r="CT399" s="332"/>
      <c s="14"/>
      <c s="79"/>
      <c s="79"/>
      <c r="FL399" s="1"/>
      <c s="125">
        <f t="shared" si="120"/>
        <v>44227</v>
      </c>
      <c s="229"/>
    </row>
    <row ht="11.1" customHeight="1">
      <c s="299">
        <f t="shared" si="124"/>
        <v>400</v>
      </c>
      <c s="74">
        <f t="shared" si="121"/>
        <v>7.333333333333333</v>
      </c>
      <c s="236">
        <v>45055.305555555555</v>
      </c>
      <c s="66">
        <v>1824</v>
      </c>
      <c s="66">
        <v>1499</v>
      </c>
      <c s="66">
        <v>297</v>
      </c>
      <c s="66">
        <v>405</v>
      </c>
      <c s="66">
        <v>0</v>
      </c>
      <c s="66">
        <v>146</v>
      </c>
      <c s="66">
        <v>27</v>
      </c>
      <c s="66">
        <v>679</v>
      </c>
      <c s="66">
        <v>468</v>
      </c>
      <c s="66">
        <v>814</v>
      </c>
      <c s="66">
        <v>281</v>
      </c>
      <c s="66">
        <v>0</v>
      </c>
      <c s="66">
        <v>599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25"/>
      <c s="255" t="str">
        <f t="shared" si="125"/>
        <v/>
      </c>
      <c s="253">
        <f t="shared" si="126"/>
        <v>1</v>
      </c>
      <c s="22">
        <f t="shared" si="127"/>
        <v>1</v>
      </c>
      <c s="22">
        <f t="shared" si="128"/>
        <v>0</v>
      </c>
      <c s="22">
        <f t="shared" si="129"/>
        <v>5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223">
        <f t="shared" si="122"/>
        <v>7</v>
      </c>
      <c s="93" t="str">
        <f t="shared" si="123"/>
        <v>07:20</v>
      </c>
      <c s="29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60</v>
      </c>
      <c s="29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29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300</v>
      </c>
      <c s="29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29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9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9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9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29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29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29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29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9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9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9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9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9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9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9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9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9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9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9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9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9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9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9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9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9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71"/>
      <c r="CT400" s="332"/>
      <c s="14"/>
      <c s="79"/>
      <c s="79"/>
      <c r="FL400" s="1"/>
      <c s="125">
        <f t="shared" si="120"/>
        <v>44228</v>
      </c>
      <c s="229"/>
    </row>
    <row ht="11.1" customHeight="1">
      <c s="299">
        <f t="shared" si="124"/>
        <v>401</v>
      </c>
      <c s="74">
        <f t="shared" si="121"/>
        <v>7.3499999999999996</v>
      </c>
      <c s="236">
        <v>45055.306250000001</v>
      </c>
      <c s="66">
        <v>1830</v>
      </c>
      <c s="66">
        <v>1499</v>
      </c>
      <c s="66">
        <v>300</v>
      </c>
      <c s="66">
        <v>405</v>
      </c>
      <c s="66">
        <v>0</v>
      </c>
      <c s="66">
        <v>146</v>
      </c>
      <c s="66">
        <v>27</v>
      </c>
      <c s="66">
        <v>679</v>
      </c>
      <c s="66">
        <v>468</v>
      </c>
      <c s="66">
        <v>814</v>
      </c>
      <c s="66">
        <v>281</v>
      </c>
      <c s="66">
        <v>0</v>
      </c>
      <c s="66">
        <v>599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25"/>
      <c s="255" t="str">
        <f t="shared" si="125"/>
        <v/>
      </c>
      <c s="253">
        <f t="shared" si="126"/>
        <v>1</v>
      </c>
      <c s="22">
        <f t="shared" si="127"/>
        <v>6</v>
      </c>
      <c s="22">
        <f t="shared" si="128"/>
        <v>0</v>
      </c>
      <c s="22">
        <f t="shared" si="129"/>
        <v>3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223">
        <f t="shared" si="122"/>
        <v>7</v>
      </c>
      <c s="93" t="str">
        <f t="shared" si="123"/>
        <v>07:21</v>
      </c>
      <c s="29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360</v>
      </c>
      <c s="29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29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180</v>
      </c>
      <c s="29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29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9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9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9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29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29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29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29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9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9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9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9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9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9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9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9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9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9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9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9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9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9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9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9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9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71"/>
      <c r="CT401" s="332"/>
      <c s="14"/>
      <c s="79"/>
      <c s="79"/>
      <c r="FL401" s="1"/>
      <c s="125">
        <f t="shared" si="120"/>
        <v>44229</v>
      </c>
      <c s="229"/>
    </row>
    <row ht="11.1" customHeight="1">
      <c s="299">
        <f t="shared" si="124"/>
        <v>402</v>
      </c>
      <c s="74">
        <f t="shared" si="121"/>
        <v>7.3666666666666663</v>
      </c>
      <c s="236">
        <v>45055.306944444441</v>
      </c>
      <c s="66">
        <v>1856</v>
      </c>
      <c s="66">
        <v>1499</v>
      </c>
      <c s="66">
        <v>305</v>
      </c>
      <c s="66">
        <v>405</v>
      </c>
      <c s="66">
        <v>0</v>
      </c>
      <c s="66">
        <v>146</v>
      </c>
      <c s="66">
        <v>27</v>
      </c>
      <c s="66">
        <v>679</v>
      </c>
      <c s="66">
        <v>468</v>
      </c>
      <c s="66">
        <v>814</v>
      </c>
      <c s="66">
        <v>281</v>
      </c>
      <c s="66">
        <v>0</v>
      </c>
      <c s="66">
        <v>599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25"/>
      <c s="255" t="str">
        <f t="shared" si="125"/>
        <v/>
      </c>
      <c s="253">
        <f t="shared" si="126"/>
        <v>1</v>
      </c>
      <c s="22">
        <f t="shared" si="127"/>
        <v>26</v>
      </c>
      <c s="22">
        <f t="shared" si="128"/>
        <v>0</v>
      </c>
      <c s="22">
        <f t="shared" si="129"/>
        <v>5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223">
        <f t="shared" si="122"/>
        <v>7</v>
      </c>
      <c s="93" t="str">
        <f t="shared" si="123"/>
        <v>07:22</v>
      </c>
      <c s="29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1560</v>
      </c>
      <c s="29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29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300</v>
      </c>
      <c s="29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29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9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9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9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29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29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29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29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9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9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9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9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9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9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9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9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9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9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9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9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9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9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9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9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9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71"/>
      <c r="CT402" s="332"/>
      <c s="14"/>
      <c s="79"/>
      <c s="79"/>
      <c r="FL402" s="1"/>
      <c s="125">
        <f t="shared" si="120"/>
        <v>44230</v>
      </c>
      <c s="229"/>
    </row>
    <row ht="11.1" customHeight="1">
      <c s="299">
        <f t="shared" si="124"/>
        <v>403</v>
      </c>
      <c s="74">
        <f t="shared" si="121"/>
        <v>7.3833333333333337</v>
      </c>
      <c s="236">
        <v>45055.307638888888</v>
      </c>
      <c s="66">
        <v>1883</v>
      </c>
      <c s="66">
        <v>1499</v>
      </c>
      <c s="66">
        <v>309</v>
      </c>
      <c s="66">
        <v>405</v>
      </c>
      <c s="66">
        <v>0</v>
      </c>
      <c s="66">
        <v>146</v>
      </c>
      <c s="66">
        <v>27</v>
      </c>
      <c s="66">
        <v>679</v>
      </c>
      <c s="66">
        <v>468</v>
      </c>
      <c s="66">
        <v>814</v>
      </c>
      <c s="66">
        <v>281</v>
      </c>
      <c s="66">
        <v>0</v>
      </c>
      <c s="66">
        <v>599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25"/>
      <c s="255" t="str">
        <f t="shared" si="125"/>
        <v/>
      </c>
      <c s="253">
        <f t="shared" si="126"/>
        <v>1</v>
      </c>
      <c s="22">
        <f t="shared" si="127"/>
        <v>27</v>
      </c>
      <c s="22">
        <f t="shared" si="128"/>
        <v>0</v>
      </c>
      <c s="22">
        <f t="shared" si="129"/>
        <v>4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223">
        <f t="shared" si="122"/>
        <v>7</v>
      </c>
      <c s="93" t="str">
        <f t="shared" si="123"/>
        <v>07:23</v>
      </c>
      <c s="29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1620</v>
      </c>
      <c s="29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29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240</v>
      </c>
      <c s="29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29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9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9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9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29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29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29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29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9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9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9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9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9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9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9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9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9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9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9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9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9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9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9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9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9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71"/>
      <c r="CT403" s="332"/>
      <c s="14"/>
      <c s="79"/>
      <c s="79"/>
      <c r="FL403" s="1"/>
      <c s="125">
        <f t="shared" si="120"/>
        <v>44231</v>
      </c>
      <c s="229"/>
    </row>
    <row ht="11.1" customHeight="1">
      <c s="299">
        <f t="shared" si="124"/>
        <v>404</v>
      </c>
      <c s="74">
        <f t="shared" si="121"/>
        <v>7.4000000000000004</v>
      </c>
      <c s="236">
        <v>45055.308333333334</v>
      </c>
      <c s="66">
        <v>1913</v>
      </c>
      <c s="66">
        <v>1499</v>
      </c>
      <c s="66">
        <v>313</v>
      </c>
      <c s="66">
        <v>405</v>
      </c>
      <c s="66">
        <v>0</v>
      </c>
      <c s="66">
        <v>146</v>
      </c>
      <c s="66">
        <v>27</v>
      </c>
      <c s="66">
        <v>679</v>
      </c>
      <c s="66">
        <v>468</v>
      </c>
      <c s="66">
        <v>814</v>
      </c>
      <c s="66">
        <v>281</v>
      </c>
      <c s="66">
        <v>0</v>
      </c>
      <c s="66">
        <v>599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25"/>
      <c s="255" t="str">
        <f t="shared" si="125"/>
        <v/>
      </c>
      <c s="253">
        <f t="shared" si="126"/>
        <v>1</v>
      </c>
      <c s="22">
        <f t="shared" si="127"/>
        <v>30</v>
      </c>
      <c s="22">
        <f t="shared" si="128"/>
        <v>0</v>
      </c>
      <c s="22">
        <f t="shared" si="129"/>
        <v>4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223">
        <f t="shared" si="122"/>
        <v>7</v>
      </c>
      <c s="93" t="str">
        <f t="shared" si="123"/>
        <v>07:24</v>
      </c>
      <c s="29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1800</v>
      </c>
      <c s="29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29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240</v>
      </c>
      <c s="29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29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9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9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9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29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29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29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29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9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9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9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9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9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9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9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9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9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9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9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9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9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9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9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9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9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71"/>
      <c r="CT404" s="332"/>
      <c s="14"/>
      <c s="79"/>
      <c s="79"/>
      <c r="FL404" s="1"/>
      <c s="125">
        <f t="shared" si="120"/>
        <v>44232</v>
      </c>
      <c s="229"/>
    </row>
    <row ht="11.1" customHeight="1">
      <c s="299">
        <f t="shared" si="124"/>
        <v>405</v>
      </c>
      <c s="74">
        <f t="shared" si="121"/>
        <v>7.416666666666667</v>
      </c>
      <c s="236">
        <v>45055.309027777781</v>
      </c>
      <c s="66">
        <v>1941</v>
      </c>
      <c s="66">
        <v>1499</v>
      </c>
      <c s="66">
        <v>319</v>
      </c>
      <c s="66">
        <v>405</v>
      </c>
      <c s="66">
        <v>0</v>
      </c>
      <c s="66">
        <v>146</v>
      </c>
      <c s="66">
        <v>27</v>
      </c>
      <c s="66">
        <v>679</v>
      </c>
      <c s="66">
        <v>468</v>
      </c>
      <c s="66">
        <v>814</v>
      </c>
      <c s="66">
        <v>281</v>
      </c>
      <c s="66">
        <v>0</v>
      </c>
      <c s="66">
        <v>599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25"/>
      <c s="255" t="str">
        <f t="shared" si="125"/>
        <v/>
      </c>
      <c s="253">
        <f t="shared" si="126"/>
        <v>1</v>
      </c>
      <c s="22">
        <f t="shared" si="127"/>
        <v>28</v>
      </c>
      <c s="22">
        <f t="shared" si="128"/>
        <v>0</v>
      </c>
      <c s="22">
        <f t="shared" si="129"/>
        <v>6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223">
        <f t="shared" si="122"/>
        <v>7</v>
      </c>
      <c s="93" t="str">
        <f t="shared" si="123"/>
        <v>07:25</v>
      </c>
      <c s="29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1680</v>
      </c>
      <c s="29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29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360</v>
      </c>
      <c s="29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29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9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9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9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29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29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29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29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9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9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9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9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9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9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9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9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9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9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9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9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9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9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9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9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9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71"/>
      <c r="CT405" s="332"/>
      <c s="14"/>
      <c s="79"/>
      <c s="79"/>
      <c r="FL405" s="1"/>
      <c s="125">
        <f t="shared" si="120"/>
        <v>44233</v>
      </c>
      <c s="229"/>
    </row>
    <row ht="11.1" customHeight="1">
      <c s="299">
        <f t="shared" si="124"/>
        <v>406</v>
      </c>
      <c s="74">
        <f t="shared" si="121"/>
        <v>7.4333333333333336</v>
      </c>
      <c s="236">
        <v>45055.30972222222</v>
      </c>
      <c s="66">
        <v>1970</v>
      </c>
      <c s="66">
        <v>1499</v>
      </c>
      <c s="66">
        <v>325</v>
      </c>
      <c s="66">
        <v>405</v>
      </c>
      <c s="66">
        <v>0</v>
      </c>
      <c s="66">
        <v>146</v>
      </c>
      <c s="66">
        <v>27</v>
      </c>
      <c s="66">
        <v>679</v>
      </c>
      <c s="66">
        <v>468</v>
      </c>
      <c s="66">
        <v>814</v>
      </c>
      <c s="66">
        <v>281</v>
      </c>
      <c s="66">
        <v>0</v>
      </c>
      <c s="66">
        <v>599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25"/>
      <c s="255" t="str">
        <f t="shared" si="125"/>
        <v/>
      </c>
      <c s="253">
        <f t="shared" si="126"/>
        <v>1</v>
      </c>
      <c s="22">
        <f t="shared" si="127"/>
        <v>29</v>
      </c>
      <c s="22">
        <f t="shared" si="128"/>
        <v>0</v>
      </c>
      <c s="22">
        <f t="shared" si="129"/>
        <v>6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223">
        <f t="shared" si="122"/>
        <v>7</v>
      </c>
      <c s="93" t="str">
        <f t="shared" si="123"/>
        <v>07:26</v>
      </c>
      <c s="29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1740</v>
      </c>
      <c s="29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29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360</v>
      </c>
      <c s="29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29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9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9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9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29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29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29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29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9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9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9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9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9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9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9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9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9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9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9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9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9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9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9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9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9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71"/>
      <c r="CT406" s="332"/>
      <c s="14"/>
      <c s="79"/>
      <c s="79"/>
      <c r="FL406" s="1"/>
      <c s="125">
        <f t="shared" si="120"/>
        <v>44234</v>
      </c>
      <c s="229"/>
    </row>
    <row ht="11.1" customHeight="1">
      <c s="299">
        <f t="shared" si="124"/>
        <v>407</v>
      </c>
      <c s="74">
        <f t="shared" si="121"/>
        <v>7.4500000000000002</v>
      </c>
      <c s="236">
        <v>45055.310416666667</v>
      </c>
      <c s="66">
        <v>1998</v>
      </c>
      <c s="66">
        <v>1499</v>
      </c>
      <c s="66">
        <v>330</v>
      </c>
      <c s="66">
        <v>405</v>
      </c>
      <c s="66">
        <v>0</v>
      </c>
      <c s="66">
        <v>146</v>
      </c>
      <c s="66">
        <v>27</v>
      </c>
      <c s="66">
        <v>679</v>
      </c>
      <c s="66">
        <v>468</v>
      </c>
      <c s="66">
        <v>814</v>
      </c>
      <c s="66">
        <v>281</v>
      </c>
      <c s="66">
        <v>0</v>
      </c>
      <c s="66">
        <v>599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25"/>
      <c s="255" t="str">
        <f t="shared" si="125"/>
        <v/>
      </c>
      <c s="253">
        <f t="shared" si="126"/>
        <v>1</v>
      </c>
      <c s="22">
        <f t="shared" si="127"/>
        <v>28</v>
      </c>
      <c s="22">
        <f t="shared" si="128"/>
        <v>0</v>
      </c>
      <c s="22">
        <f t="shared" si="129"/>
        <v>5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223">
        <f t="shared" si="122"/>
        <v>7</v>
      </c>
      <c s="93" t="str">
        <f t="shared" si="123"/>
        <v>07:27</v>
      </c>
      <c s="29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1680</v>
      </c>
      <c s="29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29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300</v>
      </c>
      <c s="29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29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9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9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9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29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29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29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29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9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9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9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9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9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9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9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9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9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9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9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9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9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9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9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9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9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71"/>
      <c r="CT407" s="332"/>
      <c s="14"/>
      <c s="79"/>
      <c s="79"/>
      <c r="FL407" s="1"/>
      <c s="125">
        <f t="shared" si="120"/>
        <v>44235</v>
      </c>
      <c s="229"/>
    </row>
    <row ht="11.1" customHeight="1">
      <c s="299">
        <f t="shared" si="124"/>
        <v>408</v>
      </c>
      <c s="74">
        <f t="shared" si="121"/>
        <v>7.4666666666666668</v>
      </c>
      <c s="236">
        <v>45055.311111111114</v>
      </c>
      <c s="66">
        <v>2027</v>
      </c>
      <c s="66">
        <v>1499</v>
      </c>
      <c s="66">
        <v>335</v>
      </c>
      <c s="66">
        <v>405</v>
      </c>
      <c s="66">
        <v>0</v>
      </c>
      <c s="66">
        <v>146</v>
      </c>
      <c s="66">
        <v>27</v>
      </c>
      <c s="66">
        <v>679</v>
      </c>
      <c s="66">
        <v>468</v>
      </c>
      <c s="66">
        <v>814</v>
      </c>
      <c s="66">
        <v>281</v>
      </c>
      <c s="66">
        <v>0</v>
      </c>
      <c s="66">
        <v>599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25"/>
      <c s="255" t="str">
        <f t="shared" si="125"/>
        <v/>
      </c>
      <c s="253">
        <f t="shared" si="126"/>
        <v>1</v>
      </c>
      <c s="22">
        <f t="shared" si="127"/>
        <v>29</v>
      </c>
      <c s="22">
        <f t="shared" si="128"/>
        <v>0</v>
      </c>
      <c s="22">
        <f t="shared" si="129"/>
        <v>5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223">
        <f t="shared" si="122"/>
        <v>7</v>
      </c>
      <c s="93" t="str">
        <f t="shared" si="123"/>
        <v>07:28</v>
      </c>
      <c s="29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1740</v>
      </c>
      <c s="29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29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300</v>
      </c>
      <c s="29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29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9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9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9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29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29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29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29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9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9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9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9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9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9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9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9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9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9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9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9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9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9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9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9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9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71"/>
      <c r="CT408" s="332"/>
      <c s="14"/>
      <c s="79"/>
      <c s="79"/>
      <c r="FL408" s="1"/>
      <c s="125">
        <f t="shared" si="120"/>
        <v>44236</v>
      </c>
      <c s="229"/>
    </row>
    <row ht="11.1" customHeight="1">
      <c s="299">
        <f t="shared" si="124"/>
        <v>409</v>
      </c>
      <c s="74">
        <f t="shared" si="121"/>
        <v>7.4833333333333334</v>
      </c>
      <c s="236">
        <v>45055.311805555553</v>
      </c>
      <c s="66">
        <v>2054</v>
      </c>
      <c s="66">
        <v>1499</v>
      </c>
      <c s="66">
        <v>343</v>
      </c>
      <c s="66">
        <v>405</v>
      </c>
      <c s="66">
        <v>0</v>
      </c>
      <c s="66">
        <v>146</v>
      </c>
      <c s="66">
        <v>27</v>
      </c>
      <c s="66">
        <v>679</v>
      </c>
      <c s="66">
        <v>468</v>
      </c>
      <c s="66">
        <v>814</v>
      </c>
      <c s="66">
        <v>281</v>
      </c>
      <c s="66">
        <v>0</v>
      </c>
      <c s="66">
        <v>599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25"/>
      <c s="255" t="str">
        <f t="shared" si="125"/>
        <v/>
      </c>
      <c s="253">
        <f t="shared" si="126"/>
        <v>1</v>
      </c>
      <c s="22">
        <f t="shared" si="127"/>
        <v>27</v>
      </c>
      <c s="22">
        <f t="shared" si="128"/>
        <v>0</v>
      </c>
      <c s="22">
        <f t="shared" si="129"/>
        <v>8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223">
        <f t="shared" si="122"/>
        <v>7</v>
      </c>
      <c s="93" t="str">
        <f t="shared" si="123"/>
        <v>07:29</v>
      </c>
      <c s="29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1620</v>
      </c>
      <c s="29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29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480</v>
      </c>
      <c s="29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29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9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9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9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29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29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29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29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9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9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9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9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9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9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9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9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9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9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9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9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9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9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9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9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9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71"/>
      <c r="CT409" s="332"/>
      <c s="14"/>
      <c s="79"/>
      <c s="79"/>
      <c r="FL409" s="1"/>
      <c s="125">
        <f t="shared" si="120"/>
        <v>44237</v>
      </c>
      <c s="229"/>
    </row>
    <row ht="11.1" customHeight="1">
      <c s="299">
        <f t="shared" si="124"/>
        <v>410</v>
      </c>
      <c s="74">
        <f t="shared" si="121"/>
        <v>7.5</v>
      </c>
      <c s="236">
        <v>45055.3125</v>
      </c>
      <c s="66">
        <v>2081</v>
      </c>
      <c s="66">
        <v>1499</v>
      </c>
      <c s="66">
        <v>347</v>
      </c>
      <c s="66">
        <v>405</v>
      </c>
      <c s="66">
        <v>0</v>
      </c>
      <c s="66">
        <v>146</v>
      </c>
      <c s="66">
        <v>27</v>
      </c>
      <c s="66">
        <v>679</v>
      </c>
      <c s="66">
        <v>468</v>
      </c>
      <c s="66">
        <v>814</v>
      </c>
      <c s="66">
        <v>281</v>
      </c>
      <c s="66">
        <v>0</v>
      </c>
      <c s="66">
        <v>599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25"/>
      <c s="255" t="str">
        <f t="shared" si="125"/>
        <v/>
      </c>
      <c s="253">
        <f t="shared" si="126"/>
        <v>1</v>
      </c>
      <c s="22">
        <f t="shared" si="127"/>
        <v>27</v>
      </c>
      <c s="22">
        <f t="shared" si="128"/>
        <v>0</v>
      </c>
      <c s="22">
        <f t="shared" si="129"/>
        <v>4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223">
        <f t="shared" si="122"/>
        <v>7</v>
      </c>
      <c s="93" t="str">
        <f t="shared" si="123"/>
        <v>07:30</v>
      </c>
      <c s="29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1620</v>
      </c>
      <c s="29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29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240</v>
      </c>
      <c s="29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29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9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9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9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29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29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29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29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9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9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9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9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9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9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9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9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9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9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9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9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9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9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9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9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9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71"/>
      <c r="CT410" s="332"/>
      <c s="14"/>
      <c s="79"/>
      <c s="79"/>
      <c r="FL410" s="1"/>
      <c s="125">
        <f t="shared" si="120"/>
        <v>44238</v>
      </c>
      <c s="229"/>
    </row>
    <row ht="11.1" customHeight="1">
      <c s="299">
        <f t="shared" si="124"/>
        <v>411</v>
      </c>
      <c s="74">
        <f t="shared" si="121"/>
        <v>7.5166666666666666</v>
      </c>
      <c s="236">
        <v>45055.313194444447</v>
      </c>
      <c s="66">
        <v>2110</v>
      </c>
      <c s="66">
        <v>1499</v>
      </c>
      <c s="66">
        <v>349</v>
      </c>
      <c s="66">
        <v>405</v>
      </c>
      <c s="66">
        <v>0</v>
      </c>
      <c s="66">
        <v>146</v>
      </c>
      <c s="66">
        <v>27</v>
      </c>
      <c s="66">
        <v>679</v>
      </c>
      <c s="66">
        <v>468</v>
      </c>
      <c s="66">
        <v>814</v>
      </c>
      <c s="66">
        <v>281</v>
      </c>
      <c s="66">
        <v>0</v>
      </c>
      <c s="66">
        <v>599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25"/>
      <c s="255" t="str">
        <f t="shared" si="125"/>
        <v/>
      </c>
      <c s="253">
        <f t="shared" si="126"/>
        <v>1</v>
      </c>
      <c s="22">
        <f t="shared" si="127"/>
        <v>29</v>
      </c>
      <c s="22">
        <f t="shared" si="128"/>
        <v>0</v>
      </c>
      <c s="22">
        <f t="shared" si="129"/>
        <v>2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223">
        <f t="shared" si="122"/>
        <v>7</v>
      </c>
      <c s="93" t="str">
        <f t="shared" si="123"/>
        <v>07:31</v>
      </c>
      <c s="29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1740</v>
      </c>
      <c s="29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29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120</v>
      </c>
      <c s="29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29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9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9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9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29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29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29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29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9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9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9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9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9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9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9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9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9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9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9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9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9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9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9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9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9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71"/>
      <c r="CT411" s="332"/>
      <c s="14"/>
      <c s="79"/>
      <c s="79"/>
      <c r="FL411" s="1"/>
      <c s="125">
        <f t="shared" si="120"/>
        <v>44239</v>
      </c>
      <c s="229"/>
    </row>
    <row ht="11.1" customHeight="1">
      <c s="299">
        <f t="shared" si="124"/>
        <v>412</v>
      </c>
      <c s="74">
        <f t="shared" si="121"/>
        <v>7.5333333333333332</v>
      </c>
      <c s="236">
        <v>45055.313888888886</v>
      </c>
      <c s="66">
        <v>2138</v>
      </c>
      <c s="66">
        <v>1499</v>
      </c>
      <c s="66">
        <v>352</v>
      </c>
      <c s="66">
        <v>405</v>
      </c>
      <c s="66">
        <v>0</v>
      </c>
      <c s="66">
        <v>146</v>
      </c>
      <c s="66">
        <v>27</v>
      </c>
      <c s="66">
        <v>679</v>
      </c>
      <c s="66">
        <v>468</v>
      </c>
      <c s="66">
        <v>814</v>
      </c>
      <c s="66">
        <v>281</v>
      </c>
      <c s="66">
        <v>0</v>
      </c>
      <c s="66">
        <v>599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25"/>
      <c s="255" t="str">
        <f t="shared" si="125"/>
        <v/>
      </c>
      <c s="253">
        <f t="shared" si="126"/>
        <v>1</v>
      </c>
      <c s="22">
        <f t="shared" si="127"/>
        <v>28</v>
      </c>
      <c s="22">
        <f t="shared" si="128"/>
        <v>0</v>
      </c>
      <c s="22">
        <f t="shared" si="129"/>
        <v>3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223">
        <f t="shared" si="122"/>
        <v>7</v>
      </c>
      <c s="93" t="str">
        <f t="shared" si="123"/>
        <v>07:32</v>
      </c>
      <c s="29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1680</v>
      </c>
      <c s="29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29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180</v>
      </c>
      <c s="29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29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9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9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9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29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29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29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29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9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9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9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9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9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9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9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9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9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9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9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9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9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9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9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9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9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71"/>
      <c r="CT412" s="332"/>
      <c s="14"/>
      <c s="79"/>
      <c s="79"/>
      <c r="FL412" s="1"/>
      <c s="125">
        <f t="shared" si="120"/>
        <v>44240</v>
      </c>
      <c s="229"/>
    </row>
    <row ht="11.1" customHeight="1">
      <c s="299">
        <f t="shared" si="124"/>
        <v>413</v>
      </c>
      <c s="74">
        <f t="shared" si="121"/>
        <v>7.5499999999999998</v>
      </c>
      <c s="236">
        <v>45055.314583333333</v>
      </c>
      <c s="66">
        <v>2165</v>
      </c>
      <c s="66">
        <v>1499</v>
      </c>
      <c s="66">
        <v>354</v>
      </c>
      <c s="66">
        <v>405</v>
      </c>
      <c s="66">
        <v>0</v>
      </c>
      <c s="66">
        <v>146</v>
      </c>
      <c s="66">
        <v>27</v>
      </c>
      <c s="66">
        <v>679</v>
      </c>
      <c s="66">
        <v>468</v>
      </c>
      <c s="66">
        <v>814</v>
      </c>
      <c s="66">
        <v>281</v>
      </c>
      <c s="66">
        <v>0</v>
      </c>
      <c s="66">
        <v>599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25"/>
      <c s="255" t="str">
        <f t="shared" si="125"/>
        <v/>
      </c>
      <c s="253">
        <f t="shared" si="126"/>
        <v>1</v>
      </c>
      <c s="22">
        <f t="shared" si="127"/>
        <v>27</v>
      </c>
      <c s="22">
        <f t="shared" si="128"/>
        <v>0</v>
      </c>
      <c s="22">
        <f t="shared" si="129"/>
        <v>2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223">
        <f t="shared" si="122"/>
        <v>7</v>
      </c>
      <c s="93" t="str">
        <f t="shared" si="123"/>
        <v>07:33</v>
      </c>
      <c s="29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1620</v>
      </c>
      <c s="29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29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120</v>
      </c>
      <c s="29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29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9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29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9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29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29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29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29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9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9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9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9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9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9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9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9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9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9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9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9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9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9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9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9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9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71"/>
      <c r="CT413" s="332"/>
      <c s="14"/>
      <c s="79"/>
      <c s="79"/>
      <c r="FL413" s="1"/>
      <c s="125">
        <f t="shared" si="120"/>
        <v>44241</v>
      </c>
      <c s="229"/>
    </row>
    <row ht="11.1" customHeight="1">
      <c s="299">
        <f t="shared" si="124"/>
        <v>414</v>
      </c>
      <c s="74">
        <f t="shared" si="121"/>
        <v>7.5666666666666664</v>
      </c>
      <c s="236">
        <v>45055.31527777778</v>
      </c>
      <c s="66">
        <v>2193</v>
      </c>
      <c s="66">
        <v>1499</v>
      </c>
      <c s="66">
        <v>356</v>
      </c>
      <c s="66">
        <v>405</v>
      </c>
      <c s="66">
        <v>0</v>
      </c>
      <c s="66">
        <v>146</v>
      </c>
      <c s="66">
        <v>27</v>
      </c>
      <c s="66">
        <v>679</v>
      </c>
      <c s="66">
        <v>468</v>
      </c>
      <c s="66">
        <v>814</v>
      </c>
      <c s="66">
        <v>281</v>
      </c>
      <c s="66">
        <v>0</v>
      </c>
      <c s="66">
        <v>599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25"/>
      <c s="255" t="str">
        <f t="shared" si="125"/>
        <v/>
      </c>
      <c s="253">
        <f t="shared" si="126"/>
        <v>1</v>
      </c>
      <c s="22">
        <f t="shared" si="127"/>
        <v>28</v>
      </c>
      <c s="22">
        <f t="shared" si="128"/>
        <v>0</v>
      </c>
      <c s="22">
        <f t="shared" si="129"/>
        <v>2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223">
        <f t="shared" si="122"/>
        <v>7</v>
      </c>
      <c s="93" t="str">
        <f t="shared" si="123"/>
        <v>07:34</v>
      </c>
      <c s="29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1680</v>
      </c>
      <c s="29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29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120</v>
      </c>
      <c s="29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29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9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29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29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29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29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29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29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9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9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9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9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9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9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9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9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9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9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9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9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9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9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9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9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9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71"/>
      <c r="CT414" s="332"/>
      <c s="14"/>
      <c s="79"/>
      <c s="79"/>
      <c r="FL414" s="1"/>
      <c s="125">
        <f t="shared" si="120"/>
        <v>44242</v>
      </c>
      <c s="229"/>
    </row>
    <row ht="11.1" customHeight="1">
      <c s="299">
        <f t="shared" si="124"/>
        <v>415</v>
      </c>
      <c s="74">
        <f t="shared" si="121"/>
        <v>7.583333333333333</v>
      </c>
      <c s="236">
        <v>45055.315972222219</v>
      </c>
      <c s="66">
        <v>2225</v>
      </c>
      <c s="66">
        <v>1499</v>
      </c>
      <c s="66">
        <v>359</v>
      </c>
      <c s="66">
        <v>405</v>
      </c>
      <c s="66">
        <v>0</v>
      </c>
      <c s="66">
        <v>146</v>
      </c>
      <c s="66">
        <v>27</v>
      </c>
      <c s="66">
        <v>679</v>
      </c>
      <c s="66">
        <v>468</v>
      </c>
      <c s="66">
        <v>814</v>
      </c>
      <c s="66">
        <v>281</v>
      </c>
      <c s="66">
        <v>0</v>
      </c>
      <c s="66">
        <v>599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25"/>
      <c s="255" t="str">
        <f t="shared" si="125"/>
        <v/>
      </c>
      <c s="253">
        <f t="shared" si="126"/>
        <v>1</v>
      </c>
      <c s="22">
        <f t="shared" si="127"/>
        <v>32</v>
      </c>
      <c s="22">
        <f t="shared" si="128"/>
        <v>0</v>
      </c>
      <c s="22">
        <f t="shared" si="129"/>
        <v>3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223">
        <f t="shared" si="122"/>
        <v>7</v>
      </c>
      <c s="93" t="str">
        <f t="shared" si="123"/>
        <v>07:35</v>
      </c>
      <c s="29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1920</v>
      </c>
      <c s="29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29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180</v>
      </c>
      <c s="29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29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9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29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29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29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29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29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29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9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9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9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9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9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9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9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9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9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9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9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9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9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9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9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9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9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71"/>
      <c r="CT415" s="332"/>
      <c s="14"/>
      <c s="79"/>
      <c s="79"/>
      <c r="FL415" s="1"/>
      <c s="125">
        <f t="shared" si="120"/>
        <v>44243</v>
      </c>
      <c s="229"/>
    </row>
    <row ht="11.1" customHeight="1">
      <c s="299">
        <f t="shared" si="124"/>
        <v>416</v>
      </c>
      <c s="74">
        <f t="shared" si="121"/>
        <v>7.5999999999999996</v>
      </c>
      <c s="236">
        <v>45055.316666666666</v>
      </c>
      <c s="66">
        <v>2249</v>
      </c>
      <c s="66">
        <v>1499</v>
      </c>
      <c s="66">
        <v>363</v>
      </c>
      <c s="66">
        <v>405</v>
      </c>
      <c s="66">
        <v>0</v>
      </c>
      <c s="66">
        <v>146</v>
      </c>
      <c s="66">
        <v>27</v>
      </c>
      <c s="66">
        <v>679</v>
      </c>
      <c s="66">
        <v>468</v>
      </c>
      <c s="66">
        <v>814</v>
      </c>
      <c s="66">
        <v>281</v>
      </c>
      <c s="66">
        <v>0</v>
      </c>
      <c s="66">
        <v>599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25"/>
      <c s="255" t="str">
        <f t="shared" si="125"/>
        <v/>
      </c>
      <c s="253">
        <f t="shared" si="126"/>
        <v>1</v>
      </c>
      <c s="22">
        <f t="shared" si="127"/>
        <v>24</v>
      </c>
      <c s="22">
        <f t="shared" si="128"/>
        <v>0</v>
      </c>
      <c s="22">
        <f t="shared" si="129"/>
        <v>4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223">
        <f t="shared" si="122"/>
        <v>7</v>
      </c>
      <c s="93" t="str">
        <f t="shared" si="123"/>
        <v>07:36</v>
      </c>
      <c s="29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1440</v>
      </c>
      <c s="29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29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240</v>
      </c>
      <c s="29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29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9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29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29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29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29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29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29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9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9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9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9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9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9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9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9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9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9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9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9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9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9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9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9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9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71"/>
      <c r="CT416" s="332"/>
      <c s="14"/>
      <c s="79"/>
      <c s="79"/>
      <c r="FL416" s="1"/>
      <c s="125">
        <f t="shared" si="120"/>
        <v>44244</v>
      </c>
      <c s="229"/>
    </row>
    <row ht="11.1" customHeight="1">
      <c s="299">
        <f t="shared" si="124"/>
        <v>417</v>
      </c>
      <c s="74">
        <f t="shared" si="121"/>
        <v>7.6166666666666671</v>
      </c>
      <c s="236">
        <v>45055.317361111112</v>
      </c>
      <c s="66">
        <v>2278</v>
      </c>
      <c s="66">
        <v>1499</v>
      </c>
      <c s="66">
        <v>369</v>
      </c>
      <c s="66">
        <v>405</v>
      </c>
      <c s="66">
        <v>0</v>
      </c>
      <c s="66">
        <v>146</v>
      </c>
      <c s="66">
        <v>27</v>
      </c>
      <c s="66">
        <v>679</v>
      </c>
      <c s="66">
        <v>468</v>
      </c>
      <c s="66">
        <v>814</v>
      </c>
      <c s="66">
        <v>281</v>
      </c>
      <c s="66">
        <v>0</v>
      </c>
      <c s="66">
        <v>599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25"/>
      <c s="255" t="str">
        <f t="shared" si="125"/>
        <v/>
      </c>
      <c s="253">
        <f t="shared" si="126"/>
        <v>1</v>
      </c>
      <c s="22">
        <f t="shared" si="127"/>
        <v>29</v>
      </c>
      <c s="22">
        <f t="shared" si="128"/>
        <v>0</v>
      </c>
      <c s="22">
        <f t="shared" si="129"/>
        <v>6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223">
        <f t="shared" si="122"/>
        <v>7</v>
      </c>
      <c s="93" t="str">
        <f t="shared" si="123"/>
        <v>07:37</v>
      </c>
      <c s="29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1740</v>
      </c>
      <c s="29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29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360</v>
      </c>
      <c s="29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29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9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29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29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29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29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29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29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9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9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9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9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9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9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9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9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9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9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9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9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9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9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9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9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9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71"/>
      <c r="CT417" s="332"/>
      <c s="14"/>
      <c s="79"/>
      <c s="79"/>
      <c r="FL417" s="1"/>
      <c s="125">
        <f t="shared" si="120"/>
        <v>44245</v>
      </c>
      <c s="229"/>
    </row>
    <row ht="11.1" customHeight="1">
      <c s="299">
        <f t="shared" si="124"/>
        <v>418</v>
      </c>
      <c s="74">
        <f t="shared" si="121"/>
        <v>7.6333333333333329</v>
      </c>
      <c s="236">
        <v>45055.318055555559</v>
      </c>
      <c s="66">
        <v>2306</v>
      </c>
      <c s="66">
        <v>1499</v>
      </c>
      <c s="66">
        <v>374</v>
      </c>
      <c s="66">
        <v>405</v>
      </c>
      <c s="66">
        <v>0</v>
      </c>
      <c s="66">
        <v>146</v>
      </c>
      <c s="66">
        <v>27</v>
      </c>
      <c s="66">
        <v>679</v>
      </c>
      <c s="66">
        <v>468</v>
      </c>
      <c s="66">
        <v>814</v>
      </c>
      <c s="66">
        <v>281</v>
      </c>
      <c s="66">
        <v>0</v>
      </c>
      <c s="66">
        <v>599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25"/>
      <c s="255" t="str">
        <f t="shared" si="125"/>
        <v/>
      </c>
      <c s="253">
        <f t="shared" si="126"/>
        <v>1</v>
      </c>
      <c s="22">
        <f t="shared" si="127"/>
        <v>28</v>
      </c>
      <c s="22">
        <f t="shared" si="128"/>
        <v>0</v>
      </c>
      <c s="22">
        <f t="shared" si="129"/>
        <v>5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223">
        <f t="shared" si="122"/>
        <v>7</v>
      </c>
      <c s="93" t="str">
        <f t="shared" si="123"/>
        <v>07:38</v>
      </c>
      <c s="29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1680</v>
      </c>
      <c s="29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29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300</v>
      </c>
      <c s="29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29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9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29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29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29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29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29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29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9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9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9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9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9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9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9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9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9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9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9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9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9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9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9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9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9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71"/>
      <c r="CT418" s="332"/>
      <c s="14"/>
      <c s="79"/>
      <c s="79"/>
      <c r="FL418" s="1"/>
      <c s="125">
        <f t="shared" si="120"/>
        <v>44246</v>
      </c>
      <c s="229"/>
    </row>
    <row ht="11.1" customHeight="1">
      <c s="299">
        <f t="shared" si="124"/>
        <v>419</v>
      </c>
      <c s="74">
        <f t="shared" si="121"/>
        <v>7.6500000000000004</v>
      </c>
      <c s="236">
        <v>45055.318749999999</v>
      </c>
      <c s="66">
        <v>2336</v>
      </c>
      <c s="66">
        <v>1499</v>
      </c>
      <c s="66">
        <v>379</v>
      </c>
      <c s="66">
        <v>405</v>
      </c>
      <c s="66">
        <v>0</v>
      </c>
      <c s="66">
        <v>146</v>
      </c>
      <c s="66">
        <v>27</v>
      </c>
      <c s="66">
        <v>679</v>
      </c>
      <c s="66">
        <v>469</v>
      </c>
      <c s="66">
        <v>815</v>
      </c>
      <c s="66">
        <v>281</v>
      </c>
      <c s="66">
        <v>0</v>
      </c>
      <c s="66">
        <v>599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25"/>
      <c s="255" t="str">
        <f t="shared" si="125"/>
        <v/>
      </c>
      <c s="253">
        <f t="shared" si="126"/>
        <v>1</v>
      </c>
      <c s="22">
        <f t="shared" si="127"/>
        <v>30</v>
      </c>
      <c s="22">
        <f t="shared" si="128"/>
        <v>0</v>
      </c>
      <c s="22">
        <f t="shared" si="129"/>
        <v>5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1</v>
      </c>
      <c s="22">
        <f t="shared" si="136"/>
        <v>1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223">
        <f t="shared" si="122"/>
        <v>7</v>
      </c>
      <c s="93" t="str">
        <f t="shared" si="123"/>
        <v>07:39</v>
      </c>
      <c s="29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1800</v>
      </c>
      <c s="29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29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300</v>
      </c>
      <c s="29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29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9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29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29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29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60</v>
      </c>
      <c s="29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60</v>
      </c>
      <c s="29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29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9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9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9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9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9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9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9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9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9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9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9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9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9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9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9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9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9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71"/>
      <c r="CT419" s="332"/>
      <c s="14"/>
      <c s="79"/>
      <c s="79"/>
      <c r="FL419" s="1"/>
      <c s="125">
        <f t="shared" si="120"/>
        <v>44247</v>
      </c>
      <c s="229"/>
    </row>
    <row ht="11.1" customHeight="1">
      <c s="299">
        <f t="shared" si="124"/>
        <v>420</v>
      </c>
      <c s="74">
        <f t="shared" si="121"/>
        <v>7.666666666666667</v>
      </c>
      <c s="236">
        <v>45055.319444444445</v>
      </c>
      <c s="66">
        <v>2362</v>
      </c>
      <c s="66">
        <v>1499</v>
      </c>
      <c s="66">
        <v>384</v>
      </c>
      <c s="66">
        <v>405</v>
      </c>
      <c s="66">
        <v>0</v>
      </c>
      <c s="66">
        <v>146</v>
      </c>
      <c s="66">
        <v>27</v>
      </c>
      <c s="66">
        <v>679</v>
      </c>
      <c s="66">
        <v>472</v>
      </c>
      <c s="66">
        <v>816</v>
      </c>
      <c s="66">
        <v>281</v>
      </c>
      <c s="66">
        <v>0</v>
      </c>
      <c s="66">
        <v>599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25"/>
      <c s="255" t="str">
        <f t="shared" si="125"/>
        <v/>
      </c>
      <c s="253">
        <f t="shared" si="126"/>
        <v>1</v>
      </c>
      <c s="22">
        <f t="shared" si="127"/>
        <v>26</v>
      </c>
      <c s="22">
        <f t="shared" si="128"/>
        <v>0</v>
      </c>
      <c s="22">
        <f t="shared" si="129"/>
        <v>5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3</v>
      </c>
      <c s="22">
        <f t="shared" si="136"/>
        <v>1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223">
        <f t="shared" si="122"/>
        <v>7</v>
      </c>
      <c s="93" t="str">
        <f t="shared" si="123"/>
        <v>07:40</v>
      </c>
      <c s="29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1560</v>
      </c>
      <c s="29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29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300</v>
      </c>
      <c s="29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29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9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29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29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29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180</v>
      </c>
      <c s="29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60</v>
      </c>
      <c s="29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29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9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9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9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9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9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9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9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9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9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9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9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9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9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9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9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9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9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71"/>
      <c r="CT420" s="332"/>
      <c s="14"/>
      <c s="79"/>
      <c s="79"/>
      <c r="FL420" s="1"/>
      <c s="125">
        <f t="shared" si="120"/>
        <v>44248</v>
      </c>
      <c s="229"/>
    </row>
    <row ht="11.1" customHeight="1">
      <c s="299">
        <f t="shared" si="124"/>
        <v>421</v>
      </c>
      <c s="74">
        <f t="shared" si="121"/>
        <v>7.6833333333333336</v>
      </c>
      <c s="236">
        <v>45055.320138888892</v>
      </c>
      <c s="66">
        <v>2387</v>
      </c>
      <c s="66">
        <v>1499</v>
      </c>
      <c s="66">
        <v>389</v>
      </c>
      <c s="66">
        <v>405</v>
      </c>
      <c s="66">
        <v>0</v>
      </c>
      <c s="66">
        <v>146</v>
      </c>
      <c s="66">
        <v>27</v>
      </c>
      <c s="66">
        <v>679</v>
      </c>
      <c s="66">
        <v>472</v>
      </c>
      <c s="66">
        <v>816</v>
      </c>
      <c s="66">
        <v>281</v>
      </c>
      <c s="66">
        <v>0</v>
      </c>
      <c s="66">
        <v>599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25"/>
      <c s="255" t="str">
        <f t="shared" si="125"/>
        <v/>
      </c>
      <c s="253">
        <f t="shared" si="126"/>
        <v>1</v>
      </c>
      <c s="22">
        <f t="shared" si="127"/>
        <v>25</v>
      </c>
      <c s="22">
        <f t="shared" si="128"/>
        <v>0</v>
      </c>
      <c s="22">
        <f t="shared" si="129"/>
        <v>5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223">
        <f t="shared" si="122"/>
        <v>7</v>
      </c>
      <c s="93" t="str">
        <f t="shared" si="123"/>
        <v>07:41</v>
      </c>
      <c s="29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1500</v>
      </c>
      <c s="29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29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300</v>
      </c>
      <c s="29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29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9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29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29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29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29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29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29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9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9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9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9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9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9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9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9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9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9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9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9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9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9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9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9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9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71"/>
      <c r="CT421" s="332"/>
      <c s="14"/>
      <c s="79"/>
      <c s="79"/>
      <c r="FL421" s="1"/>
      <c s="125">
        <f t="shared" si="120"/>
        <v>44249</v>
      </c>
      <c s="229"/>
    </row>
    <row ht="11.1" customHeight="1">
      <c s="299">
        <f t="shared" si="124"/>
        <v>422</v>
      </c>
      <c s="74">
        <f t="shared" si="121"/>
        <v>7.7000000000000002</v>
      </c>
      <c s="236">
        <v>45055.320833333331</v>
      </c>
      <c s="66">
        <v>2420</v>
      </c>
      <c s="66">
        <v>1501</v>
      </c>
      <c s="66">
        <v>395</v>
      </c>
      <c s="66">
        <v>405</v>
      </c>
      <c s="66">
        <v>0</v>
      </c>
      <c s="66">
        <v>146</v>
      </c>
      <c s="66">
        <v>27</v>
      </c>
      <c s="66">
        <v>679</v>
      </c>
      <c s="66">
        <v>473</v>
      </c>
      <c s="66">
        <v>817</v>
      </c>
      <c s="66">
        <v>282</v>
      </c>
      <c s="66">
        <v>0</v>
      </c>
      <c s="66">
        <v>599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25"/>
      <c s="255" t="str">
        <f t="shared" si="125"/>
        <v/>
      </c>
      <c s="253">
        <f t="shared" si="126"/>
        <v>1</v>
      </c>
      <c s="22">
        <f t="shared" si="127"/>
        <v>33</v>
      </c>
      <c s="22">
        <f t="shared" si="128"/>
        <v>2</v>
      </c>
      <c s="22">
        <f t="shared" si="129"/>
        <v>6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1</v>
      </c>
      <c s="22">
        <f t="shared" si="136"/>
        <v>1</v>
      </c>
      <c s="22">
        <f t="shared" si="137"/>
        <v>1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223">
        <f t="shared" si="122"/>
        <v>7</v>
      </c>
      <c s="93" t="str">
        <f t="shared" si="123"/>
        <v>07:42</v>
      </c>
      <c s="29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1980</v>
      </c>
      <c s="29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120</v>
      </c>
      <c s="29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360</v>
      </c>
      <c s="29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29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9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29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29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29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60</v>
      </c>
      <c s="29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60</v>
      </c>
      <c s="29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60</v>
      </c>
      <c s="29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9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9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9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9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9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9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9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9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9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9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9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9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9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9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9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9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9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71"/>
      <c r="CT422" s="332"/>
      <c s="14"/>
      <c s="79"/>
      <c s="79"/>
      <c r="FL422" s="1"/>
      <c s="125">
        <f t="shared" si="120"/>
        <v>44250</v>
      </c>
      <c s="229"/>
    </row>
    <row ht="11.1" customHeight="1">
      <c s="299">
        <f t="shared" si="124"/>
        <v>423</v>
      </c>
      <c s="74">
        <f t="shared" si="121"/>
        <v>7.7166666666666668</v>
      </c>
      <c s="236">
        <v>45055.321527777778</v>
      </c>
      <c s="66">
        <v>2448</v>
      </c>
      <c s="66">
        <v>1507</v>
      </c>
      <c s="66">
        <v>400</v>
      </c>
      <c s="66">
        <v>405</v>
      </c>
      <c s="66">
        <v>0</v>
      </c>
      <c s="66">
        <v>146</v>
      </c>
      <c s="66">
        <v>27</v>
      </c>
      <c s="66">
        <v>679</v>
      </c>
      <c s="66">
        <v>473</v>
      </c>
      <c s="66">
        <v>817</v>
      </c>
      <c s="66">
        <v>282</v>
      </c>
      <c s="66">
        <v>0</v>
      </c>
      <c s="66">
        <v>599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25"/>
      <c s="255" t="str">
        <f t="shared" si="125"/>
        <v/>
      </c>
      <c s="253">
        <f t="shared" si="126"/>
        <v>1</v>
      </c>
      <c s="22">
        <f t="shared" si="127"/>
        <v>28</v>
      </c>
      <c s="22">
        <f t="shared" si="128"/>
        <v>6</v>
      </c>
      <c s="22">
        <f t="shared" si="129"/>
        <v>5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223">
        <f t="shared" si="122"/>
        <v>7</v>
      </c>
      <c s="93" t="str">
        <f t="shared" si="123"/>
        <v>07:43</v>
      </c>
      <c s="29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1680</v>
      </c>
      <c s="29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360</v>
      </c>
      <c s="29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300</v>
      </c>
      <c s="29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9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9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9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29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29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29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29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29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9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9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9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9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9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9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9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9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9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9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9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9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9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9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9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9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9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71"/>
      <c r="CT423" s="332"/>
      <c s="14"/>
      <c s="79"/>
      <c s="79"/>
      <c r="FL423" s="1"/>
      <c s="125">
        <f t="shared" si="120"/>
        <v>44251</v>
      </c>
      <c s="229"/>
    </row>
    <row ht="11.1" customHeight="1">
      <c s="299">
        <f t="shared" si="124"/>
        <v>424</v>
      </c>
      <c s="74">
        <f t="shared" si="121"/>
        <v>7.7333333333333334</v>
      </c>
      <c s="236">
        <v>45055.322222222225</v>
      </c>
      <c s="66">
        <v>2475</v>
      </c>
      <c s="66">
        <v>1515</v>
      </c>
      <c s="66">
        <v>404</v>
      </c>
      <c s="66">
        <v>407</v>
      </c>
      <c s="66">
        <v>0</v>
      </c>
      <c s="66">
        <v>147</v>
      </c>
      <c s="66">
        <v>27</v>
      </c>
      <c s="66">
        <v>679</v>
      </c>
      <c s="66">
        <v>474</v>
      </c>
      <c s="66">
        <v>818</v>
      </c>
      <c s="66">
        <v>282</v>
      </c>
      <c s="66">
        <v>0</v>
      </c>
      <c s="66">
        <v>599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25"/>
      <c s="255" t="str">
        <f t="shared" si="125"/>
        <v/>
      </c>
      <c s="253">
        <f t="shared" si="126"/>
        <v>1</v>
      </c>
      <c s="22">
        <f t="shared" si="127"/>
        <v>27</v>
      </c>
      <c s="22">
        <f t="shared" si="128"/>
        <v>8</v>
      </c>
      <c s="22">
        <f t="shared" si="129"/>
        <v>4</v>
      </c>
      <c s="22">
        <f t="shared" si="130"/>
        <v>2</v>
      </c>
      <c s="22">
        <f t="shared" si="131"/>
        <v>0</v>
      </c>
      <c s="22">
        <f t="shared" si="132"/>
        <v>1</v>
      </c>
      <c s="22">
        <f t="shared" si="133"/>
        <v>0</v>
      </c>
      <c s="22">
        <f t="shared" si="134"/>
        <v>0</v>
      </c>
      <c s="22">
        <f t="shared" si="135"/>
        <v>1</v>
      </c>
      <c s="22">
        <f t="shared" si="136"/>
        <v>1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223">
        <f t="shared" si="122"/>
        <v>7</v>
      </c>
      <c s="93" t="str">
        <f t="shared" si="123"/>
        <v>07:44</v>
      </c>
      <c s="29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1620</v>
      </c>
      <c s="29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480</v>
      </c>
      <c s="29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240</v>
      </c>
      <c s="29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120</v>
      </c>
      <c s="29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9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60</v>
      </c>
      <c s="29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9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9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60</v>
      </c>
      <c s="29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60</v>
      </c>
      <c s="29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29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9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9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9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9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9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9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9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9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9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9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9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9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9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9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9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9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9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71"/>
      <c r="CT424" s="332"/>
      <c s="14"/>
      <c s="79"/>
      <c s="79"/>
      <c r="FL424" s="1"/>
      <c s="125">
        <f t="shared" si="120"/>
        <v>44252</v>
      </c>
      <c s="229"/>
    </row>
    <row ht="11.1" customHeight="1">
      <c s="299">
        <f t="shared" si="124"/>
        <v>425</v>
      </c>
      <c s="74">
        <f t="shared" si="121"/>
        <v>7.75</v>
      </c>
      <c s="236">
        <v>45055.322916666664</v>
      </c>
      <c s="66">
        <v>2497</v>
      </c>
      <c s="66">
        <v>1528</v>
      </c>
      <c s="66">
        <v>407</v>
      </c>
      <c s="66">
        <v>409</v>
      </c>
      <c s="66">
        <v>0</v>
      </c>
      <c s="66">
        <v>149</v>
      </c>
      <c s="66">
        <v>27</v>
      </c>
      <c s="66">
        <v>681</v>
      </c>
      <c s="66">
        <v>474</v>
      </c>
      <c s="66">
        <v>819</v>
      </c>
      <c s="66">
        <v>282</v>
      </c>
      <c s="66">
        <v>0</v>
      </c>
      <c s="66">
        <v>599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25"/>
      <c s="255" t="str">
        <f t="shared" si="125"/>
        <v/>
      </c>
      <c s="253">
        <f t="shared" si="126"/>
        <v>1</v>
      </c>
      <c s="22">
        <f t="shared" si="127"/>
        <v>22</v>
      </c>
      <c s="22">
        <f t="shared" si="128"/>
        <v>13</v>
      </c>
      <c s="22">
        <f t="shared" si="129"/>
        <v>3</v>
      </c>
      <c s="22">
        <f t="shared" si="130"/>
        <v>2</v>
      </c>
      <c s="22">
        <f t="shared" si="131"/>
        <v>0</v>
      </c>
      <c s="22">
        <f t="shared" si="132"/>
        <v>2</v>
      </c>
      <c s="22">
        <f t="shared" si="133"/>
        <v>0</v>
      </c>
      <c s="22">
        <f t="shared" si="134"/>
        <v>2</v>
      </c>
      <c s="22">
        <f t="shared" si="135"/>
        <v>0</v>
      </c>
      <c s="22">
        <f t="shared" si="136"/>
        <v>1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223">
        <f t="shared" si="122"/>
        <v>7</v>
      </c>
      <c s="93" t="str">
        <f t="shared" si="123"/>
        <v>07:45</v>
      </c>
      <c s="29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1320</v>
      </c>
      <c s="29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780</v>
      </c>
      <c s="29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180</v>
      </c>
      <c s="29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120</v>
      </c>
      <c s="29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9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120</v>
      </c>
      <c s="29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9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120</v>
      </c>
      <c s="29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29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60</v>
      </c>
      <c s="29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29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9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9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9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9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9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9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9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9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9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9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9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9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9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9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9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9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9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71"/>
      <c r="CT425" s="332"/>
      <c s="14"/>
      <c s="79"/>
      <c s="79"/>
      <c r="FL425" s="1"/>
      <c s="125">
        <f t="shared" si="120"/>
        <v>44253</v>
      </c>
      <c s="229"/>
    </row>
    <row ht="11.1" customHeight="1">
      <c s="299">
        <f t="shared" si="124"/>
        <v>426</v>
      </c>
      <c s="74">
        <f t="shared" si="121"/>
        <v>7.7666666666666666</v>
      </c>
      <c s="236">
        <v>45055.323611111111</v>
      </c>
      <c s="66">
        <v>2523</v>
      </c>
      <c s="66">
        <v>1542</v>
      </c>
      <c s="66">
        <v>410</v>
      </c>
      <c s="66">
        <v>413</v>
      </c>
      <c s="66">
        <v>0</v>
      </c>
      <c s="66">
        <v>152</v>
      </c>
      <c s="66">
        <v>28</v>
      </c>
      <c s="66">
        <v>683</v>
      </c>
      <c s="66">
        <v>475</v>
      </c>
      <c s="66">
        <v>820</v>
      </c>
      <c s="66">
        <v>283</v>
      </c>
      <c s="66">
        <v>0</v>
      </c>
      <c s="66">
        <v>600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25"/>
      <c s="255" t="str">
        <f t="shared" si="125"/>
        <v/>
      </c>
      <c s="253">
        <f t="shared" si="126"/>
        <v>1</v>
      </c>
      <c s="22">
        <f t="shared" si="127"/>
        <v>26</v>
      </c>
      <c s="22">
        <f t="shared" si="128"/>
        <v>14</v>
      </c>
      <c s="22">
        <f t="shared" si="129"/>
        <v>3</v>
      </c>
      <c s="22">
        <f t="shared" si="130"/>
        <v>4</v>
      </c>
      <c s="22">
        <f t="shared" si="131"/>
        <v>0</v>
      </c>
      <c s="22">
        <f t="shared" si="132"/>
        <v>3</v>
      </c>
      <c s="22">
        <f t="shared" si="133"/>
        <v>1</v>
      </c>
      <c s="22">
        <f t="shared" si="134"/>
        <v>2</v>
      </c>
      <c s="22">
        <f t="shared" si="135"/>
        <v>1</v>
      </c>
      <c s="22">
        <f t="shared" si="136"/>
        <v>1</v>
      </c>
      <c s="22">
        <f t="shared" si="137"/>
        <v>1</v>
      </c>
      <c s="22">
        <f t="shared" si="138"/>
        <v>0</v>
      </c>
      <c s="22">
        <f t="shared" si="139"/>
        <v>1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223">
        <f t="shared" si="122"/>
        <v>7</v>
      </c>
      <c s="93" t="str">
        <f t="shared" si="123"/>
        <v>07:46</v>
      </c>
      <c s="29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1560</v>
      </c>
      <c s="29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840</v>
      </c>
      <c s="29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180</v>
      </c>
      <c s="29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240</v>
      </c>
      <c s="29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9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180</v>
      </c>
      <c s="29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60</v>
      </c>
      <c s="29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120</v>
      </c>
      <c s="29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60</v>
      </c>
      <c s="29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60</v>
      </c>
      <c s="29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60</v>
      </c>
      <c s="29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9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9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9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9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9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9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9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9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9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9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9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9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9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9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9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9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9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71"/>
      <c r="CT426" s="332"/>
      <c s="14"/>
      <c s="79"/>
      <c s="79"/>
      <c r="FL426" s="1"/>
      <c s="125">
        <f t="shared" si="120"/>
        <v>44254</v>
      </c>
      <c s="229"/>
    </row>
    <row ht="11.1" customHeight="1">
      <c s="299">
        <f t="shared" si="124"/>
        <v>427</v>
      </c>
      <c s="74">
        <f t="shared" si="121"/>
        <v>7.7833333333333332</v>
      </c>
      <c s="236">
        <v>45055.324305555558</v>
      </c>
      <c s="66">
        <v>2552</v>
      </c>
      <c s="66">
        <v>1558</v>
      </c>
      <c s="66">
        <v>414</v>
      </c>
      <c s="66">
        <v>417</v>
      </c>
      <c s="66">
        <v>0</v>
      </c>
      <c s="66">
        <v>156</v>
      </c>
      <c s="66">
        <v>29</v>
      </c>
      <c s="66">
        <v>688</v>
      </c>
      <c s="66">
        <v>475</v>
      </c>
      <c s="66">
        <v>822</v>
      </c>
      <c s="66">
        <v>284</v>
      </c>
      <c s="66">
        <v>0</v>
      </c>
      <c s="66">
        <v>601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25"/>
      <c s="255" t="str">
        <f t="shared" si="125"/>
        <v/>
      </c>
      <c s="253">
        <f t="shared" si="126"/>
        <v>1</v>
      </c>
      <c s="22">
        <f t="shared" si="127"/>
        <v>29</v>
      </c>
      <c s="22">
        <f t="shared" si="128"/>
        <v>16</v>
      </c>
      <c s="22">
        <f t="shared" si="129"/>
        <v>4</v>
      </c>
      <c s="22">
        <f t="shared" si="130"/>
        <v>4</v>
      </c>
      <c s="22">
        <f t="shared" si="131"/>
        <v>0</v>
      </c>
      <c s="22">
        <f t="shared" si="132"/>
        <v>4</v>
      </c>
      <c s="22">
        <f t="shared" si="133"/>
        <v>1</v>
      </c>
      <c s="22">
        <f t="shared" si="134"/>
        <v>5</v>
      </c>
      <c s="22">
        <f t="shared" si="135"/>
        <v>0</v>
      </c>
      <c s="22">
        <f t="shared" si="136"/>
        <v>2</v>
      </c>
      <c s="22">
        <f t="shared" si="137"/>
        <v>1</v>
      </c>
      <c s="22">
        <f t="shared" si="138"/>
        <v>0</v>
      </c>
      <c s="22">
        <f t="shared" si="139"/>
        <v>1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223">
        <f t="shared" si="122"/>
        <v>7</v>
      </c>
      <c s="93" t="str">
        <f t="shared" si="123"/>
        <v>07:47</v>
      </c>
      <c s="29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1740</v>
      </c>
      <c s="29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960</v>
      </c>
      <c s="29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240</v>
      </c>
      <c s="29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240</v>
      </c>
      <c s="29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9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240</v>
      </c>
      <c s="29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60</v>
      </c>
      <c s="29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300</v>
      </c>
      <c s="29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29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120</v>
      </c>
      <c s="29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60</v>
      </c>
      <c s="29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9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9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9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9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9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9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9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9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9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9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9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9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9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9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9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9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9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71"/>
      <c r="CT427" s="332"/>
      <c s="14"/>
      <c s="79"/>
      <c s="79"/>
      <c r="FL427" s="1"/>
      <c s="125">
        <f t="shared" si="120"/>
        <v>44255</v>
      </c>
      <c s="229"/>
    </row>
    <row ht="11.1" customHeight="1">
      <c s="299">
        <f t="shared" si="124"/>
        <v>428</v>
      </c>
      <c s="74">
        <f t="shared" si="121"/>
        <v>7.7999999999999998</v>
      </c>
      <c s="236">
        <v>45055.324999999997</v>
      </c>
      <c s="66">
        <v>2579</v>
      </c>
      <c s="66">
        <v>1572</v>
      </c>
      <c s="66">
        <v>418</v>
      </c>
      <c s="66">
        <v>422</v>
      </c>
      <c s="66">
        <v>0</v>
      </c>
      <c s="66">
        <v>161</v>
      </c>
      <c s="66">
        <v>30</v>
      </c>
      <c s="66">
        <v>693</v>
      </c>
      <c s="66">
        <v>476</v>
      </c>
      <c s="66">
        <v>825</v>
      </c>
      <c s="66">
        <v>285</v>
      </c>
      <c s="66">
        <v>0</v>
      </c>
      <c s="66">
        <v>604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25"/>
      <c s="255" t="str">
        <f t="shared" si="125"/>
        <v/>
      </c>
      <c s="253">
        <f t="shared" si="126"/>
        <v>1</v>
      </c>
      <c s="22">
        <f t="shared" si="127"/>
        <v>27</v>
      </c>
      <c s="22">
        <f t="shared" si="128"/>
        <v>14</v>
      </c>
      <c s="22">
        <f t="shared" si="129"/>
        <v>4</v>
      </c>
      <c s="22">
        <f t="shared" si="130"/>
        <v>5</v>
      </c>
      <c s="22">
        <f t="shared" si="131"/>
        <v>0</v>
      </c>
      <c s="22">
        <f t="shared" si="132"/>
        <v>5</v>
      </c>
      <c s="22">
        <f t="shared" si="133"/>
        <v>1</v>
      </c>
      <c s="22">
        <f t="shared" si="134"/>
        <v>5</v>
      </c>
      <c s="22">
        <f t="shared" si="135"/>
        <v>1</v>
      </c>
      <c s="22">
        <f t="shared" si="136"/>
        <v>3</v>
      </c>
      <c s="22">
        <f t="shared" si="137"/>
        <v>1</v>
      </c>
      <c s="22">
        <f t="shared" si="138"/>
        <v>0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223">
        <f t="shared" si="122"/>
        <v>7</v>
      </c>
      <c s="93" t="str">
        <f t="shared" si="123"/>
        <v>07:48</v>
      </c>
      <c s="29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1620</v>
      </c>
      <c s="29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840</v>
      </c>
      <c s="29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240</v>
      </c>
      <c s="29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300</v>
      </c>
      <c s="29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9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300</v>
      </c>
      <c s="29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60</v>
      </c>
      <c s="29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300</v>
      </c>
      <c s="29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60</v>
      </c>
      <c s="29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180</v>
      </c>
      <c s="29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60</v>
      </c>
      <c s="29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9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9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9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9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9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9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9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9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9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9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9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9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9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9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9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9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9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71"/>
      <c r="CT428" s="332"/>
      <c s="14"/>
      <c s="79"/>
      <c s="79"/>
      <c r="FL428" s="1"/>
      <c s="125">
        <f t="shared" si="120"/>
        <v>44256</v>
      </c>
      <c s="229"/>
    </row>
    <row ht="11.1" customHeight="1">
      <c s="299">
        <f t="shared" si="124"/>
        <v>429</v>
      </c>
      <c s="74">
        <f t="shared" si="121"/>
        <v>7.8166666666666664</v>
      </c>
      <c s="236">
        <v>45055.325694444444</v>
      </c>
      <c s="66">
        <v>2608</v>
      </c>
      <c s="66">
        <v>1589</v>
      </c>
      <c s="66">
        <v>422</v>
      </c>
      <c s="66">
        <v>427</v>
      </c>
      <c s="66">
        <v>0</v>
      </c>
      <c s="66">
        <v>166</v>
      </c>
      <c s="66">
        <v>31</v>
      </c>
      <c s="66">
        <v>700</v>
      </c>
      <c s="66">
        <v>476</v>
      </c>
      <c s="66">
        <v>829</v>
      </c>
      <c s="66">
        <v>287</v>
      </c>
      <c s="66">
        <v>0</v>
      </c>
      <c s="66">
        <v>607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25"/>
      <c s="255" t="str">
        <f t="shared" si="125"/>
        <v/>
      </c>
      <c s="253">
        <f t="shared" si="126"/>
        <v>1</v>
      </c>
      <c s="22">
        <f t="shared" si="127"/>
        <v>29</v>
      </c>
      <c s="22">
        <f t="shared" si="128"/>
        <v>17</v>
      </c>
      <c s="22">
        <f t="shared" si="129"/>
        <v>4</v>
      </c>
      <c s="22">
        <f t="shared" si="130"/>
        <v>5</v>
      </c>
      <c s="22">
        <f t="shared" si="131"/>
        <v>0</v>
      </c>
      <c s="22">
        <f t="shared" si="132"/>
        <v>5</v>
      </c>
      <c s="22">
        <f t="shared" si="133"/>
        <v>1</v>
      </c>
      <c s="22">
        <f t="shared" si="134"/>
        <v>7</v>
      </c>
      <c s="22">
        <f t="shared" si="135"/>
        <v>0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223">
        <f t="shared" si="122"/>
        <v>7</v>
      </c>
      <c s="93" t="str">
        <f t="shared" si="123"/>
        <v>07:49</v>
      </c>
      <c s="29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1740</v>
      </c>
      <c s="29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1020</v>
      </c>
      <c s="29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240</v>
      </c>
      <c s="29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300</v>
      </c>
      <c s="29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9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300</v>
      </c>
      <c s="29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60</v>
      </c>
      <c s="29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420</v>
      </c>
      <c s="29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9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240</v>
      </c>
      <c s="29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120</v>
      </c>
      <c s="29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9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9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9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9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9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9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9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9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9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9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9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9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9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9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9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9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9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71"/>
      <c r="CT429" s="332"/>
      <c s="14"/>
      <c s="79"/>
      <c s="79"/>
      <c r="FL429" s="1"/>
      <c s="125">
        <f t="shared" si="120"/>
        <v>44257</v>
      </c>
      <c s="229"/>
    </row>
    <row ht="11.1" customHeight="1">
      <c s="299">
        <f t="shared" si="124"/>
        <v>430</v>
      </c>
      <c s="74">
        <f t="shared" si="121"/>
        <v>7.833333333333333</v>
      </c>
      <c s="236">
        <v>45055.326388888891</v>
      </c>
      <c s="66">
        <v>2636</v>
      </c>
      <c s="66">
        <v>1604</v>
      </c>
      <c s="66">
        <v>427</v>
      </c>
      <c s="66">
        <v>431</v>
      </c>
      <c s="66">
        <v>0</v>
      </c>
      <c s="66">
        <v>171</v>
      </c>
      <c s="66">
        <v>32</v>
      </c>
      <c s="66">
        <v>706</v>
      </c>
      <c s="66">
        <v>478</v>
      </c>
      <c s="66">
        <v>834</v>
      </c>
      <c s="66">
        <v>289</v>
      </c>
      <c s="66">
        <v>0</v>
      </c>
      <c s="66">
        <v>611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25"/>
      <c s="255" t="str">
        <f t="shared" si="125"/>
        <v/>
      </c>
      <c s="253">
        <f t="shared" si="126"/>
        <v>1</v>
      </c>
      <c s="22">
        <f t="shared" si="127"/>
        <v>28</v>
      </c>
      <c s="22">
        <f t="shared" si="128"/>
        <v>15</v>
      </c>
      <c s="22">
        <f t="shared" si="129"/>
        <v>5</v>
      </c>
      <c s="22">
        <f t="shared" si="130"/>
        <v>4</v>
      </c>
      <c s="22">
        <f t="shared" si="131"/>
        <v>0</v>
      </c>
      <c s="22">
        <f t="shared" si="132"/>
        <v>5</v>
      </c>
      <c s="22">
        <f t="shared" si="133"/>
        <v>1</v>
      </c>
      <c s="22">
        <f t="shared" si="134"/>
        <v>6</v>
      </c>
      <c s="22">
        <f t="shared" si="135"/>
        <v>2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223">
        <f t="shared" si="122"/>
        <v>7</v>
      </c>
      <c s="93" t="str">
        <f t="shared" si="123"/>
        <v>07:50</v>
      </c>
      <c s="29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1680</v>
      </c>
      <c s="29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900</v>
      </c>
      <c s="29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300</v>
      </c>
      <c s="29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240</v>
      </c>
      <c s="29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9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300</v>
      </c>
      <c s="29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60</v>
      </c>
      <c s="29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360</v>
      </c>
      <c s="29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120</v>
      </c>
      <c s="29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300</v>
      </c>
      <c s="29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120</v>
      </c>
      <c s="29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9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9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9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9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9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9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9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9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9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9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9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9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9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9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9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9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9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71"/>
      <c r="CT430" s="332"/>
      <c s="14"/>
      <c s="79"/>
      <c s="79"/>
      <c r="FL430" s="1"/>
      <c s="125">
        <f t="shared" si="120"/>
        <v>44258</v>
      </c>
      <c s="229"/>
    </row>
    <row ht="11.1" customHeight="1">
      <c s="299">
        <f t="shared" si="124"/>
        <v>431</v>
      </c>
      <c s="74">
        <f t="shared" si="121"/>
        <v>7.8499999999999996</v>
      </c>
      <c s="236">
        <v>45055.32708333333</v>
      </c>
      <c s="66">
        <v>2663</v>
      </c>
      <c s="66">
        <v>1619</v>
      </c>
      <c s="66">
        <v>433</v>
      </c>
      <c s="66">
        <v>436</v>
      </c>
      <c s="66">
        <v>0</v>
      </c>
      <c s="66">
        <v>176</v>
      </c>
      <c s="66">
        <v>33</v>
      </c>
      <c s="66">
        <v>713</v>
      </c>
      <c s="66">
        <v>480</v>
      </c>
      <c s="66">
        <v>840</v>
      </c>
      <c s="66">
        <v>291</v>
      </c>
      <c s="66">
        <v>0</v>
      </c>
      <c s="66">
        <v>615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25"/>
      <c s="255" t="str">
        <f t="shared" si="125"/>
        <v/>
      </c>
      <c s="253">
        <f t="shared" si="126"/>
        <v>1</v>
      </c>
      <c s="22">
        <f t="shared" si="127"/>
        <v>27</v>
      </c>
      <c s="22">
        <f t="shared" si="128"/>
        <v>15</v>
      </c>
      <c s="22">
        <f t="shared" si="129"/>
        <v>6</v>
      </c>
      <c s="22">
        <f t="shared" si="130"/>
        <v>5</v>
      </c>
      <c s="22">
        <f t="shared" si="131"/>
        <v>0</v>
      </c>
      <c s="22">
        <f t="shared" si="132"/>
        <v>5</v>
      </c>
      <c s="22">
        <f t="shared" si="133"/>
        <v>1</v>
      </c>
      <c s="22">
        <f t="shared" si="134"/>
        <v>7</v>
      </c>
      <c s="22">
        <f t="shared" si="135"/>
        <v>2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223">
        <f t="shared" si="122"/>
        <v>7</v>
      </c>
      <c s="93" t="str">
        <f t="shared" si="123"/>
        <v>07:51</v>
      </c>
      <c s="29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1620</v>
      </c>
      <c s="29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900</v>
      </c>
      <c s="29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360</v>
      </c>
      <c s="29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300</v>
      </c>
      <c s="29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9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300</v>
      </c>
      <c s="29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60</v>
      </c>
      <c s="29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420</v>
      </c>
      <c s="29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120</v>
      </c>
      <c s="29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360</v>
      </c>
      <c s="29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120</v>
      </c>
      <c s="29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9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9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9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9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9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9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9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9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9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9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9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9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9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9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9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9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9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71"/>
      <c r="CT431" s="332"/>
      <c s="14"/>
      <c s="79"/>
      <c s="79"/>
      <c r="FL431" s="1"/>
      <c s="125">
        <f t="shared" si="120"/>
        <v>44259</v>
      </c>
      <c s="229"/>
    </row>
    <row ht="11.1" customHeight="1">
      <c s="299">
        <f t="shared" si="124"/>
        <v>432</v>
      </c>
      <c s="74">
        <f t="shared" si="121"/>
        <v>7.8666666666666671</v>
      </c>
      <c s="236">
        <v>45055.327777777777</v>
      </c>
      <c s="66">
        <v>2693</v>
      </c>
      <c s="66">
        <v>1636</v>
      </c>
      <c s="66">
        <v>438</v>
      </c>
      <c s="66">
        <v>441</v>
      </c>
      <c s="66">
        <v>0</v>
      </c>
      <c s="66">
        <v>181</v>
      </c>
      <c s="66">
        <v>34</v>
      </c>
      <c s="66">
        <v>721</v>
      </c>
      <c s="66">
        <v>482</v>
      </c>
      <c s="66">
        <v>847</v>
      </c>
      <c s="66">
        <v>293</v>
      </c>
      <c s="66">
        <v>0</v>
      </c>
      <c s="66">
        <v>621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25"/>
      <c s="255" t="str">
        <f t="shared" si="125"/>
        <v/>
      </c>
      <c s="253">
        <f t="shared" si="126"/>
        <v>1</v>
      </c>
      <c s="22">
        <f t="shared" si="127"/>
        <v>30</v>
      </c>
      <c s="22">
        <f t="shared" si="128"/>
        <v>17</v>
      </c>
      <c s="22">
        <f t="shared" si="129"/>
        <v>5</v>
      </c>
      <c s="22">
        <f t="shared" si="130"/>
        <v>5</v>
      </c>
      <c s="22">
        <f t="shared" si="131"/>
        <v>0</v>
      </c>
      <c s="22">
        <f t="shared" si="132"/>
        <v>5</v>
      </c>
      <c s="22">
        <f t="shared" si="133"/>
        <v>1</v>
      </c>
      <c s="22">
        <f t="shared" si="134"/>
        <v>8</v>
      </c>
      <c s="22">
        <f t="shared" si="135"/>
        <v>2</v>
      </c>
      <c s="22">
        <f t="shared" si="136"/>
        <v>7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223">
        <f t="shared" si="122"/>
        <v>7</v>
      </c>
      <c s="93" t="str">
        <f t="shared" si="123"/>
        <v>07:52</v>
      </c>
      <c s="29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1800</v>
      </c>
      <c s="29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1020</v>
      </c>
      <c s="29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300</v>
      </c>
      <c s="29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300</v>
      </c>
      <c s="29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9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300</v>
      </c>
      <c s="29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60</v>
      </c>
      <c s="29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480</v>
      </c>
      <c s="29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120</v>
      </c>
      <c s="29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420</v>
      </c>
      <c s="29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120</v>
      </c>
      <c s="29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9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9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9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9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9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9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9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9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9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9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9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9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9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9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9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9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9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71"/>
      <c r="CT432" s="332"/>
      <c s="14"/>
      <c s="79"/>
      <c s="79"/>
      <c r="FL432" s="1"/>
      <c s="125">
        <f t="shared" si="120"/>
        <v>44260</v>
      </c>
      <c s="229"/>
    </row>
    <row ht="11.1" customHeight="1">
      <c s="299">
        <f t="shared" si="124"/>
        <v>433</v>
      </c>
      <c s="74">
        <f t="shared" si="121"/>
        <v>7.8833333333333329</v>
      </c>
      <c s="236">
        <v>45055.328472222223</v>
      </c>
      <c s="66">
        <v>2721</v>
      </c>
      <c s="66">
        <v>1652</v>
      </c>
      <c s="66">
        <v>443</v>
      </c>
      <c s="66">
        <v>446</v>
      </c>
      <c s="66">
        <v>0</v>
      </c>
      <c s="66">
        <v>186</v>
      </c>
      <c s="66">
        <v>35</v>
      </c>
      <c s="66">
        <v>728</v>
      </c>
      <c s="66">
        <v>486</v>
      </c>
      <c s="66">
        <v>854</v>
      </c>
      <c s="66">
        <v>296</v>
      </c>
      <c s="66">
        <v>0</v>
      </c>
      <c s="66">
        <v>627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25"/>
      <c s="255" t="str">
        <f t="shared" si="125"/>
        <v/>
      </c>
      <c s="253">
        <f t="shared" si="126"/>
        <v>1</v>
      </c>
      <c s="22">
        <f t="shared" si="127"/>
        <v>28</v>
      </c>
      <c s="22">
        <f t="shared" si="128"/>
        <v>16</v>
      </c>
      <c s="22">
        <f t="shared" si="129"/>
        <v>5</v>
      </c>
      <c s="22">
        <f t="shared" si="130"/>
        <v>5</v>
      </c>
      <c s="22">
        <f t="shared" si="131"/>
        <v>0</v>
      </c>
      <c s="22">
        <f t="shared" si="132"/>
        <v>5</v>
      </c>
      <c s="22">
        <f t="shared" si="133"/>
        <v>1</v>
      </c>
      <c s="22">
        <f t="shared" si="134"/>
        <v>7</v>
      </c>
      <c s="22">
        <f t="shared" si="135"/>
        <v>4</v>
      </c>
      <c s="22">
        <f t="shared" si="136"/>
        <v>7</v>
      </c>
      <c s="22">
        <f t="shared" si="137"/>
        <v>3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223">
        <f t="shared" si="122"/>
        <v>7</v>
      </c>
      <c s="93" t="str">
        <f t="shared" si="123"/>
        <v>07:53</v>
      </c>
      <c s="29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1680</v>
      </c>
      <c s="29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960</v>
      </c>
      <c s="29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300</v>
      </c>
      <c s="29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300</v>
      </c>
      <c s="29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9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300</v>
      </c>
      <c s="29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60</v>
      </c>
      <c s="29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420</v>
      </c>
      <c s="29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240</v>
      </c>
      <c s="29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420</v>
      </c>
      <c s="29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180</v>
      </c>
      <c s="29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9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9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9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9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9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9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9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9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9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9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9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9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9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9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9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9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9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71"/>
      <c r="CT433" s="332"/>
      <c s="14"/>
      <c s="79"/>
      <c s="79"/>
      <c r="FL433" s="1"/>
      <c s="125">
        <f t="shared" si="120"/>
        <v>44261</v>
      </c>
      <c s="229"/>
    </row>
    <row ht="11.1" customHeight="1">
      <c s="299">
        <f t="shared" si="124"/>
        <v>434</v>
      </c>
      <c s="74">
        <f t="shared" si="121"/>
        <v>7.9000000000000004</v>
      </c>
      <c s="236">
        <v>45055.32916666667</v>
      </c>
      <c s="66">
        <v>2747</v>
      </c>
      <c s="66">
        <v>1668</v>
      </c>
      <c s="66">
        <v>446</v>
      </c>
      <c s="66">
        <v>450</v>
      </c>
      <c s="66">
        <v>0</v>
      </c>
      <c s="66">
        <v>191</v>
      </c>
      <c s="66">
        <v>36</v>
      </c>
      <c s="66">
        <v>734</v>
      </c>
      <c s="66">
        <v>488</v>
      </c>
      <c s="66">
        <v>861</v>
      </c>
      <c s="66">
        <v>298</v>
      </c>
      <c s="66">
        <v>0</v>
      </c>
      <c s="66">
        <v>632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25"/>
      <c s="255" t="str">
        <f t="shared" si="125"/>
        <v/>
      </c>
      <c s="253">
        <f t="shared" si="126"/>
        <v>1</v>
      </c>
      <c s="22">
        <f t="shared" si="127"/>
        <v>26</v>
      </c>
      <c s="22">
        <f t="shared" si="128"/>
        <v>16</v>
      </c>
      <c s="22">
        <f t="shared" si="129"/>
        <v>3</v>
      </c>
      <c s="22">
        <f t="shared" si="130"/>
        <v>4</v>
      </c>
      <c s="22">
        <f t="shared" si="131"/>
        <v>0</v>
      </c>
      <c s="22">
        <f t="shared" si="132"/>
        <v>5</v>
      </c>
      <c s="22">
        <f t="shared" si="133"/>
        <v>1</v>
      </c>
      <c s="22">
        <f t="shared" si="134"/>
        <v>6</v>
      </c>
      <c s="22">
        <f t="shared" si="135"/>
        <v>2</v>
      </c>
      <c s="22">
        <f t="shared" si="136"/>
        <v>7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223">
        <f t="shared" si="122"/>
        <v>7</v>
      </c>
      <c s="93" t="str">
        <f t="shared" si="123"/>
        <v>07:54</v>
      </c>
      <c s="29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1560</v>
      </c>
      <c s="29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960</v>
      </c>
      <c s="29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180</v>
      </c>
      <c s="29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240</v>
      </c>
      <c s="29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9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300</v>
      </c>
      <c s="29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60</v>
      </c>
      <c s="29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360</v>
      </c>
      <c s="29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120</v>
      </c>
      <c s="29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420</v>
      </c>
      <c s="29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120</v>
      </c>
      <c s="29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9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9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9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9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9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9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9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9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9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9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9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9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9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9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9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9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9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71"/>
      <c r="CT434" s="332"/>
      <c s="14"/>
      <c s="79"/>
      <c s="79"/>
      <c r="FL434" s="1"/>
      <c s="125">
        <f t="shared" si="120"/>
        <v>44262</v>
      </c>
      <c s="229"/>
    </row>
    <row ht="11.1" customHeight="1">
      <c s="299">
        <f t="shared" si="124"/>
        <v>435</v>
      </c>
      <c s="74">
        <f t="shared" si="121"/>
        <v>7.916666666666667</v>
      </c>
      <c s="236">
        <v>45055.329861111109</v>
      </c>
      <c s="66">
        <v>2776</v>
      </c>
      <c s="66">
        <v>1684</v>
      </c>
      <c s="66">
        <v>450</v>
      </c>
      <c s="66">
        <v>455</v>
      </c>
      <c s="66">
        <v>0</v>
      </c>
      <c s="66">
        <v>197</v>
      </c>
      <c s="66">
        <v>38</v>
      </c>
      <c s="66">
        <v>741</v>
      </c>
      <c s="66">
        <v>492</v>
      </c>
      <c s="66">
        <v>868</v>
      </c>
      <c s="66">
        <v>301</v>
      </c>
      <c s="66">
        <v>0</v>
      </c>
      <c s="66">
        <v>638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25"/>
      <c s="255" t="str">
        <f t="shared" si="125"/>
        <v/>
      </c>
      <c s="253">
        <f t="shared" si="126"/>
        <v>1</v>
      </c>
      <c s="22">
        <f t="shared" si="127"/>
        <v>29</v>
      </c>
      <c s="22">
        <f t="shared" si="128"/>
        <v>16</v>
      </c>
      <c s="22">
        <f t="shared" si="129"/>
        <v>4</v>
      </c>
      <c s="22">
        <f t="shared" si="130"/>
        <v>5</v>
      </c>
      <c s="22">
        <f t="shared" si="131"/>
        <v>0</v>
      </c>
      <c s="22">
        <f t="shared" si="132"/>
        <v>6</v>
      </c>
      <c s="22">
        <f t="shared" si="133"/>
        <v>2</v>
      </c>
      <c s="22">
        <f t="shared" si="134"/>
        <v>7</v>
      </c>
      <c s="22">
        <f t="shared" si="135"/>
        <v>4</v>
      </c>
      <c s="22">
        <f t="shared" si="136"/>
        <v>7</v>
      </c>
      <c s="22">
        <f t="shared" si="137"/>
        <v>3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223">
        <f t="shared" si="122"/>
        <v>7</v>
      </c>
      <c s="93" t="str">
        <f t="shared" si="123"/>
        <v>07:55</v>
      </c>
      <c s="29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1740</v>
      </c>
      <c s="29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960</v>
      </c>
      <c s="29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240</v>
      </c>
      <c s="29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300</v>
      </c>
      <c s="29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9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360</v>
      </c>
      <c s="29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120</v>
      </c>
      <c s="29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420</v>
      </c>
      <c s="29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240</v>
      </c>
      <c s="29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420</v>
      </c>
      <c s="29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180</v>
      </c>
      <c s="29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9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9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9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9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9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9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9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9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9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9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9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9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9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9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9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9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9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71"/>
      <c r="CT435" s="332"/>
      <c s="14"/>
      <c s="79"/>
      <c s="79"/>
      <c r="FL435" s="1"/>
      <c s="125">
        <f t="shared" si="120"/>
        <v>44263</v>
      </c>
      <c s="229"/>
    </row>
    <row ht="11.1" customHeight="1">
      <c s="299">
        <f t="shared" si="124"/>
        <v>436</v>
      </c>
      <c s="74">
        <f t="shared" si="121"/>
        <v>7.9333333333333336</v>
      </c>
      <c s="236">
        <v>45055.330555555556</v>
      </c>
      <c s="66">
        <v>2804</v>
      </c>
      <c s="66">
        <v>1701</v>
      </c>
      <c s="66">
        <v>454</v>
      </c>
      <c s="66">
        <v>459</v>
      </c>
      <c s="66">
        <v>0</v>
      </c>
      <c s="66">
        <v>203</v>
      </c>
      <c s="66">
        <v>39</v>
      </c>
      <c s="66">
        <v>749</v>
      </c>
      <c s="66">
        <v>495</v>
      </c>
      <c s="66">
        <v>876</v>
      </c>
      <c s="66">
        <v>303</v>
      </c>
      <c s="66">
        <v>0</v>
      </c>
      <c s="66">
        <v>644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25"/>
      <c s="255" t="str">
        <f t="shared" si="125"/>
        <v/>
      </c>
      <c s="253">
        <f t="shared" si="126"/>
        <v>1</v>
      </c>
      <c s="22">
        <f t="shared" si="127"/>
        <v>28</v>
      </c>
      <c s="22">
        <f t="shared" si="128"/>
        <v>17</v>
      </c>
      <c s="22">
        <f t="shared" si="129"/>
        <v>4</v>
      </c>
      <c s="22">
        <f t="shared" si="130"/>
        <v>4</v>
      </c>
      <c s="22">
        <f t="shared" si="131"/>
        <v>0</v>
      </c>
      <c s="22">
        <f t="shared" si="132"/>
        <v>6</v>
      </c>
      <c s="22">
        <f t="shared" si="133"/>
        <v>1</v>
      </c>
      <c s="22">
        <f t="shared" si="134"/>
        <v>8</v>
      </c>
      <c s="22">
        <f t="shared" si="135"/>
        <v>3</v>
      </c>
      <c s="22">
        <f t="shared" si="136"/>
        <v>8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223">
        <f t="shared" si="122"/>
        <v>7</v>
      </c>
      <c s="93" t="str">
        <f t="shared" si="123"/>
        <v>07:56</v>
      </c>
      <c s="29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1680</v>
      </c>
      <c s="29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1020</v>
      </c>
      <c s="29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240</v>
      </c>
      <c s="29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240</v>
      </c>
      <c s="29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9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360</v>
      </c>
      <c s="29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60</v>
      </c>
      <c s="29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480</v>
      </c>
      <c s="29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180</v>
      </c>
      <c s="29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480</v>
      </c>
      <c s="29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120</v>
      </c>
      <c s="29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9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9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9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9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9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9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9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9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9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9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9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9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9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9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9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9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9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71"/>
      <c r="CT436" s="332"/>
      <c s="14"/>
      <c s="79"/>
      <c s="79"/>
      <c r="FL436" s="1"/>
      <c s="125">
        <f t="shared" si="120"/>
        <v>44264</v>
      </c>
      <c s="229"/>
    </row>
    <row ht="11.1" customHeight="1">
      <c s="299">
        <f t="shared" si="124"/>
        <v>437</v>
      </c>
      <c s="74">
        <f t="shared" si="121"/>
        <v>7.9500000000000002</v>
      </c>
      <c s="236">
        <v>45055.331250000003</v>
      </c>
      <c s="66">
        <v>2826</v>
      </c>
      <c s="66">
        <v>1716</v>
      </c>
      <c s="66">
        <v>459</v>
      </c>
      <c s="66">
        <v>464</v>
      </c>
      <c s="66">
        <v>0</v>
      </c>
      <c s="66">
        <v>207</v>
      </c>
      <c s="66">
        <v>40</v>
      </c>
      <c s="66">
        <v>756</v>
      </c>
      <c s="66">
        <v>499</v>
      </c>
      <c s="66">
        <v>883</v>
      </c>
      <c s="66">
        <v>306</v>
      </c>
      <c s="66">
        <v>0</v>
      </c>
      <c s="66">
        <v>650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25"/>
      <c s="255" t="str">
        <f t="shared" si="125"/>
        <v/>
      </c>
      <c s="253">
        <f t="shared" si="126"/>
        <v>1</v>
      </c>
      <c s="22">
        <f t="shared" si="127"/>
        <v>22</v>
      </c>
      <c s="22">
        <f t="shared" si="128"/>
        <v>15</v>
      </c>
      <c s="22">
        <f t="shared" si="129"/>
        <v>5</v>
      </c>
      <c s="22">
        <f t="shared" si="130"/>
        <v>5</v>
      </c>
      <c s="22">
        <f t="shared" si="131"/>
        <v>0</v>
      </c>
      <c s="22">
        <f t="shared" si="132"/>
        <v>4</v>
      </c>
      <c s="22">
        <f t="shared" si="133"/>
        <v>1</v>
      </c>
      <c s="22">
        <f t="shared" si="134"/>
        <v>7</v>
      </c>
      <c s="22">
        <f t="shared" si="135"/>
        <v>4</v>
      </c>
      <c s="22">
        <f t="shared" si="136"/>
        <v>7</v>
      </c>
      <c s="22">
        <f t="shared" si="137"/>
        <v>3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223">
        <f t="shared" si="122"/>
        <v>7</v>
      </c>
      <c s="93" t="str">
        <f t="shared" si="123"/>
        <v>07:57</v>
      </c>
      <c s="29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1320</v>
      </c>
      <c s="29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900</v>
      </c>
      <c s="29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300</v>
      </c>
      <c s="29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300</v>
      </c>
      <c s="29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9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240</v>
      </c>
      <c s="29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60</v>
      </c>
      <c s="29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420</v>
      </c>
      <c s="29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240</v>
      </c>
      <c s="29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420</v>
      </c>
      <c s="29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180</v>
      </c>
      <c s="29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9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9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9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9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9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9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9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9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9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9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9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9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9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9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9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9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9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71"/>
      <c r="CT437" s="332"/>
      <c s="14"/>
      <c s="79"/>
      <c s="79"/>
      <c r="FL437" s="1"/>
      <c s="125">
        <f t="shared" si="120"/>
        <v>44265</v>
      </c>
      <c s="229"/>
    </row>
    <row ht="11.1" customHeight="1">
      <c s="299">
        <f t="shared" si="124"/>
        <v>438</v>
      </c>
      <c s="74">
        <f t="shared" si="121"/>
        <v>7.9666666666666668</v>
      </c>
      <c s="236">
        <v>45055.331944444442</v>
      </c>
      <c s="66">
        <v>2859</v>
      </c>
      <c s="66">
        <v>1733</v>
      </c>
      <c s="66">
        <v>465</v>
      </c>
      <c s="66">
        <v>468</v>
      </c>
      <c s="66">
        <v>0</v>
      </c>
      <c s="66">
        <v>213</v>
      </c>
      <c s="66">
        <v>41</v>
      </c>
      <c s="66">
        <v>764</v>
      </c>
      <c s="66">
        <v>502</v>
      </c>
      <c s="66">
        <v>891</v>
      </c>
      <c s="66">
        <v>309</v>
      </c>
      <c s="66">
        <v>0</v>
      </c>
      <c s="66">
        <v>657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25"/>
      <c s="255" t="str">
        <f t="shared" si="125"/>
        <v/>
      </c>
      <c s="253">
        <f t="shared" si="126"/>
        <v>1</v>
      </c>
      <c s="22">
        <f t="shared" si="127"/>
        <v>33</v>
      </c>
      <c s="22">
        <f t="shared" si="128"/>
        <v>17</v>
      </c>
      <c s="22">
        <f t="shared" si="129"/>
        <v>6</v>
      </c>
      <c s="22">
        <f t="shared" si="130"/>
        <v>4</v>
      </c>
      <c s="22">
        <f t="shared" si="131"/>
        <v>0</v>
      </c>
      <c s="22">
        <f t="shared" si="132"/>
        <v>6</v>
      </c>
      <c s="22">
        <f t="shared" si="133"/>
        <v>1</v>
      </c>
      <c s="22">
        <f t="shared" si="134"/>
        <v>8</v>
      </c>
      <c s="22">
        <f t="shared" si="135"/>
        <v>3</v>
      </c>
      <c s="22">
        <f t="shared" si="136"/>
        <v>8</v>
      </c>
      <c s="22">
        <f t="shared" si="137"/>
        <v>3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223">
        <f t="shared" si="122"/>
        <v>7</v>
      </c>
      <c s="93" t="str">
        <f t="shared" si="123"/>
        <v>07:58</v>
      </c>
      <c s="29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1980</v>
      </c>
      <c s="29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1020</v>
      </c>
      <c s="29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360</v>
      </c>
      <c s="29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240</v>
      </c>
      <c s="29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9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360</v>
      </c>
      <c s="29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60</v>
      </c>
      <c s="29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480</v>
      </c>
      <c s="29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180</v>
      </c>
      <c s="29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480</v>
      </c>
      <c s="29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180</v>
      </c>
      <c s="29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9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9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9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9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9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9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9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9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9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9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9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9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9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9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9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9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9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71"/>
      <c r="CT438" s="332"/>
      <c s="14"/>
      <c s="79"/>
      <c s="79"/>
      <c r="FL438" s="1"/>
      <c s="125">
        <f t="shared" si="120"/>
        <v>44266</v>
      </c>
      <c s="229"/>
    </row>
    <row ht="11.1" customHeight="1">
      <c s="299">
        <f t="shared" si="124"/>
        <v>439</v>
      </c>
      <c s="74">
        <f t="shared" si="121"/>
        <v>7.9833333333333334</v>
      </c>
      <c s="236">
        <v>45055.332638888889</v>
      </c>
      <c s="66">
        <v>2887</v>
      </c>
      <c s="66">
        <v>1749</v>
      </c>
      <c s="66">
        <v>469</v>
      </c>
      <c s="66">
        <v>472</v>
      </c>
      <c s="66">
        <v>0</v>
      </c>
      <c s="66">
        <v>218</v>
      </c>
      <c s="66">
        <v>43</v>
      </c>
      <c s="66">
        <v>771</v>
      </c>
      <c s="66">
        <v>506</v>
      </c>
      <c s="66">
        <v>898</v>
      </c>
      <c s="66">
        <v>311</v>
      </c>
      <c s="66">
        <v>0</v>
      </c>
      <c s="66">
        <v>663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25"/>
      <c s="255" t="str">
        <f t="shared" si="125"/>
        <v/>
      </c>
      <c s="253">
        <f t="shared" si="126"/>
        <v>1</v>
      </c>
      <c s="22">
        <f t="shared" si="127"/>
        <v>28</v>
      </c>
      <c s="22">
        <f t="shared" si="128"/>
        <v>16</v>
      </c>
      <c s="22">
        <f t="shared" si="129"/>
        <v>4</v>
      </c>
      <c s="22">
        <f t="shared" si="130"/>
        <v>4</v>
      </c>
      <c s="22">
        <f t="shared" si="131"/>
        <v>0</v>
      </c>
      <c s="22">
        <f t="shared" si="132"/>
        <v>5</v>
      </c>
      <c s="22">
        <f t="shared" si="133"/>
        <v>2</v>
      </c>
      <c s="22">
        <f t="shared" si="134"/>
        <v>7</v>
      </c>
      <c s="22">
        <f t="shared" si="135"/>
        <v>4</v>
      </c>
      <c s="22">
        <f t="shared" si="136"/>
        <v>7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223">
        <f t="shared" si="122"/>
        <v>7</v>
      </c>
      <c s="93" t="str">
        <f t="shared" si="123"/>
        <v>07:59</v>
      </c>
      <c s="29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1680</v>
      </c>
      <c s="29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960</v>
      </c>
      <c s="29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240</v>
      </c>
      <c s="29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240</v>
      </c>
      <c s="29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9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300</v>
      </c>
      <c s="29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120</v>
      </c>
      <c s="29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420</v>
      </c>
      <c s="29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240</v>
      </c>
      <c s="29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420</v>
      </c>
      <c s="29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120</v>
      </c>
      <c s="29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9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9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9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9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9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9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9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9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9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9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9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9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9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9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9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9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9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71"/>
      <c r="CT439" s="332"/>
      <c s="14"/>
      <c s="79"/>
      <c s="79"/>
      <c r="FL439" s="1"/>
      <c s="125">
        <f t="shared" si="120"/>
        <v>44267</v>
      </c>
      <c s="229"/>
    </row>
    <row ht="11.1" customHeight="1">
      <c s="299">
        <f t="shared" si="124"/>
        <v>440</v>
      </c>
      <c s="74">
        <f t="shared" si="121"/>
        <v>8</v>
      </c>
      <c s="236">
        <v>45055.333333333336</v>
      </c>
      <c s="66">
        <v>2916</v>
      </c>
      <c s="66">
        <v>1766</v>
      </c>
      <c s="66">
        <v>474</v>
      </c>
      <c s="66">
        <v>476</v>
      </c>
      <c s="66">
        <v>0</v>
      </c>
      <c s="66">
        <v>224</v>
      </c>
      <c s="66">
        <v>44</v>
      </c>
      <c s="66">
        <v>778</v>
      </c>
      <c s="66">
        <v>510</v>
      </c>
      <c s="66">
        <v>906</v>
      </c>
      <c s="66">
        <v>314</v>
      </c>
      <c s="66">
        <v>0</v>
      </c>
      <c s="66">
        <v>670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25"/>
      <c s="255" t="str">
        <f t="shared" si="125"/>
        <v/>
      </c>
      <c s="253">
        <f t="shared" si="126"/>
        <v>1</v>
      </c>
      <c s="22">
        <f t="shared" si="127"/>
        <v>29</v>
      </c>
      <c s="22">
        <f t="shared" si="128"/>
        <v>17</v>
      </c>
      <c s="22">
        <f t="shared" si="129"/>
        <v>5</v>
      </c>
      <c s="22">
        <f t="shared" si="130"/>
        <v>4</v>
      </c>
      <c s="22">
        <f t="shared" si="131"/>
        <v>0</v>
      </c>
      <c s="22">
        <f t="shared" si="132"/>
        <v>6</v>
      </c>
      <c s="22">
        <f t="shared" si="133"/>
        <v>1</v>
      </c>
      <c s="22">
        <f t="shared" si="134"/>
        <v>7</v>
      </c>
      <c s="22">
        <f t="shared" si="135"/>
        <v>4</v>
      </c>
      <c s="22">
        <f t="shared" si="136"/>
        <v>8</v>
      </c>
      <c s="22">
        <f t="shared" si="137"/>
        <v>3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223">
        <f t="shared" si="122"/>
        <v>8</v>
      </c>
      <c s="93" t="str">
        <f t="shared" si="123"/>
        <v>08:00</v>
      </c>
      <c s="29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1740</v>
      </c>
      <c s="29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1020</v>
      </c>
      <c s="29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300</v>
      </c>
      <c s="29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240</v>
      </c>
      <c s="29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9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360</v>
      </c>
      <c s="29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60</v>
      </c>
      <c s="29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420</v>
      </c>
      <c s="29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240</v>
      </c>
      <c s="29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480</v>
      </c>
      <c s="29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180</v>
      </c>
      <c s="29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9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9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9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9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9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9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9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9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9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9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9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9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9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9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9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9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9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71"/>
      <c r="CT440" s="332"/>
      <c s="14"/>
      <c s="79"/>
      <c s="79"/>
      <c r="FL440" s="1"/>
      <c s="125">
        <f t="shared" si="120"/>
        <v>44268</v>
      </c>
      <c s="229"/>
    </row>
    <row ht="11.1" customHeight="1">
      <c s="299">
        <f t="shared" si="124"/>
        <v>441</v>
      </c>
      <c s="74">
        <f t="shared" si="121"/>
        <v>8.0166666666666675</v>
      </c>
      <c s="236">
        <v>45055.334027777775</v>
      </c>
      <c s="66">
        <v>2944</v>
      </c>
      <c s="66">
        <v>1783</v>
      </c>
      <c s="66">
        <v>481</v>
      </c>
      <c s="66">
        <v>481</v>
      </c>
      <c s="66">
        <v>0</v>
      </c>
      <c s="66">
        <v>229</v>
      </c>
      <c s="66">
        <v>45</v>
      </c>
      <c s="66">
        <v>785</v>
      </c>
      <c s="66">
        <v>514</v>
      </c>
      <c s="66">
        <v>914</v>
      </c>
      <c s="66">
        <v>316</v>
      </c>
      <c s="66">
        <v>0</v>
      </c>
      <c s="66">
        <v>677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25"/>
      <c s="255" t="str">
        <f t="shared" si="125"/>
        <v/>
      </c>
      <c s="253">
        <f t="shared" si="126"/>
        <v>1</v>
      </c>
      <c s="22">
        <f t="shared" si="127"/>
        <v>28</v>
      </c>
      <c s="22">
        <f t="shared" si="128"/>
        <v>17</v>
      </c>
      <c s="22">
        <f t="shared" si="129"/>
        <v>7</v>
      </c>
      <c s="22">
        <f t="shared" si="130"/>
        <v>5</v>
      </c>
      <c s="22">
        <f t="shared" si="131"/>
        <v>0</v>
      </c>
      <c s="22">
        <f t="shared" si="132"/>
        <v>5</v>
      </c>
      <c s="22">
        <f t="shared" si="133"/>
        <v>1</v>
      </c>
      <c s="22">
        <f t="shared" si="134"/>
        <v>7</v>
      </c>
      <c s="22">
        <f t="shared" si="135"/>
        <v>4</v>
      </c>
      <c s="22">
        <f t="shared" si="136"/>
        <v>8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223">
        <f t="shared" si="122"/>
        <v>8</v>
      </c>
      <c s="93" t="str">
        <f t="shared" si="123"/>
        <v>08:01</v>
      </c>
      <c s="29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1680</v>
      </c>
      <c s="29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1020</v>
      </c>
      <c s="29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420</v>
      </c>
      <c s="29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300</v>
      </c>
      <c s="29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9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300</v>
      </c>
      <c s="29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60</v>
      </c>
      <c s="29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420</v>
      </c>
      <c s="29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240</v>
      </c>
      <c s="29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480</v>
      </c>
      <c s="29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120</v>
      </c>
      <c s="29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9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9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9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9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9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9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9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9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9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9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9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9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9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9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9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9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9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71"/>
      <c r="CT441" s="332"/>
      <c s="14"/>
      <c s="79"/>
      <c s="79"/>
      <c r="FL441" s="1"/>
      <c s="125">
        <f t="shared" si="120"/>
        <v>44269</v>
      </c>
      <c s="229"/>
    </row>
    <row ht="11.1" customHeight="1">
      <c s="299">
        <f t="shared" si="124"/>
        <v>442</v>
      </c>
      <c s="74">
        <f t="shared" si="121"/>
        <v>8.0333333333333332</v>
      </c>
      <c s="236">
        <v>45055.334722222222</v>
      </c>
      <c s="66">
        <v>2971</v>
      </c>
      <c s="66">
        <v>1799</v>
      </c>
      <c s="66">
        <v>487</v>
      </c>
      <c s="66">
        <v>485</v>
      </c>
      <c s="66">
        <v>0</v>
      </c>
      <c s="66">
        <v>235</v>
      </c>
      <c s="66">
        <v>46</v>
      </c>
      <c s="66">
        <v>792</v>
      </c>
      <c s="66">
        <v>518</v>
      </c>
      <c s="66">
        <v>922</v>
      </c>
      <c s="66">
        <v>319</v>
      </c>
      <c s="66">
        <v>0</v>
      </c>
      <c s="66">
        <v>683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25"/>
      <c s="255" t="str">
        <f t="shared" si="125"/>
        <v/>
      </c>
      <c s="253">
        <f t="shared" si="126"/>
        <v>1</v>
      </c>
      <c s="22">
        <f t="shared" si="127"/>
        <v>27</v>
      </c>
      <c s="22">
        <f t="shared" si="128"/>
        <v>16</v>
      </c>
      <c s="22">
        <f t="shared" si="129"/>
        <v>6</v>
      </c>
      <c s="22">
        <f t="shared" si="130"/>
        <v>4</v>
      </c>
      <c s="22">
        <f t="shared" si="131"/>
        <v>0</v>
      </c>
      <c s="22">
        <f t="shared" si="132"/>
        <v>6</v>
      </c>
      <c s="22">
        <f t="shared" si="133"/>
        <v>1</v>
      </c>
      <c s="22">
        <f t="shared" si="134"/>
        <v>7</v>
      </c>
      <c s="22">
        <f t="shared" si="135"/>
        <v>4</v>
      </c>
      <c s="22">
        <f t="shared" si="136"/>
        <v>8</v>
      </c>
      <c s="22">
        <f t="shared" si="137"/>
        <v>3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223">
        <f t="shared" si="122"/>
        <v>8</v>
      </c>
      <c s="93" t="str">
        <f t="shared" si="123"/>
        <v>08:02</v>
      </c>
      <c s="29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1620</v>
      </c>
      <c s="29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960</v>
      </c>
      <c s="29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360</v>
      </c>
      <c s="29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240</v>
      </c>
      <c s="29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9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360</v>
      </c>
      <c s="29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60</v>
      </c>
      <c s="29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420</v>
      </c>
      <c s="29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240</v>
      </c>
      <c s="29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480</v>
      </c>
      <c s="29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180</v>
      </c>
      <c s="29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9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9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9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9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9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9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9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9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9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9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9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9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9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9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9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9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9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71"/>
      <c r="CT442" s="332"/>
      <c s="14"/>
      <c s="79"/>
      <c s="79"/>
      <c r="FL442" s="1"/>
      <c s="125">
        <f t="shared" si="120"/>
        <v>44270</v>
      </c>
      <c s="229"/>
    </row>
    <row ht="11.1" customHeight="1">
      <c s="299">
        <f t="shared" si="124"/>
        <v>443</v>
      </c>
      <c s="74">
        <f t="shared" si="121"/>
        <v>8.0500000000000007</v>
      </c>
      <c s="236">
        <v>45055.335416666669</v>
      </c>
      <c s="66">
        <v>3001</v>
      </c>
      <c s="66">
        <v>1817</v>
      </c>
      <c s="66">
        <v>495</v>
      </c>
      <c s="66">
        <v>489</v>
      </c>
      <c s="66">
        <v>0</v>
      </c>
      <c s="66">
        <v>240</v>
      </c>
      <c s="66">
        <v>47</v>
      </c>
      <c s="66">
        <v>800</v>
      </c>
      <c s="66">
        <v>522</v>
      </c>
      <c s="66">
        <v>930</v>
      </c>
      <c s="66">
        <v>322</v>
      </c>
      <c s="66">
        <v>0</v>
      </c>
      <c s="66">
        <v>690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25"/>
      <c s="255" t="str">
        <f t="shared" si="125"/>
        <v/>
      </c>
      <c s="253">
        <f t="shared" si="126"/>
        <v>1</v>
      </c>
      <c s="22">
        <f t="shared" si="127"/>
        <v>30</v>
      </c>
      <c s="22">
        <f t="shared" si="128"/>
        <v>18</v>
      </c>
      <c s="22">
        <f t="shared" si="129"/>
        <v>8</v>
      </c>
      <c s="22">
        <f t="shared" si="130"/>
        <v>4</v>
      </c>
      <c s="22">
        <f t="shared" si="131"/>
        <v>0</v>
      </c>
      <c s="22">
        <f t="shared" si="132"/>
        <v>5</v>
      </c>
      <c s="22">
        <f t="shared" si="133"/>
        <v>1</v>
      </c>
      <c s="22">
        <f t="shared" si="134"/>
        <v>8</v>
      </c>
      <c s="22">
        <f t="shared" si="135"/>
        <v>4</v>
      </c>
      <c s="22">
        <f t="shared" si="136"/>
        <v>8</v>
      </c>
      <c s="22">
        <f t="shared" si="137"/>
        <v>3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223">
        <f t="shared" si="122"/>
        <v>8</v>
      </c>
      <c s="93" t="str">
        <f t="shared" si="123"/>
        <v>08:03</v>
      </c>
      <c s="29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1800</v>
      </c>
      <c s="29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1080</v>
      </c>
      <c s="29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480</v>
      </c>
      <c s="29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240</v>
      </c>
      <c s="29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9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300</v>
      </c>
      <c s="29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60</v>
      </c>
      <c s="29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480</v>
      </c>
      <c s="29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240</v>
      </c>
      <c s="29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480</v>
      </c>
      <c s="29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180</v>
      </c>
      <c s="29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9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9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9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9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9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9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9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9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9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9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9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9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9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9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9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9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9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71"/>
      <c r="CT443" s="332"/>
      <c s="14"/>
      <c s="79"/>
      <c s="79"/>
      <c r="FL443" s="1"/>
      <c s="125">
        <f t="shared" si="120"/>
        <v>44271</v>
      </c>
      <c s="229"/>
    </row>
    <row ht="11.1" customHeight="1">
      <c s="299">
        <f t="shared" si="124"/>
        <v>444</v>
      </c>
      <c s="74">
        <f t="shared" si="121"/>
        <v>8.0666666666666664</v>
      </c>
      <c s="236">
        <v>45055.336111111108</v>
      </c>
      <c s="66">
        <v>3029</v>
      </c>
      <c s="66">
        <v>1834</v>
      </c>
      <c s="66">
        <v>503</v>
      </c>
      <c s="66">
        <v>493</v>
      </c>
      <c s="66">
        <v>0</v>
      </c>
      <c s="66">
        <v>246</v>
      </c>
      <c s="66">
        <v>49</v>
      </c>
      <c s="66">
        <v>808</v>
      </c>
      <c s="66">
        <v>525</v>
      </c>
      <c s="66">
        <v>938</v>
      </c>
      <c s="66">
        <v>324</v>
      </c>
      <c s="66">
        <v>0</v>
      </c>
      <c s="66">
        <v>697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25"/>
      <c s="255" t="str">
        <f t="shared" si="125"/>
        <v/>
      </c>
      <c s="253">
        <f t="shared" si="126"/>
        <v>1</v>
      </c>
      <c s="22">
        <f t="shared" si="127"/>
        <v>28</v>
      </c>
      <c s="22">
        <f t="shared" si="128"/>
        <v>17</v>
      </c>
      <c s="22">
        <f t="shared" si="129"/>
        <v>8</v>
      </c>
      <c s="22">
        <f t="shared" si="130"/>
        <v>4</v>
      </c>
      <c s="22">
        <f t="shared" si="131"/>
        <v>0</v>
      </c>
      <c s="22">
        <f t="shared" si="132"/>
        <v>6</v>
      </c>
      <c s="22">
        <f t="shared" si="133"/>
        <v>2</v>
      </c>
      <c s="22">
        <f t="shared" si="134"/>
        <v>8</v>
      </c>
      <c s="22">
        <f t="shared" si="135"/>
        <v>3</v>
      </c>
      <c s="22">
        <f t="shared" si="136"/>
        <v>8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223">
        <f t="shared" si="122"/>
        <v>8</v>
      </c>
      <c s="93" t="str">
        <f t="shared" si="123"/>
        <v>08:04</v>
      </c>
      <c s="29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1680</v>
      </c>
      <c s="29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1020</v>
      </c>
      <c s="29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480</v>
      </c>
      <c s="29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240</v>
      </c>
      <c s="29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9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360</v>
      </c>
      <c s="29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120</v>
      </c>
      <c s="29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480</v>
      </c>
      <c s="29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180</v>
      </c>
      <c s="29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480</v>
      </c>
      <c s="29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120</v>
      </c>
      <c s="29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9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9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9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9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9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9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9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9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9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9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9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9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9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9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9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9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9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71"/>
      <c r="CT444" s="332"/>
      <c s="14"/>
      <c s="79"/>
      <c s="79"/>
      <c r="FL444" s="1"/>
      <c s="125">
        <f t="shared" si="120"/>
        <v>44272</v>
      </c>
      <c s="229"/>
    </row>
    <row ht="11.1" customHeight="1">
      <c s="299">
        <f t="shared" si="124"/>
        <v>445</v>
      </c>
      <c s="74">
        <f t="shared" si="121"/>
        <v>8.0833333333333339</v>
      </c>
      <c s="236">
        <v>45055.336805555555</v>
      </c>
      <c s="66">
        <v>3056</v>
      </c>
      <c s="66">
        <v>1851</v>
      </c>
      <c s="66">
        <v>511</v>
      </c>
      <c s="66">
        <v>497</v>
      </c>
      <c s="66">
        <v>0</v>
      </c>
      <c s="66">
        <v>252</v>
      </c>
      <c s="66">
        <v>50</v>
      </c>
      <c s="66">
        <v>815</v>
      </c>
      <c s="66">
        <v>529</v>
      </c>
      <c s="66">
        <v>946</v>
      </c>
      <c s="66">
        <v>327</v>
      </c>
      <c s="66">
        <v>0</v>
      </c>
      <c s="66">
        <v>704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25"/>
      <c s="255" t="str">
        <f t="shared" si="125"/>
        <v/>
      </c>
      <c s="253">
        <f t="shared" si="126"/>
        <v>1</v>
      </c>
      <c s="22">
        <f t="shared" si="127"/>
        <v>27</v>
      </c>
      <c s="22">
        <f t="shared" si="128"/>
        <v>17</v>
      </c>
      <c s="22">
        <f t="shared" si="129"/>
        <v>8</v>
      </c>
      <c s="22">
        <f t="shared" si="130"/>
        <v>4</v>
      </c>
      <c s="22">
        <f t="shared" si="131"/>
        <v>0</v>
      </c>
      <c s="22">
        <f t="shared" si="132"/>
        <v>6</v>
      </c>
      <c s="22">
        <f t="shared" si="133"/>
        <v>1</v>
      </c>
      <c s="22">
        <f t="shared" si="134"/>
        <v>7</v>
      </c>
      <c s="22">
        <f t="shared" si="135"/>
        <v>4</v>
      </c>
      <c s="22">
        <f t="shared" si="136"/>
        <v>8</v>
      </c>
      <c s="22">
        <f t="shared" si="137"/>
        <v>3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223">
        <f t="shared" si="122"/>
        <v>8</v>
      </c>
      <c s="93" t="str">
        <f t="shared" si="123"/>
        <v>08:05</v>
      </c>
      <c s="29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1620</v>
      </c>
      <c s="29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1020</v>
      </c>
      <c s="29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480</v>
      </c>
      <c s="29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240</v>
      </c>
      <c s="29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9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360</v>
      </c>
      <c s="29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60</v>
      </c>
      <c s="29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420</v>
      </c>
      <c s="29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240</v>
      </c>
      <c s="29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480</v>
      </c>
      <c s="29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180</v>
      </c>
      <c s="29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9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9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9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9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9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9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9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9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9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9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9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9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9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9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9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9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9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71"/>
      <c r="CT445" s="332"/>
      <c s="14"/>
      <c s="79"/>
      <c s="79"/>
      <c r="FL445" s="1"/>
      <c s="125">
        <f t="shared" si="120"/>
        <v>44273</v>
      </c>
      <c s="229"/>
    </row>
    <row ht="11.1" customHeight="1">
      <c s="299">
        <f t="shared" si="124"/>
        <v>446</v>
      </c>
      <c s="74">
        <f t="shared" si="121"/>
        <v>8.0999999999999996</v>
      </c>
      <c s="236">
        <v>45055.337500000001</v>
      </c>
      <c s="66">
        <v>3085</v>
      </c>
      <c s="66">
        <v>1869</v>
      </c>
      <c s="66">
        <v>518</v>
      </c>
      <c s="66">
        <v>501</v>
      </c>
      <c s="66">
        <v>0</v>
      </c>
      <c s="66">
        <v>258</v>
      </c>
      <c s="66">
        <v>51</v>
      </c>
      <c s="66">
        <v>823</v>
      </c>
      <c s="66">
        <v>533</v>
      </c>
      <c s="66">
        <v>954</v>
      </c>
      <c s="66">
        <v>330</v>
      </c>
      <c s="66">
        <v>0</v>
      </c>
      <c s="66">
        <v>711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25"/>
      <c s="255" t="str">
        <f t="shared" si="125"/>
        <v/>
      </c>
      <c s="253">
        <f t="shared" si="126"/>
        <v>1</v>
      </c>
      <c s="22">
        <f t="shared" si="127"/>
        <v>29</v>
      </c>
      <c s="22">
        <f t="shared" si="128"/>
        <v>18</v>
      </c>
      <c s="22">
        <f t="shared" si="129"/>
        <v>7</v>
      </c>
      <c s="22">
        <f t="shared" si="130"/>
        <v>4</v>
      </c>
      <c s="22">
        <f t="shared" si="131"/>
        <v>0</v>
      </c>
      <c s="22">
        <f t="shared" si="132"/>
        <v>6</v>
      </c>
      <c s="22">
        <f t="shared" si="133"/>
        <v>1</v>
      </c>
      <c s="22">
        <f t="shared" si="134"/>
        <v>8</v>
      </c>
      <c s="22">
        <f t="shared" si="135"/>
        <v>4</v>
      </c>
      <c s="22">
        <f t="shared" si="136"/>
        <v>8</v>
      </c>
      <c s="22">
        <f t="shared" si="137"/>
        <v>3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223">
        <f t="shared" si="122"/>
        <v>8</v>
      </c>
      <c s="93" t="str">
        <f t="shared" si="123"/>
        <v>08:06</v>
      </c>
      <c s="29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1740</v>
      </c>
      <c s="29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1080</v>
      </c>
      <c s="29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420</v>
      </c>
      <c s="29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240</v>
      </c>
      <c s="29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9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360</v>
      </c>
      <c s="29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60</v>
      </c>
      <c s="29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480</v>
      </c>
      <c s="29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240</v>
      </c>
      <c s="29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480</v>
      </c>
      <c s="29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180</v>
      </c>
      <c s="29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9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9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9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9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9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9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9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9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9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9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9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9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9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9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9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9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9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71"/>
      <c r="CT446" s="332"/>
      <c s="14"/>
      <c s="79"/>
      <c s="79"/>
      <c r="FL446" s="1"/>
      <c s="125">
        <f t="shared" si="120"/>
        <v>44274</v>
      </c>
      <c s="229"/>
    </row>
    <row ht="11.1" customHeight="1">
      <c s="299">
        <f t="shared" si="124"/>
        <v>447</v>
      </c>
      <c s="74">
        <f t="shared" si="121"/>
        <v>8.1166666666666671</v>
      </c>
      <c s="236">
        <v>45055.338194444441</v>
      </c>
      <c s="66">
        <v>3111</v>
      </c>
      <c s="66">
        <v>1885</v>
      </c>
      <c s="66">
        <v>525</v>
      </c>
      <c s="66">
        <v>505</v>
      </c>
      <c s="66">
        <v>0</v>
      </c>
      <c s="66">
        <v>264</v>
      </c>
      <c s="66">
        <v>53</v>
      </c>
      <c s="66">
        <v>831</v>
      </c>
      <c s="66">
        <v>537</v>
      </c>
      <c s="66">
        <v>962</v>
      </c>
      <c s="66">
        <v>332</v>
      </c>
      <c s="66">
        <v>0</v>
      </c>
      <c s="66">
        <v>718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25"/>
      <c s="255" t="str">
        <f t="shared" si="125"/>
        <v/>
      </c>
      <c s="253">
        <f t="shared" si="126"/>
        <v>1</v>
      </c>
      <c s="22">
        <f t="shared" si="127"/>
        <v>26</v>
      </c>
      <c s="22">
        <f t="shared" si="128"/>
        <v>16</v>
      </c>
      <c s="22">
        <f t="shared" si="129"/>
        <v>7</v>
      </c>
      <c s="22">
        <f t="shared" si="130"/>
        <v>4</v>
      </c>
      <c s="22">
        <f t="shared" si="131"/>
        <v>0</v>
      </c>
      <c s="22">
        <f t="shared" si="132"/>
        <v>6</v>
      </c>
      <c s="22">
        <f t="shared" si="133"/>
        <v>2</v>
      </c>
      <c s="22">
        <f t="shared" si="134"/>
        <v>8</v>
      </c>
      <c s="22">
        <f t="shared" si="135"/>
        <v>4</v>
      </c>
      <c s="22">
        <f t="shared" si="136"/>
        <v>8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223">
        <f t="shared" si="122"/>
        <v>8</v>
      </c>
      <c s="93" t="str">
        <f t="shared" si="123"/>
        <v>08:07</v>
      </c>
      <c s="29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1560</v>
      </c>
      <c s="29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960</v>
      </c>
      <c s="29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420</v>
      </c>
      <c s="29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240</v>
      </c>
      <c s="29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9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360</v>
      </c>
      <c s="29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120</v>
      </c>
      <c s="29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480</v>
      </c>
      <c s="29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240</v>
      </c>
      <c s="29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480</v>
      </c>
      <c s="29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120</v>
      </c>
      <c s="29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9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9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9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9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9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9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9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9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9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9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9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9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9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9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9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9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9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71"/>
      <c r="CT447" s="332"/>
      <c s="14"/>
      <c s="79"/>
      <c s="79"/>
      <c r="FL447" s="1"/>
      <c s="125">
        <f t="shared" si="120"/>
        <v>44275</v>
      </c>
      <c s="229"/>
    </row>
    <row ht="11.1" customHeight="1">
      <c s="299">
        <f t="shared" si="124"/>
        <v>448</v>
      </c>
      <c s="74">
        <f t="shared" si="121"/>
        <v>8.1333333333333329</v>
      </c>
      <c s="236">
        <v>45055.338888888888</v>
      </c>
      <c s="66">
        <v>3141</v>
      </c>
      <c s="66">
        <v>1903</v>
      </c>
      <c s="66">
        <v>530</v>
      </c>
      <c s="66">
        <v>509</v>
      </c>
      <c s="66">
        <v>0</v>
      </c>
      <c s="66">
        <v>270</v>
      </c>
      <c s="66">
        <v>54</v>
      </c>
      <c s="66">
        <v>839</v>
      </c>
      <c s="66">
        <v>542</v>
      </c>
      <c s="66">
        <v>971</v>
      </c>
      <c s="66">
        <v>335</v>
      </c>
      <c s="66">
        <v>0</v>
      </c>
      <c s="66">
        <v>726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25"/>
      <c s="255" t="str">
        <f t="shared" si="125"/>
        <v/>
      </c>
      <c s="253">
        <f t="shared" si="126"/>
        <v>1</v>
      </c>
      <c s="22">
        <f t="shared" si="127"/>
        <v>30</v>
      </c>
      <c s="22">
        <f t="shared" si="128"/>
        <v>18</v>
      </c>
      <c s="22">
        <f t="shared" si="129"/>
        <v>5</v>
      </c>
      <c s="22">
        <f t="shared" si="130"/>
        <v>4</v>
      </c>
      <c s="22">
        <f t="shared" si="131"/>
        <v>0</v>
      </c>
      <c s="22">
        <f t="shared" si="132"/>
        <v>6</v>
      </c>
      <c s="22">
        <f t="shared" si="133"/>
        <v>1</v>
      </c>
      <c s="22">
        <f t="shared" si="134"/>
        <v>8</v>
      </c>
      <c s="22">
        <f t="shared" si="135"/>
        <v>5</v>
      </c>
      <c s="22">
        <f t="shared" si="136"/>
        <v>9</v>
      </c>
      <c s="22">
        <f t="shared" si="137"/>
        <v>3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223">
        <f t="shared" si="122"/>
        <v>8</v>
      </c>
      <c s="93" t="str">
        <f t="shared" si="123"/>
        <v>08:08</v>
      </c>
      <c s="29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1800</v>
      </c>
      <c s="29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1080</v>
      </c>
      <c s="29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300</v>
      </c>
      <c s="29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240</v>
      </c>
      <c s="29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9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360</v>
      </c>
      <c s="29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60</v>
      </c>
      <c s="29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480</v>
      </c>
      <c s="29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300</v>
      </c>
      <c s="29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540</v>
      </c>
      <c s="29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180</v>
      </c>
      <c s="29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9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9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9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9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9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9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9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9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9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9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9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9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9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9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9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9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9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71"/>
      <c r="CT448" s="332"/>
      <c s="14"/>
      <c s="79"/>
      <c s="79"/>
      <c r="FL448" s="1"/>
      <c s="125">
        <f t="shared" si="120"/>
        <v>44276</v>
      </c>
      <c s="229"/>
    </row>
    <row ht="11.1" customHeight="1">
      <c s="299">
        <f t="shared" si="124"/>
        <v>449</v>
      </c>
      <c s="74">
        <f t="shared" si="121"/>
        <v>8.1500000000000004</v>
      </c>
      <c s="236">
        <v>45055.339583333334</v>
      </c>
      <c s="66">
        <v>3153</v>
      </c>
      <c s="66">
        <v>1919</v>
      </c>
      <c s="66">
        <v>535</v>
      </c>
      <c s="66">
        <v>512</v>
      </c>
      <c s="66">
        <v>0</v>
      </c>
      <c s="66">
        <v>274</v>
      </c>
      <c s="66">
        <v>55</v>
      </c>
      <c s="66">
        <v>847</v>
      </c>
      <c s="66">
        <v>546</v>
      </c>
      <c s="66">
        <v>979</v>
      </c>
      <c s="66">
        <v>338</v>
      </c>
      <c s="66">
        <v>0</v>
      </c>
      <c s="66">
        <v>733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25"/>
      <c s="255" t="str">
        <f t="shared" si="125"/>
        <v/>
      </c>
      <c s="253">
        <f t="shared" si="126"/>
        <v>1</v>
      </c>
      <c s="22">
        <f t="shared" si="127"/>
        <v>12</v>
      </c>
      <c s="22">
        <f t="shared" si="128"/>
        <v>16</v>
      </c>
      <c s="22">
        <f t="shared" si="129"/>
        <v>5</v>
      </c>
      <c s="22">
        <f t="shared" si="130"/>
        <v>3</v>
      </c>
      <c s="22">
        <f t="shared" si="131"/>
        <v>0</v>
      </c>
      <c s="22">
        <f t="shared" si="132"/>
        <v>4</v>
      </c>
      <c s="22">
        <f t="shared" si="133"/>
        <v>1</v>
      </c>
      <c s="22">
        <f t="shared" si="134"/>
        <v>8</v>
      </c>
      <c s="22">
        <f t="shared" si="135"/>
        <v>4</v>
      </c>
      <c s="22">
        <f t="shared" si="136"/>
        <v>8</v>
      </c>
      <c s="22">
        <f t="shared" si="137"/>
        <v>3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223">
        <f t="shared" si="122"/>
        <v>8</v>
      </c>
      <c s="93" t="str">
        <f t="shared" si="123"/>
        <v>08:09</v>
      </c>
      <c s="29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720</v>
      </c>
      <c s="29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960</v>
      </c>
      <c s="29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300</v>
      </c>
      <c s="29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180</v>
      </c>
      <c s="29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9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240</v>
      </c>
      <c s="29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60</v>
      </c>
      <c s="29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480</v>
      </c>
      <c s="29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240</v>
      </c>
      <c s="29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480</v>
      </c>
      <c s="29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180</v>
      </c>
      <c s="29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9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9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9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9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9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9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9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9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9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9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9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9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9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9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9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9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9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71"/>
      <c r="CT449" s="332"/>
      <c s="14"/>
      <c s="79"/>
      <c s="79"/>
      <c r="FL449" s="1"/>
      <c s="125">
        <f t="shared" si="120"/>
        <v>44277</v>
      </c>
      <c s="229"/>
    </row>
    <row ht="11.1" customHeight="1">
      <c s="299">
        <f t="shared" si="124"/>
        <v>450</v>
      </c>
      <c s="74">
        <f t="shared" si="121"/>
        <v>8.1666666666666661</v>
      </c>
      <c s="236">
        <v>45055.340277777781</v>
      </c>
      <c s="66">
        <v>3164</v>
      </c>
      <c s="66">
        <v>1937</v>
      </c>
      <c s="66">
        <v>542</v>
      </c>
      <c s="66">
        <v>516</v>
      </c>
      <c s="66">
        <v>0</v>
      </c>
      <c s="66">
        <v>279</v>
      </c>
      <c s="66">
        <v>56</v>
      </c>
      <c s="66">
        <v>855</v>
      </c>
      <c s="66">
        <v>550</v>
      </c>
      <c s="66">
        <v>987</v>
      </c>
      <c s="66">
        <v>341</v>
      </c>
      <c s="66">
        <v>0</v>
      </c>
      <c s="66">
        <v>740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25"/>
      <c s="255" t="str">
        <f t="shared" si="125"/>
        <v/>
      </c>
      <c s="253">
        <f t="shared" si="126"/>
        <v>1</v>
      </c>
      <c s="22">
        <f t="shared" si="127"/>
        <v>11</v>
      </c>
      <c s="22">
        <f t="shared" si="128"/>
        <v>18</v>
      </c>
      <c s="22">
        <f t="shared" si="129"/>
        <v>7</v>
      </c>
      <c s="22">
        <f t="shared" si="130"/>
        <v>4</v>
      </c>
      <c s="22">
        <f t="shared" si="131"/>
        <v>0</v>
      </c>
      <c s="22">
        <f t="shared" si="132"/>
        <v>5</v>
      </c>
      <c s="22">
        <f t="shared" si="133"/>
        <v>1</v>
      </c>
      <c s="22">
        <f t="shared" si="134"/>
        <v>8</v>
      </c>
      <c s="22">
        <f t="shared" si="135"/>
        <v>4</v>
      </c>
      <c s="22">
        <f t="shared" si="136"/>
        <v>8</v>
      </c>
      <c s="22">
        <f t="shared" si="137"/>
        <v>3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223">
        <f t="shared" si="122"/>
        <v>8</v>
      </c>
      <c s="93" t="str">
        <f t="shared" si="123"/>
        <v>08:10</v>
      </c>
      <c s="29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660</v>
      </c>
      <c s="29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1080</v>
      </c>
      <c s="29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420</v>
      </c>
      <c s="29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240</v>
      </c>
      <c s="29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9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300</v>
      </c>
      <c s="29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60</v>
      </c>
      <c s="29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480</v>
      </c>
      <c s="29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240</v>
      </c>
      <c s="29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480</v>
      </c>
      <c s="29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180</v>
      </c>
      <c s="29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9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9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9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9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9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9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9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9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9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9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9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9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9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9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9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9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9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71"/>
      <c r="CT450" s="332"/>
      <c s="14"/>
      <c s="79"/>
      <c s="79"/>
      <c r="FL450" s="1"/>
      <c s="125">
        <f t="shared" si="120"/>
        <v>44278</v>
      </c>
      <c s="229"/>
    </row>
    <row ht="11.1" customHeight="1">
      <c s="299">
        <f t="shared" si="124"/>
        <v>451</v>
      </c>
      <c s="74">
        <f t="shared" si="121"/>
        <v>8.1999999999999993</v>
      </c>
      <c s="236">
        <v>45055.341666666667</v>
      </c>
      <c s="66">
        <v>3220</v>
      </c>
      <c s="66">
        <v>1962</v>
      </c>
      <c s="66">
        <v>553</v>
      </c>
      <c s="66">
        <v>524</v>
      </c>
      <c s="66">
        <v>0</v>
      </c>
      <c s="66">
        <v>290</v>
      </c>
      <c s="66">
        <v>59</v>
      </c>
      <c s="66">
        <v>870</v>
      </c>
      <c s="66">
        <v>558</v>
      </c>
      <c s="66">
        <v>1004</v>
      </c>
      <c s="66">
        <v>346</v>
      </c>
      <c s="66">
        <v>0</v>
      </c>
      <c s="66">
        <v>755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25"/>
      <c s="255" t="str">
        <f t="shared" si="125"/>
        <v/>
      </c>
      <c s="253">
        <f t="shared" si="126"/>
        <v>1</v>
      </c>
      <c s="22">
        <f t="shared" si="127"/>
        <v>56</v>
      </c>
      <c s="22">
        <f t="shared" si="128"/>
        <v>25</v>
      </c>
      <c s="22">
        <f t="shared" si="129"/>
        <v>11</v>
      </c>
      <c s="22">
        <f t="shared" si="130"/>
        <v>8</v>
      </c>
      <c s="22">
        <f t="shared" si="131"/>
        <v>0</v>
      </c>
      <c s="22">
        <f t="shared" si="132"/>
        <v>11</v>
      </c>
      <c s="22">
        <f t="shared" si="133"/>
        <v>3</v>
      </c>
      <c s="22">
        <f t="shared" si="134"/>
        <v>15</v>
      </c>
      <c s="22">
        <f t="shared" si="135"/>
        <v>8</v>
      </c>
      <c s="22">
        <f t="shared" si="136"/>
        <v>17</v>
      </c>
      <c s="22">
        <f t="shared" si="137"/>
        <v>5</v>
      </c>
      <c s="22">
        <f t="shared" si="138"/>
        <v>0</v>
      </c>
      <c s="22">
        <f t="shared" si="139"/>
        <v>15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223">
        <f t="shared" si="122"/>
        <v>8</v>
      </c>
      <c s="93" t="str">
        <f t="shared" si="123"/>
        <v>08:12</v>
      </c>
      <c s="29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3360</v>
      </c>
      <c s="29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1500</v>
      </c>
      <c s="29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660</v>
      </c>
      <c s="29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480</v>
      </c>
      <c s="29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9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660</v>
      </c>
      <c s="29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180</v>
      </c>
      <c s="29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900</v>
      </c>
      <c s="29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480</v>
      </c>
      <c s="29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1020</v>
      </c>
      <c s="29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300</v>
      </c>
      <c s="29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9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9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9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9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9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9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9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9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9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9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9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9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9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9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9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9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9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71"/>
      <c r="CT451" s="332"/>
      <c s="14"/>
      <c s="79"/>
      <c s="79"/>
      <c r="FL451" s="1"/>
      <c s="125">
        <f t="shared" si="120"/>
        <v>44279</v>
      </c>
      <c s="229"/>
    </row>
    <row ht="11.1" customHeight="1">
      <c s="299">
        <f t="shared" si="124"/>
        <v>452</v>
      </c>
      <c s="74">
        <f t="shared" si="121"/>
        <v>8.2166666666666668</v>
      </c>
      <c s="236">
        <v>45055.342361111114</v>
      </c>
      <c s="66">
        <v>3250</v>
      </c>
      <c s="66">
        <v>1962</v>
      </c>
      <c s="66">
        <v>556</v>
      </c>
      <c s="66">
        <v>525</v>
      </c>
      <c s="66">
        <v>0</v>
      </c>
      <c s="66">
        <v>292</v>
      </c>
      <c s="66">
        <v>60</v>
      </c>
      <c s="66">
        <v>879</v>
      </c>
      <c s="66">
        <v>563</v>
      </c>
      <c s="66">
        <v>1013</v>
      </c>
      <c s="66">
        <v>349</v>
      </c>
      <c s="66">
        <v>0</v>
      </c>
      <c s="66">
        <v>763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25"/>
      <c s="255" t="str">
        <f t="shared" si="125"/>
        <v/>
      </c>
      <c s="253">
        <f t="shared" si="126"/>
        <v>1</v>
      </c>
      <c s="22">
        <f t="shared" si="127"/>
        <v>30</v>
      </c>
      <c s="22">
        <f t="shared" si="128"/>
        <v>0</v>
      </c>
      <c s="22">
        <f t="shared" si="129"/>
        <v>3</v>
      </c>
      <c s="22">
        <f t="shared" si="130"/>
        <v>1</v>
      </c>
      <c s="22">
        <f t="shared" si="131"/>
        <v>0</v>
      </c>
      <c s="22">
        <f t="shared" si="132"/>
        <v>2</v>
      </c>
      <c s="22">
        <f t="shared" si="133"/>
        <v>1</v>
      </c>
      <c s="22">
        <f t="shared" si="134"/>
        <v>9</v>
      </c>
      <c s="22">
        <f t="shared" si="135"/>
        <v>5</v>
      </c>
      <c s="22">
        <f t="shared" si="136"/>
        <v>9</v>
      </c>
      <c s="22">
        <f t="shared" si="137"/>
        <v>3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223">
        <f t="shared" si="122"/>
        <v>8</v>
      </c>
      <c s="93" t="str">
        <f t="shared" si="123"/>
        <v>08:13</v>
      </c>
      <c s="29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1800</v>
      </c>
      <c s="29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9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180</v>
      </c>
      <c s="29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60</v>
      </c>
      <c s="29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9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120</v>
      </c>
      <c s="29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60</v>
      </c>
      <c s="29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540</v>
      </c>
      <c s="29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300</v>
      </c>
      <c s="29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540</v>
      </c>
      <c s="29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180</v>
      </c>
      <c s="29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9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9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9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9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9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9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9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9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9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9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9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9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9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9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9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9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9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71"/>
      <c r="CT452" s="332"/>
      <c s="14"/>
      <c s="79"/>
      <c s="79"/>
      <c r="FL452" s="1"/>
      <c s="125">
        <f t="shared" si="120"/>
        <v>44280</v>
      </c>
      <c s="229"/>
      <c s="265"/>
    </row>
    <row ht="11.1" customHeight="1">
      <c s="299">
        <f t="shared" si="124"/>
        <v>453</v>
      </c>
      <c s="74">
        <f t="shared" si="121"/>
        <v>8.2333333333333325</v>
      </c>
      <c s="236">
        <v>45055.343055555553</v>
      </c>
      <c s="66">
        <v>3275</v>
      </c>
      <c s="66">
        <v>1962</v>
      </c>
      <c s="66">
        <v>558</v>
      </c>
      <c s="66">
        <v>525</v>
      </c>
      <c s="66">
        <v>0</v>
      </c>
      <c s="66">
        <v>292</v>
      </c>
      <c s="66">
        <v>60</v>
      </c>
      <c s="66">
        <v>884</v>
      </c>
      <c s="66">
        <v>566</v>
      </c>
      <c s="66">
        <v>1021</v>
      </c>
      <c s="66">
        <v>352</v>
      </c>
      <c s="66">
        <v>0</v>
      </c>
      <c s="66">
        <v>770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25"/>
      <c s="255" t="str">
        <f t="shared" si="125"/>
        <v/>
      </c>
      <c s="253">
        <f t="shared" si="126"/>
        <v>1</v>
      </c>
      <c s="22">
        <f t="shared" si="127"/>
        <v>25</v>
      </c>
      <c s="22">
        <f t="shared" si="128"/>
        <v>0</v>
      </c>
      <c s="22">
        <f t="shared" si="129"/>
        <v>2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3</v>
      </c>
      <c s="22">
        <f t="shared" si="136"/>
        <v>8</v>
      </c>
      <c s="22">
        <f t="shared" si="137"/>
        <v>3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223">
        <f t="shared" si="122"/>
        <v>8</v>
      </c>
      <c s="93" t="str">
        <f t="shared" si="123"/>
        <v>08:14</v>
      </c>
      <c s="29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1500</v>
      </c>
      <c s="29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9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120</v>
      </c>
      <c s="29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9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9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9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9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300</v>
      </c>
      <c s="29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180</v>
      </c>
      <c s="29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480</v>
      </c>
      <c s="29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180</v>
      </c>
      <c s="29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9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9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9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9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9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9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9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9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9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9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9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9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9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9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9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9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9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71"/>
      <c r="CT453" s="332"/>
      <c s="14"/>
      <c s="79"/>
      <c s="79"/>
      <c r="FL453" s="1"/>
      <c s="125">
        <f t="shared" si="120"/>
        <v>44281</v>
      </c>
      <c s="229"/>
    </row>
    <row ht="11.1" customHeight="1">
      <c s="299">
        <f t="shared" si="124"/>
        <v>454</v>
      </c>
      <c s="74">
        <f t="shared" si="121"/>
        <v>8.25</v>
      </c>
      <c s="236">
        <v>45055.34375</v>
      </c>
      <c s="66">
        <v>3306</v>
      </c>
      <c s="66">
        <v>1962</v>
      </c>
      <c s="66">
        <v>563</v>
      </c>
      <c s="66">
        <v>525</v>
      </c>
      <c s="66">
        <v>0</v>
      </c>
      <c s="66">
        <v>292</v>
      </c>
      <c s="66">
        <v>60</v>
      </c>
      <c s="66">
        <v>886</v>
      </c>
      <c s="66">
        <v>571</v>
      </c>
      <c s="66">
        <v>1029</v>
      </c>
      <c s="66">
        <v>354</v>
      </c>
      <c s="66">
        <v>0</v>
      </c>
      <c s="66">
        <v>775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25"/>
      <c s="255" t="str">
        <f t="shared" si="125"/>
        <v/>
      </c>
      <c s="253">
        <f t="shared" si="126"/>
        <v>1</v>
      </c>
      <c s="22">
        <f t="shared" si="127"/>
        <v>31</v>
      </c>
      <c s="22">
        <f t="shared" si="128"/>
        <v>0</v>
      </c>
      <c s="22">
        <f t="shared" si="129"/>
        <v>5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2</v>
      </c>
      <c s="22">
        <f t="shared" si="135"/>
        <v>5</v>
      </c>
      <c s="22">
        <f t="shared" si="136"/>
        <v>8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223">
        <f t="shared" si="122"/>
        <v>8</v>
      </c>
      <c s="93" t="str">
        <f t="shared" si="123"/>
        <v>08:15</v>
      </c>
      <c s="29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1860</v>
      </c>
      <c s="29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9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300</v>
      </c>
      <c s="29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9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9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9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9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120</v>
      </c>
      <c s="29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300</v>
      </c>
      <c s="29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480</v>
      </c>
      <c s="29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120</v>
      </c>
      <c s="29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9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9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9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9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9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9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9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9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9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9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9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9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9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9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9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9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9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71"/>
      <c r="CT454" s="332"/>
      <c s="14"/>
      <c s="79"/>
      <c s="79"/>
      <c r="FL454" s="1"/>
      <c s="125">
        <f t="shared" si="120"/>
        <v>44282</v>
      </c>
      <c s="229"/>
    </row>
    <row ht="11.1" customHeight="1">
      <c s="299">
        <f t="shared" si="124"/>
        <v>455</v>
      </c>
      <c s="74">
        <f t="shared" si="121"/>
        <v>8.2666666666666675</v>
      </c>
      <c s="236">
        <v>45055.344444444447</v>
      </c>
      <c s="66">
        <v>3334</v>
      </c>
      <c s="66">
        <v>1962</v>
      </c>
      <c s="66">
        <v>568</v>
      </c>
      <c s="66">
        <v>525</v>
      </c>
      <c s="66">
        <v>0</v>
      </c>
      <c s="66">
        <v>292</v>
      </c>
      <c s="66">
        <v>60</v>
      </c>
      <c s="66">
        <v>886</v>
      </c>
      <c s="66">
        <v>575</v>
      </c>
      <c s="66">
        <v>1035</v>
      </c>
      <c s="66">
        <v>356</v>
      </c>
      <c s="66">
        <v>0</v>
      </c>
      <c s="66">
        <v>779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25"/>
      <c s="255" t="str">
        <f t="shared" si="125"/>
        <v/>
      </c>
      <c s="253">
        <f t="shared" si="126"/>
        <v>1</v>
      </c>
      <c s="22">
        <f t="shared" si="127"/>
        <v>28</v>
      </c>
      <c s="22">
        <f t="shared" si="128"/>
        <v>0</v>
      </c>
      <c s="22">
        <f t="shared" si="129"/>
        <v>5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4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223">
        <f t="shared" si="122"/>
        <v>8</v>
      </c>
      <c s="93" t="str">
        <f t="shared" si="123"/>
        <v>08:16</v>
      </c>
      <c s="29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1680</v>
      </c>
      <c s="29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9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300</v>
      </c>
      <c s="29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9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9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9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9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9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240</v>
      </c>
      <c s="29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360</v>
      </c>
      <c s="29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120</v>
      </c>
      <c s="29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9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9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9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9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9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9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9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9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9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9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9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9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9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9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9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9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9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71"/>
      <c r="CT455" s="332"/>
      <c s="14"/>
      <c s="79"/>
      <c s="79"/>
      <c r="FL455" s="1"/>
      <c s="125">
        <f t="shared" si="120"/>
        <v>44283</v>
      </c>
      <c s="229"/>
    </row>
    <row ht="11.1" customHeight="1">
      <c s="299">
        <f t="shared" si="124"/>
        <v>456</v>
      </c>
      <c s="74">
        <f t="shared" si="121"/>
        <v>8.2833333333333332</v>
      </c>
      <c s="236">
        <v>45055.345138888886</v>
      </c>
      <c s="66">
        <v>3362</v>
      </c>
      <c s="66">
        <v>1962</v>
      </c>
      <c s="66">
        <v>571</v>
      </c>
      <c s="66">
        <v>525</v>
      </c>
      <c s="66">
        <v>0</v>
      </c>
      <c s="66">
        <v>292</v>
      </c>
      <c s="66">
        <v>60</v>
      </c>
      <c s="66">
        <v>886</v>
      </c>
      <c s="66">
        <v>578</v>
      </c>
      <c s="66">
        <v>1040</v>
      </c>
      <c s="66">
        <v>357</v>
      </c>
      <c s="66">
        <v>0</v>
      </c>
      <c s="66">
        <v>780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25"/>
      <c s="255" t="str">
        <f t="shared" si="125"/>
        <v/>
      </c>
      <c s="253">
        <f t="shared" si="126"/>
        <v>1</v>
      </c>
      <c s="22">
        <f t="shared" si="127"/>
        <v>28</v>
      </c>
      <c s="22">
        <f t="shared" si="128"/>
        <v>0</v>
      </c>
      <c s="22">
        <f t="shared" si="129"/>
        <v>3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3</v>
      </c>
      <c s="22">
        <f t="shared" si="136"/>
        <v>5</v>
      </c>
      <c s="22">
        <f t="shared" si="137"/>
        <v>1</v>
      </c>
      <c s="22">
        <f t="shared" si="138"/>
        <v>0</v>
      </c>
      <c s="22">
        <f t="shared" si="139"/>
        <v>1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223">
        <f t="shared" si="122"/>
        <v>8</v>
      </c>
      <c s="93" t="str">
        <f t="shared" si="123"/>
        <v>08:17</v>
      </c>
      <c s="29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1680</v>
      </c>
      <c s="29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9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180</v>
      </c>
      <c s="29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9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9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9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9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9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180</v>
      </c>
      <c s="29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300</v>
      </c>
      <c s="29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60</v>
      </c>
      <c s="29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9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9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9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9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9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9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9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9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9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9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9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9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9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9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9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9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9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71"/>
      <c r="CT456" s="332"/>
      <c s="14"/>
      <c s="79"/>
      <c s="79"/>
      <c r="FL456" s="1"/>
      <c s="125">
        <f t="shared" si="120"/>
        <v>44284</v>
      </c>
      <c s="229"/>
    </row>
    <row ht="11.1" customHeight="1">
      <c s="299">
        <f t="shared" si="124"/>
        <v>457</v>
      </c>
      <c s="74">
        <f t="shared" si="121"/>
        <v>8.3000000000000007</v>
      </c>
      <c s="236">
        <v>45055.345833333333</v>
      </c>
      <c s="66">
        <v>3388</v>
      </c>
      <c s="66">
        <v>1962</v>
      </c>
      <c s="66">
        <v>575</v>
      </c>
      <c s="66">
        <v>525</v>
      </c>
      <c s="66">
        <v>0</v>
      </c>
      <c s="66">
        <v>292</v>
      </c>
      <c s="66">
        <v>60</v>
      </c>
      <c s="66">
        <v>886</v>
      </c>
      <c s="66">
        <v>581</v>
      </c>
      <c s="66">
        <v>1043</v>
      </c>
      <c s="66">
        <v>358</v>
      </c>
      <c s="66">
        <v>0</v>
      </c>
      <c s="66">
        <v>781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25"/>
      <c s="255" t="str">
        <f t="shared" si="125"/>
        <v/>
      </c>
      <c s="253">
        <f t="shared" si="126"/>
        <v>1</v>
      </c>
      <c s="22">
        <f t="shared" si="127"/>
        <v>26</v>
      </c>
      <c s="22">
        <f t="shared" si="128"/>
        <v>0</v>
      </c>
      <c s="22">
        <f t="shared" si="129"/>
        <v>4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3</v>
      </c>
      <c s="22">
        <f t="shared" si="136"/>
        <v>3</v>
      </c>
      <c s="22">
        <f t="shared" si="137"/>
        <v>1</v>
      </c>
      <c s="22">
        <f t="shared" si="138"/>
        <v>0</v>
      </c>
      <c s="22">
        <f t="shared" si="139"/>
        <v>1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223">
        <f t="shared" si="122"/>
        <v>8</v>
      </c>
      <c s="93" t="str">
        <f t="shared" si="123"/>
        <v>08:18</v>
      </c>
      <c s="29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1560</v>
      </c>
      <c s="29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9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240</v>
      </c>
      <c s="29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9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9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9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9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9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180</v>
      </c>
      <c s="29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180</v>
      </c>
      <c s="29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60</v>
      </c>
      <c s="29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9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9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9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9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9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9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9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9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9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9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9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9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9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9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9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9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9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71"/>
      <c r="CT457" s="332"/>
      <c s="14"/>
      <c s="79"/>
      <c s="79"/>
      <c r="FL457" s="1"/>
      <c s="125">
        <f t="shared" si="120"/>
        <v>44285</v>
      </c>
      <c s="229"/>
    </row>
    <row ht="11.1" customHeight="1">
      <c s="299">
        <f t="shared" si="124"/>
        <v>458</v>
      </c>
      <c s="74">
        <f t="shared" si="121"/>
        <v>8.3166666666666664</v>
      </c>
      <c s="236">
        <v>45055.34652777778</v>
      </c>
      <c s="66">
        <v>3418</v>
      </c>
      <c s="66">
        <v>1962</v>
      </c>
      <c s="66">
        <v>579</v>
      </c>
      <c s="66">
        <v>525</v>
      </c>
      <c s="66">
        <v>0</v>
      </c>
      <c s="66">
        <v>292</v>
      </c>
      <c s="66">
        <v>60</v>
      </c>
      <c s="66">
        <v>886</v>
      </c>
      <c s="66">
        <v>583</v>
      </c>
      <c s="66">
        <v>1045</v>
      </c>
      <c s="66">
        <v>359</v>
      </c>
      <c s="66">
        <v>0</v>
      </c>
      <c s="66">
        <v>781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25"/>
      <c s="255" t="str">
        <f t="shared" si="125"/>
        <v/>
      </c>
      <c s="253">
        <f t="shared" si="126"/>
        <v>1</v>
      </c>
      <c s="22">
        <f t="shared" si="127"/>
        <v>30</v>
      </c>
      <c s="22">
        <f t="shared" si="128"/>
        <v>0</v>
      </c>
      <c s="22">
        <f t="shared" si="129"/>
        <v>4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2</v>
      </c>
      <c s="22">
        <f t="shared" si="136"/>
        <v>2</v>
      </c>
      <c s="22">
        <f t="shared" si="137"/>
        <v>1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223">
        <f t="shared" si="122"/>
        <v>8</v>
      </c>
      <c s="93" t="str">
        <f t="shared" si="123"/>
        <v>08:19</v>
      </c>
      <c s="29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1800</v>
      </c>
      <c s="29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9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240</v>
      </c>
      <c s="29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9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9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9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9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9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120</v>
      </c>
      <c s="29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120</v>
      </c>
      <c s="29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60</v>
      </c>
      <c s="29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9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9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9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9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9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9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9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9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9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9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9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9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9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9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9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9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9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71"/>
      <c r="CT458" s="332"/>
      <c s="14"/>
      <c s="79"/>
      <c s="79"/>
      <c r="FL458" s="1"/>
      <c s="125">
        <f t="shared" si="120"/>
        <v>44286</v>
      </c>
      <c s="229"/>
    </row>
    <row ht="11.1" customHeight="1">
      <c s="299">
        <f t="shared" si="124"/>
        <v>459</v>
      </c>
      <c s="74">
        <f t="shared" si="121"/>
        <v>8.3333333333333339</v>
      </c>
      <c s="236">
        <v>45055.347222222219</v>
      </c>
      <c s="66">
        <v>3446</v>
      </c>
      <c s="66">
        <v>1962</v>
      </c>
      <c s="66">
        <v>583</v>
      </c>
      <c s="66">
        <v>525</v>
      </c>
      <c s="66">
        <v>0</v>
      </c>
      <c s="66">
        <v>292</v>
      </c>
      <c s="66">
        <v>60</v>
      </c>
      <c s="66">
        <v>886</v>
      </c>
      <c s="66">
        <v>585</v>
      </c>
      <c s="66">
        <v>1046</v>
      </c>
      <c s="66">
        <v>359</v>
      </c>
      <c s="66">
        <v>0</v>
      </c>
      <c s="66">
        <v>781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25"/>
      <c s="255" t="str">
        <f t="shared" si="125"/>
        <v/>
      </c>
      <c s="253">
        <f t="shared" si="126"/>
        <v>1</v>
      </c>
      <c s="22">
        <f t="shared" si="127"/>
        <v>28</v>
      </c>
      <c s="22">
        <f t="shared" si="128"/>
        <v>0</v>
      </c>
      <c s="22">
        <f t="shared" si="129"/>
        <v>4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2</v>
      </c>
      <c s="22">
        <f t="shared" si="136"/>
        <v>1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223">
        <f t="shared" si="122"/>
        <v>8</v>
      </c>
      <c s="93" t="str">
        <f t="shared" si="123"/>
        <v>08:20</v>
      </c>
      <c s="29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1680</v>
      </c>
      <c s="29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9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240</v>
      </c>
      <c s="29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9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9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9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9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9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120</v>
      </c>
      <c s="29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60</v>
      </c>
      <c s="29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9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9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9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9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9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9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9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9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9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9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9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9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9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9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9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9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9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9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71"/>
      <c r="CT459" s="332"/>
      <c s="14"/>
      <c s="79"/>
      <c s="79"/>
      <c r="FL459" s="1"/>
      <c s="125">
        <f t="shared" si="120"/>
        <v>44287</v>
      </c>
      <c s="229"/>
    </row>
    <row ht="11.1" customHeight="1">
      <c s="299">
        <f t="shared" si="124"/>
        <v>460</v>
      </c>
      <c s="74">
        <f t="shared" si="121"/>
        <v>8.3499999999999996</v>
      </c>
      <c s="236">
        <v>45055.347916666666</v>
      </c>
      <c s="66">
        <v>3472</v>
      </c>
      <c s="66">
        <v>1962</v>
      </c>
      <c s="66">
        <v>587</v>
      </c>
      <c s="66">
        <v>525</v>
      </c>
      <c s="66">
        <v>0</v>
      </c>
      <c s="66">
        <v>292</v>
      </c>
      <c s="66">
        <v>60</v>
      </c>
      <c s="66">
        <v>886</v>
      </c>
      <c s="66">
        <v>586</v>
      </c>
      <c s="66">
        <v>1047</v>
      </c>
      <c s="66">
        <v>360</v>
      </c>
      <c s="66">
        <v>0</v>
      </c>
      <c s="66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25"/>
      <c s="255" t="str">
        <f t="shared" si="125"/>
        <v/>
      </c>
      <c s="253">
        <f t="shared" si="126"/>
        <v>1</v>
      </c>
      <c s="22">
        <f t="shared" si="127"/>
        <v>26</v>
      </c>
      <c s="22">
        <f t="shared" si="128"/>
        <v>0</v>
      </c>
      <c s="22">
        <f t="shared" si="129"/>
        <v>4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1</v>
      </c>
      <c s="22">
        <f t="shared" si="136"/>
        <v>1</v>
      </c>
      <c s="22">
        <f t="shared" si="137"/>
        <v>1</v>
      </c>
      <c s="22">
        <f t="shared" si="138"/>
        <v>0</v>
      </c>
      <c s="22">
        <f t="shared" si="139"/>
        <v>1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223">
        <f t="shared" si="122"/>
        <v>8</v>
      </c>
      <c s="93" t="str">
        <f t="shared" si="123"/>
        <v>08:21</v>
      </c>
      <c s="29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1560</v>
      </c>
      <c s="29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9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240</v>
      </c>
      <c s="29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9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9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9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9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9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60</v>
      </c>
      <c s="29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60</v>
      </c>
      <c s="29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60</v>
      </c>
      <c s="29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9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9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9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9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9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9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9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9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9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9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9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9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9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9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9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9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9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71"/>
      <c r="CT460" s="332"/>
      <c s="14"/>
      <c s="79"/>
      <c s="79"/>
      <c r="FL460" s="1"/>
      <c s="125">
        <f t="shared" si="120"/>
        <v>44288</v>
      </c>
      <c s="229"/>
    </row>
    <row ht="11.1" customHeight="1">
      <c s="299">
        <f t="shared" si="124"/>
        <v>461</v>
      </c>
      <c s="74">
        <f t="shared" si="121"/>
        <v>8.3666666666666671</v>
      </c>
      <c s="236">
        <v>45055.348611111112</v>
      </c>
      <c s="66">
        <v>3475</v>
      </c>
      <c s="66">
        <v>1962</v>
      </c>
      <c s="66">
        <v>588</v>
      </c>
      <c s="66">
        <v>525</v>
      </c>
      <c s="66">
        <v>0</v>
      </c>
      <c s="66">
        <v>292</v>
      </c>
      <c s="66">
        <v>60</v>
      </c>
      <c s="66">
        <v>886</v>
      </c>
      <c s="66">
        <v>587</v>
      </c>
      <c s="66">
        <v>1048</v>
      </c>
      <c s="66">
        <v>360</v>
      </c>
      <c s="66">
        <v>0</v>
      </c>
      <c s="66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25"/>
      <c s="255" t="str">
        <f t="shared" si="125"/>
        <v/>
      </c>
      <c s="253">
        <f t="shared" si="126"/>
        <v>1</v>
      </c>
      <c s="22">
        <f t="shared" si="127"/>
        <v>3</v>
      </c>
      <c s="22">
        <f t="shared" si="128"/>
        <v>0</v>
      </c>
      <c s="22">
        <f t="shared" si="129"/>
        <v>1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1</v>
      </c>
      <c s="22">
        <f t="shared" si="136"/>
        <v>1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223">
        <f t="shared" si="122"/>
        <v>8</v>
      </c>
      <c s="93" t="str">
        <f t="shared" si="123"/>
        <v>08:22</v>
      </c>
      <c s="29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180</v>
      </c>
      <c s="29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9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60</v>
      </c>
      <c s="29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9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9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9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9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9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60</v>
      </c>
      <c s="29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60</v>
      </c>
      <c s="29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9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9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9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9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9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9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9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9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9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9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9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9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9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9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9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9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9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9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71"/>
      <c r="CT461" s="332"/>
      <c s="14"/>
      <c s="79"/>
      <c s="79"/>
      <c r="FL461" s="1"/>
      <c s="125">
        <f t="shared" si="120"/>
        <v>44289</v>
      </c>
      <c s="229"/>
    </row>
    <row ht="11.1" customHeight="1">
      <c s="299">
        <f t="shared" si="124"/>
        <v>462</v>
      </c>
      <c s="74">
        <f t="shared" si="121"/>
        <v>8.3833333333333329</v>
      </c>
      <c s="236">
        <v>45055.349305555559</v>
      </c>
      <c s="66">
        <v>3499</v>
      </c>
      <c s="66">
        <v>1962</v>
      </c>
      <c s="66">
        <v>593</v>
      </c>
      <c s="66">
        <v>525</v>
      </c>
      <c s="66">
        <v>0</v>
      </c>
      <c s="66">
        <v>292</v>
      </c>
      <c s="66">
        <v>60</v>
      </c>
      <c s="66">
        <v>886</v>
      </c>
      <c s="66">
        <v>588</v>
      </c>
      <c s="66">
        <v>1049</v>
      </c>
      <c s="66">
        <v>360</v>
      </c>
      <c s="66">
        <v>0</v>
      </c>
      <c s="66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25"/>
      <c s="255" t="str">
        <f t="shared" si="125"/>
        <v/>
      </c>
      <c s="253">
        <f t="shared" si="126"/>
        <v>1</v>
      </c>
      <c s="22">
        <f t="shared" si="127"/>
        <v>24</v>
      </c>
      <c s="22">
        <f t="shared" si="128"/>
        <v>0</v>
      </c>
      <c s="22">
        <f t="shared" si="129"/>
        <v>5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1</v>
      </c>
      <c s="22">
        <f t="shared" si="136"/>
        <v>1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223">
        <f t="shared" si="122"/>
        <v>8</v>
      </c>
      <c s="93" t="str">
        <f t="shared" si="123"/>
        <v>08:23</v>
      </c>
      <c s="29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1440</v>
      </c>
      <c s="29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9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300</v>
      </c>
      <c s="29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9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9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9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9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9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60</v>
      </c>
      <c s="29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60</v>
      </c>
      <c s="29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9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9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9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9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9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9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9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9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9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9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9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9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9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9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9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9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9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9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71"/>
      <c r="CT462" s="332"/>
      <c s="14"/>
      <c s="79"/>
      <c s="79"/>
      <c r="FL462" s="1"/>
      <c s="125">
        <f t="shared" si="120"/>
        <v>44290</v>
      </c>
      <c s="229"/>
    </row>
    <row ht="11.1" customHeight="1">
      <c s="299">
        <f t="shared" si="124"/>
        <v>463</v>
      </c>
      <c s="74">
        <f t="shared" si="121"/>
        <v>8.4000000000000004</v>
      </c>
      <c s="236">
        <v>45055.349999999999</v>
      </c>
      <c s="66">
        <v>3529</v>
      </c>
      <c s="66">
        <v>1962</v>
      </c>
      <c s="66">
        <v>600</v>
      </c>
      <c s="66">
        <v>525</v>
      </c>
      <c s="66">
        <v>0</v>
      </c>
      <c s="66">
        <v>292</v>
      </c>
      <c s="66">
        <v>60</v>
      </c>
      <c s="66">
        <v>886</v>
      </c>
      <c s="66">
        <v>589</v>
      </c>
      <c s="66">
        <v>1049</v>
      </c>
      <c s="66">
        <v>360</v>
      </c>
      <c s="66">
        <v>0</v>
      </c>
      <c s="66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25"/>
      <c s="255" t="str">
        <f t="shared" si="125"/>
        <v/>
      </c>
      <c s="253">
        <f t="shared" si="126"/>
        <v>1</v>
      </c>
      <c s="22">
        <f t="shared" si="127"/>
        <v>30</v>
      </c>
      <c s="22">
        <f t="shared" si="128"/>
        <v>0</v>
      </c>
      <c s="22">
        <f t="shared" si="129"/>
        <v>7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1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223">
        <f t="shared" si="122"/>
        <v>8</v>
      </c>
      <c s="93" t="str">
        <f t="shared" si="123"/>
        <v>08:24</v>
      </c>
      <c s="29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1800</v>
      </c>
      <c s="29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9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420</v>
      </c>
      <c s="29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9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9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9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9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9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60</v>
      </c>
      <c s="29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9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9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9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9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9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9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9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9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9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9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9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9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9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9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9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9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9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9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9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71"/>
      <c r="CT463" s="332"/>
      <c s="14"/>
      <c s="79"/>
      <c s="79"/>
      <c r="FL463" s="1"/>
      <c s="125">
        <f t="shared" si="120"/>
        <v>44291</v>
      </c>
      <c s="229"/>
    </row>
    <row ht="11.1" customHeight="1">
      <c s="299">
        <f t="shared" si="124"/>
        <v>464</v>
      </c>
      <c s="74">
        <f t="shared" si="121"/>
        <v>8.4166666666666661</v>
      </c>
      <c s="236">
        <v>45055.350694444445</v>
      </c>
      <c s="66">
        <v>3556</v>
      </c>
      <c s="66">
        <v>1962</v>
      </c>
      <c s="66">
        <v>607</v>
      </c>
      <c s="66">
        <v>525</v>
      </c>
      <c s="66">
        <v>0</v>
      </c>
      <c s="66">
        <v>292</v>
      </c>
      <c s="66">
        <v>60</v>
      </c>
      <c s="66">
        <v>886</v>
      </c>
      <c s="66">
        <v>589</v>
      </c>
      <c s="66">
        <v>1050</v>
      </c>
      <c s="66">
        <v>360</v>
      </c>
      <c s="66">
        <v>0</v>
      </c>
      <c s="66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25"/>
      <c s="255" t="str">
        <f t="shared" si="125"/>
        <v/>
      </c>
      <c s="253">
        <f t="shared" si="126"/>
        <v>1</v>
      </c>
      <c s="22">
        <f t="shared" si="127"/>
        <v>27</v>
      </c>
      <c s="22">
        <f t="shared" si="128"/>
        <v>0</v>
      </c>
      <c s="22">
        <f t="shared" si="129"/>
        <v>7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1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223">
        <f t="shared" si="122"/>
        <v>8</v>
      </c>
      <c s="93" t="str">
        <f t="shared" si="123"/>
        <v>08:25</v>
      </c>
      <c s="29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1620</v>
      </c>
      <c s="29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9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420</v>
      </c>
      <c s="29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9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9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9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9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9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9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60</v>
      </c>
      <c s="29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9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9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9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9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9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9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9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9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9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9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9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9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9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9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9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9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9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9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71"/>
      <c r="CT464" s="332"/>
      <c s="14"/>
      <c s="79"/>
      <c s="79"/>
      <c r="FL464" s="1"/>
      <c s="125">
        <f t="shared" si="120"/>
        <v>44292</v>
      </c>
      <c s="229"/>
    </row>
    <row ht="11.1" customHeight="1">
      <c s="299">
        <f t="shared" si="124"/>
        <v>465</v>
      </c>
      <c s="74">
        <f t="shared" si="121"/>
        <v>8.4333333333333336</v>
      </c>
      <c s="236">
        <v>45055.351388888892</v>
      </c>
      <c s="66">
        <v>3586</v>
      </c>
      <c s="66">
        <v>1962</v>
      </c>
      <c s="66">
        <v>617</v>
      </c>
      <c s="66">
        <v>525</v>
      </c>
      <c s="66">
        <v>0</v>
      </c>
      <c s="66">
        <v>292</v>
      </c>
      <c s="66">
        <v>60</v>
      </c>
      <c s="66">
        <v>886</v>
      </c>
      <c s="66">
        <v>590</v>
      </c>
      <c s="66">
        <v>1051</v>
      </c>
      <c s="66">
        <v>361</v>
      </c>
      <c s="66">
        <v>0</v>
      </c>
      <c s="66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25"/>
      <c s="255" t="str">
        <f t="shared" si="125"/>
        <v/>
      </c>
      <c s="253">
        <f t="shared" si="126"/>
        <v>1</v>
      </c>
      <c s="22">
        <f t="shared" si="127"/>
        <v>30</v>
      </c>
      <c s="22">
        <f t="shared" si="128"/>
        <v>0</v>
      </c>
      <c s="22">
        <f t="shared" si="129"/>
        <v>10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1</v>
      </c>
      <c s="22">
        <f t="shared" si="136"/>
        <v>1</v>
      </c>
      <c s="22">
        <f t="shared" si="137"/>
        <v>1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223">
        <f t="shared" si="122"/>
        <v>8</v>
      </c>
      <c s="93" t="str">
        <f t="shared" si="123"/>
        <v>08:26</v>
      </c>
      <c s="29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1800</v>
      </c>
      <c s="29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9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600</v>
      </c>
      <c s="29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9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9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9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9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9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60</v>
      </c>
      <c s="29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60</v>
      </c>
      <c s="29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60</v>
      </c>
      <c s="29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9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9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9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9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9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9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9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9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9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9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9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9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9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9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9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9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9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71"/>
      <c r="CT465" s="332"/>
      <c s="14"/>
      <c s="79"/>
      <c s="79"/>
      <c r="FL465" s="1"/>
      <c s="125">
        <f t="shared" si="120"/>
        <v>44293</v>
      </c>
      <c s="229"/>
    </row>
    <row ht="11.1" customHeight="1">
      <c s="299">
        <f t="shared" si="124"/>
        <v>466</v>
      </c>
      <c s="74">
        <f t="shared" si="121"/>
        <v>8.4499999999999993</v>
      </c>
      <c s="236">
        <v>45055.352083333331</v>
      </c>
      <c s="66">
        <v>3611</v>
      </c>
      <c s="66">
        <v>1962</v>
      </c>
      <c s="66">
        <v>626</v>
      </c>
      <c s="66">
        <v>525</v>
      </c>
      <c s="66">
        <v>0</v>
      </c>
      <c s="66">
        <v>292</v>
      </c>
      <c s="66">
        <v>60</v>
      </c>
      <c s="66">
        <v>886</v>
      </c>
      <c s="66">
        <v>590</v>
      </c>
      <c s="66">
        <v>1051</v>
      </c>
      <c s="66">
        <v>361</v>
      </c>
      <c s="66">
        <v>0</v>
      </c>
      <c s="66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25"/>
      <c s="255" t="str">
        <f t="shared" si="125"/>
        <v/>
      </c>
      <c s="253">
        <f t="shared" si="126"/>
        <v>1</v>
      </c>
      <c s="22">
        <f t="shared" si="127"/>
        <v>25</v>
      </c>
      <c s="22">
        <f t="shared" si="128"/>
        <v>0</v>
      </c>
      <c s="22">
        <f t="shared" si="129"/>
        <v>9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223">
        <f t="shared" si="122"/>
        <v>8</v>
      </c>
      <c s="93" t="str">
        <f t="shared" si="123"/>
        <v>08:27</v>
      </c>
      <c s="29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1500</v>
      </c>
      <c s="29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9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540</v>
      </c>
      <c s="29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9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9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9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9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9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9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9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9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9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9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9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9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9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9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9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9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9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9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9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9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9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9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9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9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9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71"/>
      <c r="CT466" s="332"/>
      <c s="14"/>
      <c s="79"/>
      <c s="79"/>
      <c r="FL466" s="1"/>
      <c s="125">
        <f t="shared" si="120"/>
        <v>44294</v>
      </c>
      <c s="229"/>
    </row>
    <row ht="11.1" customHeight="1">
      <c s="299">
        <f t="shared" si="124"/>
        <v>467</v>
      </c>
      <c s="74">
        <f t="shared" si="121"/>
        <v>8.4666666666666668</v>
      </c>
      <c s="236">
        <v>45055.352777777778</v>
      </c>
      <c s="66">
        <v>3641</v>
      </c>
      <c s="66">
        <v>1962</v>
      </c>
      <c s="66">
        <v>634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1052</v>
      </c>
      <c s="66">
        <v>361</v>
      </c>
      <c s="66">
        <v>0</v>
      </c>
      <c s="66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25"/>
      <c s="255" t="str">
        <f t="shared" si="125"/>
        <v/>
      </c>
      <c s="253">
        <f t="shared" si="126"/>
        <v>1</v>
      </c>
      <c s="22">
        <f t="shared" si="127"/>
        <v>30</v>
      </c>
      <c s="22">
        <f t="shared" si="128"/>
        <v>0</v>
      </c>
      <c s="22">
        <f t="shared" si="129"/>
        <v>8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1</v>
      </c>
      <c s="22">
        <f t="shared" si="136"/>
        <v>1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223">
        <f t="shared" si="122"/>
        <v>8</v>
      </c>
      <c s="93" t="str">
        <f t="shared" si="123"/>
        <v>08:28</v>
      </c>
      <c s="29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1800</v>
      </c>
      <c s="29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9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480</v>
      </c>
      <c s="29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9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9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9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9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9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60</v>
      </c>
      <c s="29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60</v>
      </c>
      <c s="29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9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9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9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9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9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9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9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9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9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9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9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9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9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9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9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9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9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9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71"/>
      <c r="CT467" s="332"/>
      <c s="14"/>
      <c s="79"/>
      <c s="79"/>
      <c r="FL467" s="1"/>
      <c s="125">
        <f t="shared" si="120"/>
        <v>44295</v>
      </c>
      <c s="229"/>
    </row>
    <row ht="11.1" customHeight="1">
      <c s="299">
        <f t="shared" si="124"/>
        <v>468</v>
      </c>
      <c s="74">
        <f t="shared" si="121"/>
        <v>8.4833333333333325</v>
      </c>
      <c s="236">
        <v>45055.353472222225</v>
      </c>
      <c s="66">
        <v>3668</v>
      </c>
      <c s="66">
        <v>1962</v>
      </c>
      <c s="66">
        <v>639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25"/>
      <c s="255" t="str">
        <f t="shared" si="125"/>
        <v/>
      </c>
      <c s="253">
        <f t="shared" si="126"/>
        <v>1</v>
      </c>
      <c s="22">
        <f t="shared" si="127"/>
        <v>27</v>
      </c>
      <c s="22">
        <f t="shared" si="128"/>
        <v>0</v>
      </c>
      <c s="22">
        <f t="shared" si="129"/>
        <v>5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1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223">
        <f t="shared" si="122"/>
        <v>8</v>
      </c>
      <c s="93" t="str">
        <f t="shared" si="123"/>
        <v>08:29</v>
      </c>
      <c s="29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1620</v>
      </c>
      <c s="29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9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300</v>
      </c>
      <c s="29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9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9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9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9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9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9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60</v>
      </c>
      <c s="29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9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9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9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9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9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9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9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9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9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9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9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9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9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9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9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9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9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9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71"/>
      <c r="CT468" s="332"/>
      <c s="14"/>
      <c s="79"/>
      <c s="79"/>
      <c r="FL468" s="1"/>
      <c s="125">
        <f t="shared" si="120"/>
        <v>44296</v>
      </c>
      <c s="229"/>
    </row>
    <row ht="11.1" customHeight="1">
      <c s="299">
        <f t="shared" si="124"/>
        <v>469</v>
      </c>
      <c s="74">
        <f t="shared" si="121"/>
        <v>8.5</v>
      </c>
      <c s="236">
        <v>45055.354166666664</v>
      </c>
      <c s="66">
        <v>3697</v>
      </c>
      <c s="66">
        <v>1962</v>
      </c>
      <c s="66">
        <v>644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25"/>
      <c s="255" t="str">
        <f t="shared" si="125"/>
        <v/>
      </c>
      <c s="253">
        <f t="shared" si="126"/>
        <v>1</v>
      </c>
      <c s="22">
        <f t="shared" si="127"/>
        <v>29</v>
      </c>
      <c s="22">
        <f t="shared" si="128"/>
        <v>0</v>
      </c>
      <c s="22">
        <f t="shared" si="129"/>
        <v>5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223">
        <f t="shared" si="122"/>
        <v>8</v>
      </c>
      <c s="93" t="str">
        <f t="shared" si="123"/>
        <v>08:30</v>
      </c>
      <c s="29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1740</v>
      </c>
      <c s="29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9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300</v>
      </c>
      <c s="29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9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9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9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9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9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9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9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9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9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9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9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9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9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9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9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9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9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9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9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9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9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9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9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9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9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71"/>
      <c r="CT469" s="332"/>
      <c s="14"/>
      <c s="79"/>
      <c s="79"/>
      <c r="FL469" s="1"/>
      <c s="125">
        <f t="shared" si="120"/>
        <v>44297</v>
      </c>
      <c s="229"/>
    </row>
    <row ht="11.1" customHeight="1">
      <c s="299">
        <f t="shared" si="124"/>
        <v>470</v>
      </c>
      <c s="74">
        <f t="shared" si="121"/>
        <v>8.5166666666666675</v>
      </c>
      <c s="236">
        <v>45055.354861111111</v>
      </c>
      <c s="66">
        <v>3723</v>
      </c>
      <c s="66">
        <v>1962</v>
      </c>
      <c s="66">
        <v>649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25"/>
      <c s="255" t="str">
        <f t="shared" si="125"/>
        <v/>
      </c>
      <c s="253">
        <f t="shared" si="126"/>
        <v>1</v>
      </c>
      <c s="22">
        <f t="shared" si="127"/>
        <v>26</v>
      </c>
      <c s="22">
        <f t="shared" si="128"/>
        <v>0</v>
      </c>
      <c s="22">
        <f t="shared" si="129"/>
        <v>5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223">
        <f t="shared" si="122"/>
        <v>8</v>
      </c>
      <c s="93" t="str">
        <f t="shared" si="123"/>
        <v>08:31</v>
      </c>
      <c s="29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1560</v>
      </c>
      <c s="29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9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300</v>
      </c>
      <c s="29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9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9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9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9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9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9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9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9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9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9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9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9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9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9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9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9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9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9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9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9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9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9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9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9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9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71"/>
      <c r="CT470" s="332"/>
      <c s="14"/>
      <c s="79"/>
      <c s="79"/>
      <c r="FL470" s="1"/>
      <c s="125">
        <f t="shared" si="120"/>
        <v>44298</v>
      </c>
      <c s="229"/>
    </row>
    <row ht="11.1" customHeight="1">
      <c s="299">
        <f t="shared" si="124"/>
        <v>471</v>
      </c>
      <c s="74">
        <f t="shared" si="121"/>
        <v>8.5333333333333332</v>
      </c>
      <c s="236">
        <v>45055.355555555558</v>
      </c>
      <c s="66">
        <v>3752</v>
      </c>
      <c s="66">
        <v>1962</v>
      </c>
      <c s="66">
        <v>655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25"/>
      <c s="255" t="str">
        <f t="shared" si="125"/>
        <v/>
      </c>
      <c s="253">
        <f t="shared" si="126"/>
        <v>1</v>
      </c>
      <c s="22">
        <f t="shared" si="127"/>
        <v>29</v>
      </c>
      <c s="22">
        <f t="shared" si="128"/>
        <v>0</v>
      </c>
      <c s="22">
        <f t="shared" si="129"/>
        <v>6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223">
        <f t="shared" si="122"/>
        <v>8</v>
      </c>
      <c s="93" t="str">
        <f t="shared" si="123"/>
        <v>08:32</v>
      </c>
      <c s="29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1740</v>
      </c>
      <c s="29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9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360</v>
      </c>
      <c s="29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9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9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9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9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9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9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9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9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9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9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9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9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9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9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9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9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9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9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9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9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9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9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9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9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9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71"/>
      <c r="CT471" s="332"/>
      <c s="14"/>
      <c s="79"/>
      <c s="79"/>
      <c r="FL471" s="1"/>
      <c s="125">
        <f t="shared" si="120"/>
        <v>44299</v>
      </c>
      <c s="229"/>
    </row>
    <row ht="11.1" customHeight="1">
      <c s="299">
        <f t="shared" si="124"/>
        <v>472</v>
      </c>
      <c s="74">
        <f t="shared" si="121"/>
        <v>8.5500000000000007</v>
      </c>
      <c s="236">
        <v>45055.356249999997</v>
      </c>
      <c s="66">
        <v>3779</v>
      </c>
      <c s="66">
        <v>1962</v>
      </c>
      <c s="66">
        <v>662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25"/>
      <c s="255" t="str">
        <f t="shared" si="125"/>
        <v/>
      </c>
      <c s="253">
        <f t="shared" si="126"/>
        <v>1</v>
      </c>
      <c s="22">
        <f t="shared" si="127"/>
        <v>27</v>
      </c>
      <c s="22">
        <f t="shared" si="128"/>
        <v>0</v>
      </c>
      <c s="22">
        <f t="shared" si="129"/>
        <v>7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223">
        <f t="shared" si="122"/>
        <v>8</v>
      </c>
      <c s="93" t="str">
        <f t="shared" si="123"/>
        <v>08:33</v>
      </c>
      <c s="29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1620</v>
      </c>
      <c s="29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9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420</v>
      </c>
      <c s="29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9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9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9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9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9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9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9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9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9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9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9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9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9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9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9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9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9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9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9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9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9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9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9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9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9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71"/>
      <c r="CT472" s="332"/>
      <c s="14"/>
      <c s="79"/>
      <c s="79"/>
      <c r="FL472" s="1"/>
      <c s="125">
        <f t="shared" si="120"/>
        <v>44300</v>
      </c>
      <c s="229"/>
    </row>
    <row ht="11.1" customHeight="1">
      <c s="299">
        <f t="shared" si="124"/>
        <v>473</v>
      </c>
      <c s="74">
        <f t="shared" si="121"/>
        <v>8.5666666666666664</v>
      </c>
      <c s="236">
        <v>45055.356944444444</v>
      </c>
      <c s="66">
        <v>3807</v>
      </c>
      <c s="66">
        <v>1962</v>
      </c>
      <c s="66">
        <v>669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25"/>
      <c s="255" t="str">
        <f t="shared" si="125"/>
        <v/>
      </c>
      <c s="253">
        <f t="shared" si="126"/>
        <v>1</v>
      </c>
      <c s="22">
        <f t="shared" si="127"/>
        <v>28</v>
      </c>
      <c s="22">
        <f t="shared" si="128"/>
        <v>0</v>
      </c>
      <c s="22">
        <f t="shared" si="129"/>
        <v>7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223">
        <f t="shared" si="122"/>
        <v>8</v>
      </c>
      <c s="93" t="str">
        <f t="shared" si="123"/>
        <v>08:34</v>
      </c>
      <c s="29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1680</v>
      </c>
      <c s="29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9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420</v>
      </c>
      <c s="29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9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9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9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9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9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9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9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9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9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9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9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9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9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9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9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9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9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9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9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9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9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9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9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9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9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71"/>
      <c r="CT473" s="332"/>
      <c s="14"/>
      <c s="79"/>
      <c s="79"/>
      <c r="FL473" s="1"/>
      <c s="125">
        <f t="shared" si="120"/>
        <v>44301</v>
      </c>
      <c s="229"/>
    </row>
    <row ht="11.1" customHeight="1">
      <c s="299">
        <f t="shared" si="124"/>
        <v>474</v>
      </c>
      <c s="74">
        <f t="shared" si="121"/>
        <v>8.5833333333333339</v>
      </c>
      <c s="236">
        <v>45055.357638888891</v>
      </c>
      <c s="66">
        <v>3847</v>
      </c>
      <c s="66">
        <v>1962</v>
      </c>
      <c s="66">
        <v>669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25"/>
      <c s="255" t="str">
        <f t="shared" si="125"/>
        <v/>
      </c>
      <c s="253">
        <f t="shared" si="126"/>
        <v>1</v>
      </c>
      <c s="22">
        <f t="shared" si="127"/>
        <v>40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223">
        <f t="shared" si="122"/>
        <v>8</v>
      </c>
      <c s="93" t="str">
        <f t="shared" si="123"/>
        <v>08:35</v>
      </c>
      <c s="29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2400</v>
      </c>
      <c s="29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9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9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9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9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9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9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9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9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9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9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9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9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9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9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9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9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9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9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9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9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9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9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9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9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9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9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9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71"/>
      <c r="CT474" s="332"/>
      <c s="14"/>
      <c s="79"/>
      <c s="79"/>
      <c r="FL474" s="1"/>
      <c s="125">
        <f t="shared" si="120"/>
        <v>44302</v>
      </c>
      <c s="229"/>
    </row>
    <row ht="11.1" customHeight="1">
      <c s="299">
        <f t="shared" si="124"/>
        <v>475</v>
      </c>
      <c s="74">
        <f t="shared" si="121"/>
        <v>8.5999999999999996</v>
      </c>
      <c s="236">
        <v>45055.35833333333</v>
      </c>
      <c s="66">
        <v>3866</v>
      </c>
      <c s="66">
        <v>1962</v>
      </c>
      <c s="66">
        <v>670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25"/>
      <c s="255" t="str">
        <f t="shared" si="125"/>
        <v/>
      </c>
      <c s="253">
        <f t="shared" si="126"/>
        <v>1</v>
      </c>
      <c s="22">
        <f t="shared" si="127"/>
        <v>19</v>
      </c>
      <c s="22">
        <f t="shared" si="128"/>
        <v>0</v>
      </c>
      <c s="22">
        <f t="shared" si="129"/>
        <v>1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223">
        <f t="shared" si="122"/>
        <v>8</v>
      </c>
      <c s="93" t="str">
        <f t="shared" si="123"/>
        <v>08:36</v>
      </c>
      <c s="29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1140</v>
      </c>
      <c s="29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9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60</v>
      </c>
      <c s="29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9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9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9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9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9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9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9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9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9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9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9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9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9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9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9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9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9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9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9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9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9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9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9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9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9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71"/>
      <c r="CT475" s="332"/>
      <c s="14"/>
      <c s="79"/>
      <c s="79"/>
      <c r="FL475" s="1"/>
      <c s="125">
        <f t="shared" si="120"/>
        <v>44303</v>
      </c>
      <c s="229"/>
    </row>
    <row ht="11.1" customHeight="1">
      <c s="299">
        <f t="shared" si="124"/>
        <v>476</v>
      </c>
      <c s="74">
        <f t="shared" si="121"/>
        <v>8.6166666666666671</v>
      </c>
      <c s="236">
        <v>45055.359027777777</v>
      </c>
      <c s="66">
        <v>3891</v>
      </c>
      <c s="66">
        <v>1962</v>
      </c>
      <c s="66">
        <v>672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25"/>
      <c s="255" t="str">
        <f t="shared" si="125"/>
        <v/>
      </c>
      <c s="253">
        <f t="shared" si="126"/>
        <v>1</v>
      </c>
      <c s="22">
        <f t="shared" si="127"/>
        <v>25</v>
      </c>
      <c s="22">
        <f t="shared" si="128"/>
        <v>0</v>
      </c>
      <c s="22">
        <f t="shared" si="129"/>
        <v>2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223">
        <f t="shared" si="122"/>
        <v>8</v>
      </c>
      <c s="93" t="str">
        <f t="shared" si="123"/>
        <v>08:37</v>
      </c>
      <c s="29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1500</v>
      </c>
      <c s="29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9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120</v>
      </c>
      <c s="29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9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9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9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9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9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9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9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9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9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9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9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9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9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9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9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9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9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9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9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9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9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9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9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9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9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71"/>
      <c r="CT476" s="332"/>
      <c s="14"/>
      <c s="79"/>
      <c s="79"/>
      <c r="FL476" s="1"/>
      <c s="125">
        <f t="shared" si="120"/>
        <v>44304</v>
      </c>
      <c s="229"/>
    </row>
    <row ht="11.1" customHeight="1">
      <c s="299">
        <f t="shared" si="124"/>
        <v>477</v>
      </c>
      <c s="74">
        <f t="shared" si="121"/>
        <v>8.6333333333333329</v>
      </c>
      <c s="236">
        <v>45055.359722222223</v>
      </c>
      <c s="66">
        <v>3921</v>
      </c>
      <c s="66">
        <v>1962</v>
      </c>
      <c s="66">
        <v>677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25"/>
      <c s="255" t="str">
        <f t="shared" si="125"/>
        <v/>
      </c>
      <c s="253">
        <f t="shared" si="126"/>
        <v>1</v>
      </c>
      <c s="22">
        <f t="shared" si="127"/>
        <v>30</v>
      </c>
      <c s="22">
        <f t="shared" si="128"/>
        <v>0</v>
      </c>
      <c s="22">
        <f t="shared" si="129"/>
        <v>5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223">
        <f t="shared" si="122"/>
        <v>8</v>
      </c>
      <c s="93" t="str">
        <f t="shared" si="123"/>
        <v>08:38</v>
      </c>
      <c s="29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1800</v>
      </c>
      <c s="29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9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300</v>
      </c>
      <c s="29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9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9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9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9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9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9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9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9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9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9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9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9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9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9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9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9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9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9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9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9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9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9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9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9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9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71"/>
      <c r="CT477" s="332"/>
      <c s="14"/>
      <c s="79"/>
      <c s="79"/>
      <c r="FL477" s="1"/>
      <c s="125">
        <f t="shared" si="120"/>
        <v>44305</v>
      </c>
      <c s="229"/>
    </row>
    <row ht="11.1" customHeight="1">
      <c s="299">
        <f t="shared" si="124"/>
        <v>478</v>
      </c>
      <c s="74">
        <f t="shared" si="121"/>
        <v>8.6500000000000004</v>
      </c>
      <c s="236">
        <v>45055.36041666667</v>
      </c>
      <c s="66">
        <v>3923</v>
      </c>
      <c s="66">
        <v>1962</v>
      </c>
      <c s="66">
        <v>681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25"/>
      <c s="255" t="str">
        <f t="shared" si="125"/>
        <v/>
      </c>
      <c s="253">
        <f t="shared" si="126"/>
        <v>1</v>
      </c>
      <c s="22">
        <f t="shared" si="127"/>
        <v>2</v>
      </c>
      <c s="22">
        <f t="shared" si="128"/>
        <v>0</v>
      </c>
      <c s="22">
        <f t="shared" si="129"/>
        <v>4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223">
        <f t="shared" si="122"/>
        <v>8</v>
      </c>
      <c s="93" t="str">
        <f t="shared" si="123"/>
        <v>08:39</v>
      </c>
      <c s="29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120</v>
      </c>
      <c s="29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9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240</v>
      </c>
      <c s="29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9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9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9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9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9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9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9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9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9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9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9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9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9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9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9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9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9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9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9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9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9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9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9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9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9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71"/>
      <c r="CT478" s="332"/>
      <c s="14"/>
      <c s="79"/>
      <c s="79"/>
      <c r="FL478" s="1"/>
      <c s="125">
        <f t="shared" si="120"/>
        <v>44306</v>
      </c>
      <c s="229"/>
    </row>
    <row ht="11.1" customHeight="1">
      <c s="299">
        <f t="shared" si="124"/>
        <v>479</v>
      </c>
      <c s="74">
        <f t="shared" si="121"/>
        <v>8.6666666666666661</v>
      </c>
      <c s="236">
        <v>45055.361111111109</v>
      </c>
      <c s="66">
        <v>3926</v>
      </c>
      <c s="66">
        <v>1962</v>
      </c>
      <c s="66">
        <v>687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25"/>
      <c s="255" t="str">
        <f t="shared" si="125"/>
        <v/>
      </c>
      <c s="253">
        <f t="shared" si="126"/>
        <v>1</v>
      </c>
      <c s="22">
        <f t="shared" si="127"/>
        <v>3</v>
      </c>
      <c s="22">
        <f t="shared" si="128"/>
        <v>0</v>
      </c>
      <c s="22">
        <f t="shared" si="129"/>
        <v>6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223">
        <f t="shared" si="122"/>
        <v>8</v>
      </c>
      <c s="93" t="str">
        <f t="shared" si="123"/>
        <v>08:40</v>
      </c>
      <c s="29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180</v>
      </c>
      <c s="29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9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360</v>
      </c>
      <c s="29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9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9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9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9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9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9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9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9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9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9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9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9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9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9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9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9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9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9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9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9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9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9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9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9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9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71"/>
      <c r="CT479" s="332"/>
      <c s="14"/>
      <c s="79"/>
      <c s="79"/>
      <c r="FL479" s="1"/>
      <c s="125">
        <f t="shared" si="120"/>
        <v>44307</v>
      </c>
      <c s="229"/>
    </row>
    <row ht="11.1" customHeight="1">
      <c s="299">
        <f t="shared" si="124"/>
        <v>480</v>
      </c>
      <c s="74">
        <f t="shared" si="121"/>
        <v>8.6833333333333336</v>
      </c>
      <c s="236">
        <v>45055.361805555556</v>
      </c>
      <c s="66">
        <v>3951</v>
      </c>
      <c s="66">
        <v>1962</v>
      </c>
      <c s="66">
        <v>690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25"/>
      <c s="255" t="str">
        <f t="shared" si="125"/>
        <v/>
      </c>
      <c s="253">
        <f t="shared" si="126"/>
        <v>1</v>
      </c>
      <c s="22">
        <f t="shared" si="127"/>
        <v>25</v>
      </c>
      <c s="22">
        <f t="shared" si="128"/>
        <v>0</v>
      </c>
      <c s="22">
        <f t="shared" si="129"/>
        <v>3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223">
        <f t="shared" si="122"/>
        <v>8</v>
      </c>
      <c s="93" t="str">
        <f t="shared" si="123"/>
        <v>08:41</v>
      </c>
      <c s="29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1500</v>
      </c>
      <c s="29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9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180</v>
      </c>
      <c s="29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9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9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9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9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9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9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9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9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9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9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9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9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9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9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9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9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9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9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9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9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9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9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9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9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9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71"/>
      <c r="CT480" s="332"/>
      <c s="14"/>
      <c s="79"/>
      <c s="79"/>
      <c r="FL480" s="1"/>
      <c s="125">
        <f t="shared" si="120"/>
        <v>44308</v>
      </c>
      <c s="229"/>
    </row>
    <row ht="11.1" customHeight="1">
      <c s="299">
        <f t="shared" si="124"/>
        <v>481</v>
      </c>
      <c s="74">
        <f t="shared" si="121"/>
        <v>8.6999999999999993</v>
      </c>
      <c s="236">
        <v>45055.362500000003</v>
      </c>
      <c s="66">
        <v>3978</v>
      </c>
      <c s="66">
        <v>1962</v>
      </c>
      <c s="66">
        <v>694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25"/>
      <c s="255" t="str">
        <f t="shared" si="125"/>
        <v/>
      </c>
      <c s="253">
        <f t="shared" si="126"/>
        <v>1</v>
      </c>
      <c s="22">
        <f t="shared" si="127"/>
        <v>27</v>
      </c>
      <c s="22">
        <f t="shared" si="128"/>
        <v>0</v>
      </c>
      <c s="22">
        <f t="shared" si="129"/>
        <v>4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223">
        <f t="shared" si="122"/>
        <v>8</v>
      </c>
      <c s="93" t="str">
        <f t="shared" si="123"/>
        <v>08:42</v>
      </c>
      <c s="29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1620</v>
      </c>
      <c s="29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9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240</v>
      </c>
      <c s="29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9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9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9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9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9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9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9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9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9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9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9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9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9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9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9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9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9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9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9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9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9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9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9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9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9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71"/>
      <c r="CT481" s="332"/>
      <c s="14"/>
      <c s="79"/>
      <c s="79"/>
      <c r="FL481" s="1"/>
      <c s="125">
        <f t="shared" si="120"/>
        <v>44309</v>
      </c>
      <c s="229"/>
    </row>
    <row ht="11.1" customHeight="1">
      <c s="299">
        <f t="shared" si="124"/>
        <v>482</v>
      </c>
      <c s="74">
        <f t="shared" si="121"/>
        <v>8.7166666666666668</v>
      </c>
      <c s="236">
        <v>45055.363194444442</v>
      </c>
      <c s="66">
        <v>4008</v>
      </c>
      <c s="66">
        <v>1962</v>
      </c>
      <c s="66">
        <v>699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25"/>
      <c s="255" t="str">
        <f t="shared" si="125"/>
        <v/>
      </c>
      <c s="253">
        <f t="shared" si="126"/>
        <v>1</v>
      </c>
      <c s="22">
        <f t="shared" si="127"/>
        <v>30</v>
      </c>
      <c s="22">
        <f t="shared" si="128"/>
        <v>0</v>
      </c>
      <c s="22">
        <f t="shared" si="129"/>
        <v>5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223">
        <f t="shared" si="122"/>
        <v>8</v>
      </c>
      <c s="93" t="str">
        <f t="shared" si="123"/>
        <v>08:43</v>
      </c>
      <c s="29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1800</v>
      </c>
      <c s="29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9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300</v>
      </c>
      <c s="29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9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9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9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9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9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9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9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9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9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9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9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9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9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9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9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9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9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9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9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9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9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9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9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9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9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71"/>
      <c r="CT482" s="332"/>
      <c s="14"/>
      <c s="79"/>
      <c s="79"/>
      <c r="FL482" s="1"/>
      <c s="125">
        <f t="shared" si="120"/>
        <v>44310</v>
      </c>
      <c s="229"/>
    </row>
    <row ht="11.1" customHeight="1">
      <c s="299">
        <f t="shared" si="124"/>
        <v>483</v>
      </c>
      <c s="74">
        <f t="shared" si="121"/>
        <v>8.7333333333333325</v>
      </c>
      <c s="236">
        <v>45055.363888888889</v>
      </c>
      <c s="66">
        <v>4030</v>
      </c>
      <c s="66">
        <v>1962</v>
      </c>
      <c s="66">
        <v>705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25"/>
      <c s="255" t="str">
        <f t="shared" si="125"/>
        <v/>
      </c>
      <c s="253">
        <f t="shared" si="126"/>
        <v>1</v>
      </c>
      <c s="22">
        <f t="shared" si="127"/>
        <v>22</v>
      </c>
      <c s="22">
        <f t="shared" si="128"/>
        <v>0</v>
      </c>
      <c s="22">
        <f t="shared" si="129"/>
        <v>6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223">
        <f t="shared" si="122"/>
        <v>8</v>
      </c>
      <c s="93" t="str">
        <f t="shared" si="123"/>
        <v>08:44</v>
      </c>
      <c s="29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1320</v>
      </c>
      <c s="29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9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360</v>
      </c>
      <c s="29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9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9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9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9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9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9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9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9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9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9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9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9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9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9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9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9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9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9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9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9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9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9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9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9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9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71"/>
      <c r="CT483" s="332"/>
      <c s="14"/>
      <c s="79"/>
      <c s="79"/>
      <c r="FL483" s="1"/>
      <c s="125">
        <f t="shared" si="120"/>
        <v>44311</v>
      </c>
      <c s="229"/>
    </row>
    <row ht="11.1" customHeight="1">
      <c s="299">
        <f t="shared" si="124"/>
        <v>484</v>
      </c>
      <c s="74">
        <f t="shared" si="121"/>
        <v>8.75</v>
      </c>
      <c s="236">
        <v>45055.364583333336</v>
      </c>
      <c s="66">
        <v>4031</v>
      </c>
      <c s="66">
        <v>1962</v>
      </c>
      <c s="66">
        <v>712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25"/>
      <c s="255" t="str">
        <f t="shared" si="125"/>
        <v/>
      </c>
      <c s="253">
        <f t="shared" si="126"/>
        <v>1</v>
      </c>
      <c s="22">
        <f t="shared" si="127"/>
        <v>1</v>
      </c>
      <c s="22">
        <f t="shared" si="128"/>
        <v>0</v>
      </c>
      <c s="22">
        <f t="shared" si="129"/>
        <v>7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223">
        <f t="shared" si="122"/>
        <v>8</v>
      </c>
      <c s="93" t="str">
        <f t="shared" si="123"/>
        <v>08:45</v>
      </c>
      <c s="29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60</v>
      </c>
      <c s="29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9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420</v>
      </c>
      <c s="29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9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9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9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9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9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9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9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9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9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9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9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9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9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9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9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9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9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9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9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9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9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9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9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9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9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71"/>
      <c r="CT484" s="332"/>
      <c s="14"/>
      <c s="79"/>
      <c s="79"/>
      <c r="FL484" s="1"/>
      <c s="125">
        <f t="shared" si="120"/>
        <v>44312</v>
      </c>
      <c s="229"/>
    </row>
    <row ht="11.1" customHeight="1">
      <c s="299">
        <f t="shared" si="124"/>
        <v>485</v>
      </c>
      <c s="74">
        <f t="shared" si="121"/>
        <v>8.7666666666666675</v>
      </c>
      <c s="236">
        <v>45055.365277777775</v>
      </c>
      <c s="66">
        <v>4031</v>
      </c>
      <c s="66">
        <v>1962</v>
      </c>
      <c s="66">
        <v>718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25"/>
      <c s="255" t="str">
        <f t="shared" si="125"/>
        <v/>
      </c>
      <c s="253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6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223">
        <f t="shared" si="122"/>
        <v>8</v>
      </c>
      <c s="93" t="str">
        <f t="shared" si="123"/>
        <v>08:46</v>
      </c>
      <c s="29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29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9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360</v>
      </c>
      <c s="29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9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9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9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9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9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9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9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9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9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9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9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9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9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9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9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9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9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9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9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9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9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9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9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9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9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71"/>
      <c r="CT485" s="332"/>
      <c s="14"/>
      <c s="79"/>
      <c s="79"/>
      <c r="FL485" s="1"/>
      <c s="125">
        <f t="shared" si="120"/>
        <v>44313</v>
      </c>
      <c s="229"/>
    </row>
    <row ht="11.1" customHeight="1">
      <c s="299">
        <f t="shared" si="124"/>
        <v>486</v>
      </c>
      <c s="74">
        <f t="shared" si="121"/>
        <v>8.7833333333333332</v>
      </c>
      <c s="236">
        <v>45055.365972222222</v>
      </c>
      <c s="66">
        <v>4045</v>
      </c>
      <c s="66">
        <v>1962</v>
      </c>
      <c s="66">
        <v>724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25"/>
      <c s="255" t="str">
        <f t="shared" si="125"/>
        <v/>
      </c>
      <c s="253">
        <f t="shared" si="126"/>
        <v>1</v>
      </c>
      <c s="22">
        <f t="shared" si="127"/>
        <v>14</v>
      </c>
      <c s="22">
        <f t="shared" si="128"/>
        <v>0</v>
      </c>
      <c s="22">
        <f t="shared" si="129"/>
        <v>6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223">
        <f t="shared" si="122"/>
        <v>8</v>
      </c>
      <c s="93" t="str">
        <f t="shared" si="123"/>
        <v>08:47</v>
      </c>
      <c s="29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840</v>
      </c>
      <c s="29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9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360</v>
      </c>
      <c s="29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9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9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9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9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9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9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9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9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9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9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9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9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9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9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9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9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9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9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9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9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9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9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9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9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9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71"/>
      <c r="CT486" s="332"/>
      <c s="14"/>
      <c s="79"/>
      <c s="79"/>
      <c r="FL486" s="1"/>
      <c s="125">
        <f t="shared" si="120"/>
        <v>44314</v>
      </c>
      <c s="229"/>
    </row>
    <row ht="11.1" customHeight="1">
      <c s="299">
        <f t="shared" si="124"/>
        <v>487</v>
      </c>
      <c s="74">
        <f t="shared" si="121"/>
        <v>8.8000000000000007</v>
      </c>
      <c s="236">
        <v>45055.366666666669</v>
      </c>
      <c s="66">
        <v>4075</v>
      </c>
      <c s="66">
        <v>1962</v>
      </c>
      <c s="66">
        <v>730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25"/>
      <c s="255" t="str">
        <f t="shared" si="125"/>
        <v/>
      </c>
      <c s="253">
        <f t="shared" si="126"/>
        <v>1</v>
      </c>
      <c s="22">
        <f t="shared" si="127"/>
        <v>30</v>
      </c>
      <c s="22">
        <f t="shared" si="128"/>
        <v>0</v>
      </c>
      <c s="22">
        <f t="shared" si="129"/>
        <v>6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223">
        <f t="shared" si="122"/>
        <v>8</v>
      </c>
      <c s="93" t="str">
        <f t="shared" si="123"/>
        <v>08:48</v>
      </c>
      <c s="29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1800</v>
      </c>
      <c s="29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9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360</v>
      </c>
      <c s="29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9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9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9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9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9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9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9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9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9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9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9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9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9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9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9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9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9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9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9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9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9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9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9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9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9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71"/>
      <c r="CT487" s="332"/>
      <c s="14"/>
      <c s="79"/>
      <c s="79"/>
      <c r="FL487" s="1"/>
      <c s="125">
        <f t="shared" si="120"/>
        <v>44315</v>
      </c>
      <c s="229"/>
    </row>
    <row ht="11.1" customHeight="1">
      <c s="299">
        <f t="shared" si="124"/>
        <v>488</v>
      </c>
      <c s="74">
        <f t="shared" si="121"/>
        <v>8.8166666666666664</v>
      </c>
      <c s="236">
        <v>45055.367361111108</v>
      </c>
      <c s="66">
        <v>4104</v>
      </c>
      <c s="66">
        <v>1962</v>
      </c>
      <c s="66">
        <v>737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25"/>
      <c s="255" t="str">
        <f t="shared" si="125"/>
        <v/>
      </c>
      <c s="253">
        <f t="shared" si="126"/>
        <v>1</v>
      </c>
      <c s="22">
        <f t="shared" si="127"/>
        <v>29</v>
      </c>
      <c s="22">
        <f t="shared" si="128"/>
        <v>0</v>
      </c>
      <c s="22">
        <f t="shared" si="129"/>
        <v>7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223">
        <f t="shared" si="122"/>
        <v>8</v>
      </c>
      <c s="93" t="str">
        <f t="shared" si="123"/>
        <v>08:49</v>
      </c>
      <c s="29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1740</v>
      </c>
      <c s="29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9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420</v>
      </c>
      <c s="29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9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9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9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9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9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9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9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9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9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9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9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9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9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9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9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9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9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9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9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9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9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9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9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9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9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71"/>
      <c r="CT488" s="332"/>
      <c s="14"/>
      <c s="79"/>
      <c s="79"/>
      <c r="FL488" s="1"/>
      <c s="125">
        <f t="shared" si="120"/>
        <v>44316</v>
      </c>
      <c s="229"/>
    </row>
    <row ht="11.1" customHeight="1">
      <c s="299">
        <f t="shared" si="124"/>
        <v>489</v>
      </c>
      <c s="74">
        <f t="shared" si="121"/>
        <v>8.8333333333333339</v>
      </c>
      <c s="236">
        <v>45055.368055555555</v>
      </c>
      <c s="66">
        <v>4130</v>
      </c>
      <c s="66">
        <v>1962</v>
      </c>
      <c s="66">
        <v>744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25"/>
      <c s="255" t="str">
        <f t="shared" si="125"/>
        <v/>
      </c>
      <c s="253">
        <f t="shared" si="126"/>
        <v>1</v>
      </c>
      <c s="22">
        <f t="shared" si="127"/>
        <v>26</v>
      </c>
      <c s="22">
        <f t="shared" si="128"/>
        <v>0</v>
      </c>
      <c s="22">
        <f t="shared" si="129"/>
        <v>7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223">
        <f t="shared" si="122"/>
        <v>8</v>
      </c>
      <c s="93" t="str">
        <f t="shared" si="123"/>
        <v>08:50</v>
      </c>
      <c s="29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1560</v>
      </c>
      <c s="29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9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420</v>
      </c>
      <c s="29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9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9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9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9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9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9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9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9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9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9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9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9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9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9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9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9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9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9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9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9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9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9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9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9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9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71"/>
      <c r="CT489" s="332"/>
      <c s="14"/>
      <c s="79"/>
      <c s="79"/>
      <c r="FL489" s="1"/>
      <c s="125">
        <f t="shared" si="120"/>
        <v>44317</v>
      </c>
      <c s="229"/>
    </row>
    <row ht="11.1" customHeight="1">
      <c s="299">
        <f t="shared" si="124"/>
        <v>490</v>
      </c>
      <c s="74">
        <f t="shared" si="121"/>
        <v>8.8499999999999996</v>
      </c>
      <c s="236">
        <v>45055.368750000001</v>
      </c>
      <c s="66">
        <v>4160</v>
      </c>
      <c s="66">
        <v>1962</v>
      </c>
      <c s="66">
        <v>752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25"/>
      <c s="255" t="str">
        <f t="shared" si="125"/>
        <v/>
      </c>
      <c s="253">
        <f t="shared" si="126"/>
        <v>1</v>
      </c>
      <c s="22">
        <f t="shared" si="127"/>
        <v>30</v>
      </c>
      <c s="22">
        <f t="shared" si="128"/>
        <v>0</v>
      </c>
      <c s="22">
        <f t="shared" si="129"/>
        <v>8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223">
        <f t="shared" si="122"/>
        <v>8</v>
      </c>
      <c s="93" t="str">
        <f t="shared" si="123"/>
        <v>08:51</v>
      </c>
      <c s="29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1800</v>
      </c>
      <c s="29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9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480</v>
      </c>
      <c s="29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9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9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9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9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9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9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9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9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9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9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9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9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9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9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9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9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9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9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9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9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9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9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9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9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9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71"/>
      <c r="CT490" s="332"/>
      <c s="14"/>
      <c s="79"/>
      <c s="79"/>
      <c r="FL490" s="1"/>
      <c s="125">
        <f t="shared" si="120"/>
        <v>44318</v>
      </c>
      <c s="229"/>
    </row>
    <row ht="11.1" customHeight="1">
      <c s="299">
        <f t="shared" si="124"/>
        <v>491</v>
      </c>
      <c s="74">
        <f t="shared" si="121"/>
        <v>8.8666666666666671</v>
      </c>
      <c s="236">
        <v>45055.369444444441</v>
      </c>
      <c s="66">
        <v>4187</v>
      </c>
      <c s="66">
        <v>1962</v>
      </c>
      <c s="66">
        <v>758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25"/>
      <c s="255" t="str">
        <f t="shared" si="125"/>
        <v/>
      </c>
      <c s="253">
        <f t="shared" si="126"/>
        <v>1</v>
      </c>
      <c s="22">
        <f t="shared" si="127"/>
        <v>27</v>
      </c>
      <c s="22">
        <f t="shared" si="128"/>
        <v>0</v>
      </c>
      <c s="22">
        <f t="shared" si="129"/>
        <v>6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223">
        <f t="shared" si="122"/>
        <v>8</v>
      </c>
      <c s="93" t="str">
        <f t="shared" si="123"/>
        <v>08:52</v>
      </c>
      <c s="29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1620</v>
      </c>
      <c s="29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9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360</v>
      </c>
      <c s="29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9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9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9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9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9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9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9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9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9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9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9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9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9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9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9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9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9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9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9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9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9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9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9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9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9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71"/>
      <c r="CT491" s="332"/>
      <c s="14"/>
      <c s="79"/>
      <c s="79"/>
      <c r="FL491" s="1"/>
      <c s="125">
        <f t="shared" si="120"/>
        <v>44319</v>
      </c>
      <c s="229"/>
    </row>
    <row ht="11.1" customHeight="1">
      <c s="299">
        <f t="shared" si="124"/>
        <v>492</v>
      </c>
      <c s="74">
        <f t="shared" si="121"/>
        <v>8.8833333333333329</v>
      </c>
      <c s="236">
        <v>45055.370138888888</v>
      </c>
      <c s="66">
        <v>4217</v>
      </c>
      <c s="66">
        <v>1962</v>
      </c>
      <c s="66">
        <v>765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25"/>
      <c s="255" t="str">
        <f t="shared" si="125"/>
        <v/>
      </c>
      <c s="253">
        <f t="shared" si="126"/>
        <v>1</v>
      </c>
      <c s="22">
        <f t="shared" si="127"/>
        <v>30</v>
      </c>
      <c s="22">
        <f t="shared" si="128"/>
        <v>0</v>
      </c>
      <c s="22">
        <f t="shared" si="129"/>
        <v>7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223">
        <f t="shared" si="122"/>
        <v>8</v>
      </c>
      <c s="93" t="str">
        <f t="shared" si="123"/>
        <v>08:53</v>
      </c>
      <c s="29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1800</v>
      </c>
      <c s="29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9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420</v>
      </c>
      <c s="29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9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9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9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9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9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9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9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9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9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9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9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9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9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9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9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9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9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9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9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9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9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9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9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9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9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71"/>
      <c r="CT492" s="332"/>
      <c s="14"/>
      <c s="79"/>
      <c s="79"/>
      <c r="FL492" s="1"/>
      <c s="125">
        <f t="shared" si="120"/>
        <v>44320</v>
      </c>
      <c s="229"/>
    </row>
    <row ht="11.1" customHeight="1">
      <c s="299">
        <f t="shared" si="124"/>
        <v>493</v>
      </c>
      <c s="74">
        <f t="shared" si="121"/>
        <v>8.9000000000000004</v>
      </c>
      <c s="236">
        <v>45055.370833333334</v>
      </c>
      <c s="66">
        <v>4243</v>
      </c>
      <c s="66">
        <v>1962</v>
      </c>
      <c s="66">
        <v>770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25"/>
      <c s="255" t="str">
        <f t="shared" si="125"/>
        <v/>
      </c>
      <c s="253">
        <f t="shared" si="126"/>
        <v>1</v>
      </c>
      <c s="22">
        <f t="shared" si="127"/>
        <v>26</v>
      </c>
      <c s="22">
        <f t="shared" si="128"/>
        <v>0</v>
      </c>
      <c s="22">
        <f t="shared" si="129"/>
        <v>5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223">
        <f t="shared" si="122"/>
        <v>8</v>
      </c>
      <c s="93" t="str">
        <f t="shared" si="123"/>
        <v>08:54</v>
      </c>
      <c s="29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1560</v>
      </c>
      <c s="29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9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300</v>
      </c>
      <c s="29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9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9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9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9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9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9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9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9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9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9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9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9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9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9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9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9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9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9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9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9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9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9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9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9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9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71"/>
      <c r="CT493" s="332"/>
      <c s="14"/>
      <c s="79"/>
      <c s="79"/>
      <c r="FL493" s="1"/>
      <c s="125">
        <f t="shared" si="120"/>
        <v>44321</v>
      </c>
      <c s="229"/>
    </row>
    <row ht="11.1" customHeight="1">
      <c s="299">
        <f t="shared" si="124"/>
        <v>494</v>
      </c>
      <c s="74">
        <f t="shared" si="121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25"/>
      <c s="255" t="str">
        <f t="shared" si="125"/>
        <v>Reset</v>
      </c>
      <c s="253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223">
        <f t="shared" si="122"/>
        <v>0</v>
      </c>
      <c s="93" t="str">
        <f t="shared" si="123"/>
        <v>00:00</v>
      </c>
      <c s="29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29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9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9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9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9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9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9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9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9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9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9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9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9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9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9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9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9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9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9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9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9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9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9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9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9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9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9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9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71"/>
      <c r="CT494" s="332"/>
      <c s="14"/>
      <c s="79"/>
      <c s="79"/>
      <c r="FL494" s="1"/>
      <c s="125">
        <f t="shared" si="120"/>
        <v>44322</v>
      </c>
      <c s="229"/>
    </row>
    <row ht="11.1" customHeight="1">
      <c s="299">
        <f t="shared" si="124"/>
        <v>495</v>
      </c>
      <c s="74">
        <f t="shared" si="121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25"/>
      <c s="255" t="str">
        <f t="shared" si="125"/>
        <v/>
      </c>
      <c s="253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223">
        <f t="shared" si="122"/>
        <v>0</v>
      </c>
      <c s="93" t="str">
        <f t="shared" si="123"/>
        <v>00:00</v>
      </c>
      <c s="29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29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9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9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9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9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9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9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9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9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9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9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9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9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9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9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9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9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9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9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9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9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9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9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9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9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9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9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9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71"/>
      <c r="CT495" s="332"/>
      <c s="14"/>
      <c s="79"/>
      <c s="79"/>
      <c r="FL495" s="1"/>
      <c s="125">
        <f t="shared" si="120"/>
        <v>44323</v>
      </c>
      <c s="229"/>
    </row>
    <row ht="11.1" customHeight="1">
      <c s="299">
        <f t="shared" si="124"/>
        <v>496</v>
      </c>
      <c s="74">
        <f t="shared" si="121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25"/>
      <c s="255" t="str">
        <f t="shared" si="125"/>
        <v/>
      </c>
      <c s="253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223">
        <f t="shared" si="122"/>
        <v>0</v>
      </c>
      <c s="93" t="str">
        <f t="shared" si="123"/>
        <v>00:00</v>
      </c>
      <c s="29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29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9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9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9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9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9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9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9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9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9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9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9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9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9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9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9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9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9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9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9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9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9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9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9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9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9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9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9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71"/>
      <c r="CT496" s="332"/>
      <c s="14"/>
      <c s="79"/>
      <c s="79"/>
      <c r="FL496" s="1"/>
      <c s="125">
        <f t="shared" si="120"/>
        <v>44324</v>
      </c>
      <c s="229"/>
    </row>
    <row ht="11.1" customHeight="1">
      <c s="299">
        <f t="shared" si="124"/>
        <v>497</v>
      </c>
      <c s="74">
        <f t="shared" si="121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25"/>
      <c s="255" t="str">
        <f t="shared" si="125"/>
        <v/>
      </c>
      <c s="253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223">
        <f t="shared" si="122"/>
        <v>0</v>
      </c>
      <c s="93" t="str">
        <f t="shared" si="123"/>
        <v>00:00</v>
      </c>
      <c s="29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29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9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9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9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9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9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9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9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9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9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9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9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9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9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9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9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9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9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9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9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9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9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9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9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9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9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9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9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71"/>
      <c r="CT497" s="332"/>
      <c s="14"/>
      <c s="79"/>
      <c s="79"/>
      <c r="FL497" s="1"/>
      <c s="125">
        <f t="shared" si="120"/>
        <v>44325</v>
      </c>
      <c s="229"/>
    </row>
    <row ht="11.1" customHeight="1">
      <c s="299">
        <f t="shared" si="124"/>
        <v>498</v>
      </c>
      <c s="74">
        <f t="shared" si="121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25"/>
      <c s="255" t="str">
        <f t="shared" si="125"/>
        <v/>
      </c>
      <c s="253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223">
        <f t="shared" si="122"/>
        <v>0</v>
      </c>
      <c s="93" t="str">
        <f t="shared" si="123"/>
        <v>00:00</v>
      </c>
      <c s="29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29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9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9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9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9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9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9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9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9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9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9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9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9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9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9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9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9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9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9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9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9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9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9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9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9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9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9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9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71"/>
      <c r="CT498" s="332"/>
      <c s="14"/>
      <c s="79"/>
      <c s="79"/>
      <c r="FL498" s="1"/>
      <c s="125">
        <f t="shared" si="120"/>
        <v>44326</v>
      </c>
      <c s="229"/>
    </row>
    <row ht="11.1" customHeight="1">
      <c s="299">
        <f t="shared" si="124"/>
        <v>499</v>
      </c>
      <c s="74">
        <f t="shared" si="121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25"/>
      <c s="255" t="str">
        <f t="shared" si="125"/>
        <v/>
      </c>
      <c s="253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223">
        <f t="shared" si="122"/>
        <v>0</v>
      </c>
      <c s="93" t="str">
        <f t="shared" si="123"/>
        <v>00:00</v>
      </c>
      <c s="29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29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9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9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9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9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9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9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9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9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9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9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9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9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9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9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9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9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9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9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9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9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9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9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9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9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9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9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9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71"/>
      <c r="CT499" s="332"/>
      <c s="14"/>
      <c s="79"/>
      <c s="79"/>
      <c r="FL499" s="1"/>
      <c s="125">
        <f t="shared" si="120"/>
        <v>44327</v>
      </c>
      <c s="229"/>
    </row>
    <row ht="11.1" customHeight="1">
      <c s="299">
        <f t="shared" si="124"/>
        <v>500</v>
      </c>
      <c s="74">
        <f t="shared" si="121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25"/>
      <c s="255" t="str">
        <f t="shared" si="125"/>
        <v/>
      </c>
      <c s="253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223">
        <f t="shared" si="122"/>
        <v>0</v>
      </c>
      <c s="93" t="str">
        <f t="shared" si="123"/>
        <v>00:00</v>
      </c>
      <c s="29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29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9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9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9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9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9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9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9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9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9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9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9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9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9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9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9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9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9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9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9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9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9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9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9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9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9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9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9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71"/>
      <c r="CT500" s="332"/>
      <c s="14"/>
      <c s="79"/>
      <c s="79"/>
      <c r="FL500" s="1"/>
      <c s="125">
        <f t="shared" si="120"/>
        <v>44328</v>
      </c>
      <c s="229"/>
    </row>
    <row ht="11.1" customHeight="1">
      <c s="299">
        <f t="shared" si="124"/>
        <v>501</v>
      </c>
      <c s="74">
        <f t="shared" si="121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25"/>
      <c s="255" t="str">
        <f t="shared" si="125"/>
        <v/>
      </c>
      <c s="253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223">
        <f t="shared" si="122"/>
        <v>0</v>
      </c>
      <c s="93" t="str">
        <f t="shared" si="123"/>
        <v>00:00</v>
      </c>
      <c s="29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29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9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9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9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9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9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9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9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9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9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9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9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9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9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9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9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9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9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9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9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9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9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9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9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9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9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9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9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71"/>
      <c r="CT501" s="332"/>
      <c s="14"/>
      <c s="79"/>
      <c s="79"/>
      <c r="FL501" s="1"/>
      <c s="125">
        <f t="shared" si="120"/>
        <v>44329</v>
      </c>
      <c s="229"/>
    </row>
    <row ht="11.1" customHeight="1">
      <c s="299">
        <f t="shared" si="124"/>
        <v>502</v>
      </c>
      <c s="74">
        <f t="shared" si="121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25"/>
      <c s="255" t="str">
        <f t="shared" si="125"/>
        <v/>
      </c>
      <c s="253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223">
        <f t="shared" si="122"/>
        <v>0</v>
      </c>
      <c s="93" t="str">
        <f t="shared" si="123"/>
        <v>00:00</v>
      </c>
      <c s="29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29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9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9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9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9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9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9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9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9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9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9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9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9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9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9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9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9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9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9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9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9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9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9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9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9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9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9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9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71"/>
      <c r="CT502" s="332"/>
      <c s="14"/>
      <c s="79"/>
      <c s="79"/>
      <c r="FL502" s="1"/>
      <c s="125">
        <f t="shared" si="120"/>
        <v>44330</v>
      </c>
      <c s="229"/>
    </row>
    <row ht="11.1" customHeight="1">
      <c s="299">
        <f t="shared" si="124"/>
        <v>503</v>
      </c>
      <c s="74">
        <f t="shared" si="121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25"/>
      <c s="255" t="str">
        <f t="shared" si="125"/>
        <v/>
      </c>
      <c s="253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223">
        <f t="shared" si="122"/>
        <v>0</v>
      </c>
      <c s="93" t="str">
        <f t="shared" si="123"/>
        <v>00:00</v>
      </c>
      <c s="29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29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9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9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9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9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9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9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9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9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9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9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9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9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9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9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9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9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9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9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9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9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9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9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9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9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9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9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9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71"/>
      <c r="CT503" s="332"/>
      <c s="14"/>
      <c s="79"/>
      <c s="79"/>
      <c r="FL503" s="1"/>
      <c s="125">
        <f t="shared" si="120"/>
        <v>44331</v>
      </c>
      <c s="229"/>
    </row>
    <row ht="11.1" customHeight="1">
      <c s="299">
        <f t="shared" si="124"/>
        <v>504</v>
      </c>
      <c s="74">
        <f t="shared" si="121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25"/>
      <c s="255" t="str">
        <f t="shared" si="125"/>
        <v/>
      </c>
      <c s="253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223">
        <f t="shared" si="122"/>
        <v>0</v>
      </c>
      <c s="93" t="str">
        <f t="shared" si="123"/>
        <v>00:00</v>
      </c>
      <c s="29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29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9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9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9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9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9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9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9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9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9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9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9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9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9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9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9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9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9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9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9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9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9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9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9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9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9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9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9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71"/>
      <c r="CT504" s="332"/>
      <c s="14"/>
      <c s="79"/>
      <c s="79"/>
      <c r="FL504" s="1"/>
      <c s="125">
        <f t="shared" si="120"/>
        <v>44332</v>
      </c>
      <c s="229"/>
    </row>
    <row ht="11.1" customHeight="1">
      <c s="299">
        <f t="shared" si="124"/>
        <v>505</v>
      </c>
      <c s="74">
        <f t="shared" si="121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25"/>
      <c s="255" t="str">
        <f t="shared" si="125"/>
        <v/>
      </c>
      <c s="253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223">
        <f t="shared" si="122"/>
        <v>0</v>
      </c>
      <c s="93" t="str">
        <f t="shared" si="123"/>
        <v>00:00</v>
      </c>
      <c s="29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29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9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9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9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9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9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9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9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9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9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9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9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9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9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9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9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9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9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9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9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9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9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9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9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9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9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9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9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71"/>
      <c r="CT505" s="332"/>
      <c s="14"/>
      <c s="79"/>
      <c s="79"/>
      <c r="FL505" s="1"/>
      <c s="125">
        <f t="shared" si="120"/>
        <v>44333</v>
      </c>
      <c s="229"/>
    </row>
    <row ht="11.1" customHeight="1">
      <c s="299">
        <f t="shared" si="124"/>
        <v>506</v>
      </c>
      <c s="74">
        <f t="shared" si="121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25"/>
      <c s="255" t="str">
        <f t="shared" si="125"/>
        <v/>
      </c>
      <c s="253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223">
        <f t="shared" si="122"/>
        <v>0</v>
      </c>
      <c s="93" t="str">
        <f t="shared" si="123"/>
        <v>00:00</v>
      </c>
      <c s="29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29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9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9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9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9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9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9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9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9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9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9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9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9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9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9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9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9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9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9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9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9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9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9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9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9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9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9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9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71"/>
      <c r="CT506" s="332"/>
      <c s="14"/>
      <c s="79"/>
      <c s="79"/>
      <c r="FL506" s="1"/>
      <c s="125">
        <f t="shared" si="120"/>
        <v>44334</v>
      </c>
      <c s="229"/>
    </row>
    <row ht="11.1" customHeight="1">
      <c s="299">
        <f t="shared" si="124"/>
        <v>507</v>
      </c>
      <c s="74">
        <f t="shared" si="121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25"/>
      <c s="255" t="str">
        <f t="shared" si="125"/>
        <v/>
      </c>
      <c s="253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223">
        <f t="shared" si="122"/>
        <v>0</v>
      </c>
      <c s="93" t="str">
        <f t="shared" si="123"/>
        <v>00:00</v>
      </c>
      <c s="29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29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9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9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9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9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9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9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9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9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9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9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9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9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9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9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9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9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9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9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9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9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9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9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9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9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9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9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9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71"/>
      <c r="CT507" s="332"/>
      <c s="14"/>
      <c s="79"/>
      <c s="79"/>
      <c r="FL507" s="1"/>
      <c s="125">
        <f t="shared" si="120"/>
        <v>44335</v>
      </c>
      <c s="229"/>
    </row>
    <row ht="11.1" customHeight="1">
      <c s="299">
        <f t="shared" si="124"/>
        <v>508</v>
      </c>
      <c s="74">
        <f t="shared" si="121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25"/>
      <c s="255" t="str">
        <f t="shared" si="125"/>
        <v/>
      </c>
      <c s="253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223">
        <f t="shared" si="122"/>
        <v>0</v>
      </c>
      <c s="93" t="str">
        <f t="shared" si="123"/>
        <v>00:00</v>
      </c>
      <c s="29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29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9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9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9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9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9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9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9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9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9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9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9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9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9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9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9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9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9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9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9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9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9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9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9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9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9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9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9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71"/>
      <c r="CT508" s="332"/>
      <c s="14"/>
      <c s="79"/>
      <c s="79"/>
      <c r="FL508" s="1"/>
      <c s="125">
        <f t="shared" si="120"/>
        <v>44336</v>
      </c>
      <c s="229"/>
    </row>
    <row ht="11.1" customHeight="1">
      <c s="299">
        <f t="shared" si="124"/>
        <v>509</v>
      </c>
      <c s="74">
        <f t="shared" si="121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25"/>
      <c s="255" t="str">
        <f t="shared" si="125"/>
        <v/>
      </c>
      <c s="253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223">
        <f t="shared" si="122"/>
        <v>0</v>
      </c>
      <c s="93" t="str">
        <f t="shared" si="123"/>
        <v>00:00</v>
      </c>
      <c s="29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29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9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9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9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9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9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9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9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9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9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9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9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9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9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9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9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9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9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9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9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9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9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9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9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9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9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9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9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71"/>
      <c r="CT509" s="332"/>
      <c s="14"/>
      <c s="79"/>
      <c s="79"/>
      <c r="FL509" s="1"/>
      <c s="125">
        <f t="shared" si="120"/>
        <v>44337</v>
      </c>
      <c s="229"/>
    </row>
    <row ht="11.1" customHeight="1">
      <c s="299">
        <f t="shared" si="124"/>
        <v>510</v>
      </c>
      <c s="74">
        <f t="shared" si="121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25"/>
      <c s="255" t="str">
        <f t="shared" si="125"/>
        <v/>
      </c>
      <c s="253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223">
        <f t="shared" si="122"/>
        <v>0</v>
      </c>
      <c s="93" t="str">
        <f t="shared" si="123"/>
        <v>00:00</v>
      </c>
      <c s="29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29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9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9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9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9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9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9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9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9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9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9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9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9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9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9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9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9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9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9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9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9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9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9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9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9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9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9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9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71"/>
      <c r="CT510" s="332"/>
      <c s="14"/>
      <c s="79"/>
      <c s="79"/>
      <c r="FL510" s="1"/>
      <c s="125">
        <f t="shared" si="120"/>
        <v>44338</v>
      </c>
      <c s="229"/>
    </row>
    <row ht="11.1" customHeight="1">
      <c s="299">
        <f t="shared" si="124"/>
        <v>511</v>
      </c>
      <c s="74">
        <f t="shared" si="121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25"/>
      <c s="255" t="str">
        <f t="shared" si="125"/>
        <v/>
      </c>
      <c s="253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223">
        <f t="shared" si="122"/>
        <v>0</v>
      </c>
      <c s="93" t="str">
        <f t="shared" si="123"/>
        <v>00:00</v>
      </c>
      <c s="29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29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9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9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9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9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9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9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9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9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9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9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9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9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9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9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9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9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9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9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9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9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9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9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9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9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9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9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9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71"/>
      <c r="CT511" s="332"/>
      <c s="14"/>
      <c s="79"/>
      <c s="79"/>
      <c r="FL511" s="1"/>
      <c s="125">
        <f t="shared" si="120"/>
        <v>44339</v>
      </c>
      <c s="229"/>
    </row>
    <row ht="11.1" customHeight="1">
      <c s="299">
        <f t="shared" si="124"/>
        <v>512</v>
      </c>
      <c s="74">
        <f t="shared" si="121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25"/>
      <c s="255" t="str">
        <f t="shared" si="125"/>
        <v/>
      </c>
      <c s="253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223">
        <f t="shared" si="122"/>
        <v>0</v>
      </c>
      <c s="93" t="str">
        <f t="shared" si="123"/>
        <v>00:00</v>
      </c>
      <c s="29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29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9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9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9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9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9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9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9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9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9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9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9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9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9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9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9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9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9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9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9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9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9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9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9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9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9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9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9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71"/>
      <c r="CT512" s="332"/>
      <c s="14"/>
      <c s="79"/>
      <c s="79"/>
      <c r="FL512" s="1"/>
      <c s="125">
        <f t="shared" si="120"/>
        <v>44340</v>
      </c>
      <c s="229"/>
    </row>
    <row ht="11.1" customHeight="1">
      <c s="299">
        <f t="shared" si="124"/>
        <v>513</v>
      </c>
      <c s="74">
        <f t="shared" si="121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25"/>
      <c s="255" t="str">
        <f t="shared" si="125"/>
        <v/>
      </c>
      <c s="253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223">
        <f t="shared" si="122"/>
        <v>0</v>
      </c>
      <c s="93" t="str">
        <f t="shared" si="123"/>
        <v>00:00</v>
      </c>
      <c s="29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9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9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9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9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9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9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9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9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9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9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9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9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9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9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9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9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9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9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9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9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9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9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9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9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9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9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9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9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71"/>
      <c r="CT513" s="332"/>
      <c s="14"/>
      <c s="79"/>
      <c s="79"/>
      <c r="FL513" s="1"/>
      <c s="125">
        <f t="shared" si="120"/>
        <v>44341</v>
      </c>
      <c s="229"/>
    </row>
    <row ht="11.1" customHeight="1">
      <c s="299">
        <f t="shared" si="124"/>
        <v>514</v>
      </c>
      <c s="74">
        <f t="shared" si="121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25"/>
      <c s="255" t="str">
        <f t="shared" si="125"/>
        <v/>
      </c>
      <c s="253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223">
        <f t="shared" si="122"/>
        <v>0</v>
      </c>
      <c s="93" t="str">
        <f t="shared" si="123"/>
        <v>00:00</v>
      </c>
      <c s="29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9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9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9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9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9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9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9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9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9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9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9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9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9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9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9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9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9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9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9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9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9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9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9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9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9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9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9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9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71"/>
      <c r="CT514" s="332"/>
      <c s="14"/>
      <c s="79"/>
      <c s="79"/>
      <c r="FL514" s="1"/>
      <c s="125">
        <f t="shared" si="156" ref="FM514:FM768">FM513+1</f>
        <v>44342</v>
      </c>
      <c s="229"/>
    </row>
    <row ht="11.1" customHeight="1">
      <c s="299">
        <f t="shared" si="124"/>
        <v>515</v>
      </c>
      <c s="74">
        <f t="shared" si="121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25"/>
      <c s="255" t="str">
        <f t="shared" si="125"/>
        <v/>
      </c>
      <c s="253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223">
        <f t="shared" si="122"/>
        <v>0</v>
      </c>
      <c s="93" t="str">
        <f t="shared" si="123"/>
        <v>00:00</v>
      </c>
      <c s="29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29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9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9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9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9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9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9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9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9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9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9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9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9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9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9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9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9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9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9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9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9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9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9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9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9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9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9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9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71"/>
      <c r="CT515" s="332"/>
      <c s="14"/>
      <c s="79"/>
      <c s="79"/>
      <c r="FL515" s="1"/>
      <c s="125">
        <f t="shared" si="156"/>
        <v>44343</v>
      </c>
      <c s="229"/>
    </row>
    <row ht="11.1" customHeight="1">
      <c s="299">
        <f t="shared" si="124"/>
        <v>516</v>
      </c>
      <c s="74">
        <f t="shared" si="121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25"/>
      <c s="255" t="str">
        <f t="shared" si="125"/>
        <v/>
      </c>
      <c s="253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223">
        <f t="shared" si="122"/>
        <v>0</v>
      </c>
      <c s="93" t="str">
        <f t="shared" si="123"/>
        <v>00:00</v>
      </c>
      <c s="29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9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9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9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9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9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9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9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9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9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9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9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9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9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9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9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9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9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9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9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9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9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9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9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9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9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9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9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9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71"/>
      <c r="CT516" s="332"/>
      <c s="14"/>
      <c s="79"/>
      <c s="79"/>
      <c r="FL516" s="1"/>
      <c s="125">
        <f t="shared" si="156"/>
        <v>44344</v>
      </c>
      <c s="229"/>
    </row>
    <row ht="11.1" customHeight="1">
      <c s="299">
        <f t="shared" si="124"/>
        <v>517</v>
      </c>
      <c s="74">
        <f t="shared" si="121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25"/>
      <c s="255" t="str">
        <f t="shared" si="125"/>
        <v/>
      </c>
      <c s="253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223">
        <f t="shared" si="122"/>
        <v>0</v>
      </c>
      <c s="93" t="str">
        <f t="shared" si="123"/>
        <v>00:00</v>
      </c>
      <c s="29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29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9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9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9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9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9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9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9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9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9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9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9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9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9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9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9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9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9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9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9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9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9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9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9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9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9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9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9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71"/>
      <c r="CT517" s="332"/>
      <c s="14"/>
      <c s="79"/>
      <c s="79"/>
      <c r="FL517" s="1"/>
      <c s="125">
        <f t="shared" si="156"/>
        <v>44345</v>
      </c>
      <c s="229"/>
    </row>
    <row ht="11.1" customHeight="1">
      <c s="299">
        <f t="shared" si="124"/>
        <v>518</v>
      </c>
      <c s="74">
        <f t="shared" si="121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25"/>
      <c s="255" t="str">
        <f t="shared" si="125"/>
        <v/>
      </c>
      <c s="253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223">
        <f t="shared" si="122"/>
        <v>0</v>
      </c>
      <c s="93" t="str">
        <f t="shared" si="123"/>
        <v>00:00</v>
      </c>
      <c s="29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29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9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9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9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9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9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9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9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9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9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9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9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9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9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9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9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9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9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9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9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9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9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9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9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9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9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9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9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71"/>
      <c r="CT518" s="332"/>
      <c s="14"/>
      <c s="79"/>
      <c s="79"/>
      <c r="FL518" s="1"/>
      <c s="125">
        <f t="shared" si="156"/>
        <v>44346</v>
      </c>
      <c s="229"/>
    </row>
    <row ht="11.1" customHeight="1">
      <c s="299">
        <f t="shared" si="124"/>
        <v>519</v>
      </c>
      <c s="74">
        <f t="shared" si="121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25"/>
      <c s="255" t="str">
        <f t="shared" si="125"/>
        <v/>
      </c>
      <c s="253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223">
        <f t="shared" si="122"/>
        <v>0</v>
      </c>
      <c s="93" t="str">
        <f t="shared" si="123"/>
        <v>00:00</v>
      </c>
      <c s="29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29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9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9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9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9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9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9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9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9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9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9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9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9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9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9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9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9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9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9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9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9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9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9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9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9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9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9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9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71"/>
      <c r="CT519" s="332"/>
      <c s="14"/>
      <c s="79"/>
      <c s="79"/>
      <c r="FL519" s="1"/>
      <c s="125">
        <f t="shared" si="156"/>
        <v>44347</v>
      </c>
      <c s="229"/>
    </row>
    <row ht="11.1" customHeight="1">
      <c s="299">
        <f t="shared" si="124"/>
        <v>520</v>
      </c>
      <c s="74">
        <f t="shared" si="121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25"/>
      <c s="255" t="str">
        <f t="shared" si="125"/>
        <v/>
      </c>
      <c s="253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223">
        <f t="shared" si="122"/>
        <v>0</v>
      </c>
      <c s="93" t="str">
        <f t="shared" si="123"/>
        <v>00:00</v>
      </c>
      <c s="29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29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9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9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9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9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9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9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9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9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9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9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9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9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9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9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9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9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9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9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9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9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9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9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9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9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9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9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9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71"/>
      <c r="CT520" s="332"/>
      <c s="14"/>
      <c s="79"/>
      <c s="79"/>
      <c r="FL520" s="1"/>
      <c s="125">
        <f t="shared" si="156"/>
        <v>44348</v>
      </c>
      <c s="229"/>
    </row>
    <row ht="11.1" customHeight="1">
      <c s="299">
        <f t="shared" si="124"/>
        <v>521</v>
      </c>
      <c s="74">
        <f t="shared" si="121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25"/>
      <c s="255" t="str">
        <f t="shared" si="125"/>
        <v/>
      </c>
      <c s="253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223">
        <f t="shared" si="122"/>
        <v>0</v>
      </c>
      <c s="93" t="str">
        <f t="shared" si="123"/>
        <v>00:00</v>
      </c>
      <c s="29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29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9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9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9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9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9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9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9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9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9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9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9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9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9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9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9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9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9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9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9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9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9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9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9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9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9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9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9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71"/>
      <c r="CT521" s="332"/>
      <c s="14"/>
      <c s="79"/>
      <c s="79"/>
      <c r="FL521" s="1"/>
      <c s="125">
        <f t="shared" si="156"/>
        <v>44349</v>
      </c>
      <c s="229"/>
    </row>
    <row ht="11.1" customHeight="1">
      <c s="299">
        <f t="shared" si="124"/>
        <v>522</v>
      </c>
      <c s="74">
        <f t="shared" si="121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25"/>
      <c s="255" t="str">
        <f t="shared" si="125"/>
        <v/>
      </c>
      <c s="253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223">
        <f t="shared" si="122"/>
        <v>0</v>
      </c>
      <c s="93" t="str">
        <f t="shared" si="123"/>
        <v>00:00</v>
      </c>
      <c s="29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29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9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9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9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9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9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9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9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9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9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9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9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9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9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9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9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9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9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9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9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9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9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9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9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9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9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9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9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71"/>
      <c r="CT522" s="332"/>
      <c s="14"/>
      <c s="79"/>
      <c s="79"/>
      <c r="FL522" s="1"/>
      <c s="125">
        <f t="shared" si="156"/>
        <v>44350</v>
      </c>
      <c s="229"/>
    </row>
    <row ht="11.1" customHeight="1">
      <c s="299">
        <f t="shared" si="124"/>
        <v>523</v>
      </c>
      <c s="74">
        <f t="shared" si="121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25"/>
      <c s="255" t="str">
        <f t="shared" si="125"/>
        <v/>
      </c>
      <c s="253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223">
        <f t="shared" si="122"/>
        <v>0</v>
      </c>
      <c s="93" t="str">
        <f t="shared" si="123"/>
        <v>00:00</v>
      </c>
      <c s="29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29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9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9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9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9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9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9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9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9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9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9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9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9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9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9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9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9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9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9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9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9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9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9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9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9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9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9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9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71"/>
      <c r="CT523" s="332"/>
      <c s="14"/>
      <c s="79"/>
      <c s="79"/>
      <c r="FL523" s="1"/>
      <c s="125">
        <f t="shared" si="156"/>
        <v>44351</v>
      </c>
      <c s="229"/>
    </row>
    <row ht="11.1" customHeight="1">
      <c s="299">
        <f t="shared" si="124"/>
        <v>524</v>
      </c>
      <c s="74">
        <f t="shared" si="121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25"/>
      <c s="255" t="str">
        <f t="shared" si="125"/>
        <v/>
      </c>
      <c s="253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223">
        <f t="shared" si="122"/>
        <v>0</v>
      </c>
      <c s="93" t="str">
        <f t="shared" si="123"/>
        <v>00:00</v>
      </c>
      <c s="29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29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9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9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9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9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9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9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9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9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9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9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9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9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9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9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9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9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9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9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9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9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9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9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9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9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9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9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9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71"/>
      <c r="CT524" s="332"/>
      <c s="14"/>
      <c s="79"/>
      <c s="79"/>
      <c r="FL524" s="1"/>
      <c s="125">
        <f t="shared" si="156"/>
        <v>44352</v>
      </c>
      <c s="229"/>
    </row>
    <row ht="11.1" customHeight="1">
      <c s="299">
        <f t="shared" si="124"/>
        <v>525</v>
      </c>
      <c s="74">
        <f t="shared" si="121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25"/>
      <c s="255" t="str">
        <f t="shared" si="125"/>
        <v/>
      </c>
      <c s="253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223">
        <f t="shared" si="122"/>
        <v>0</v>
      </c>
      <c s="93" t="str">
        <f t="shared" si="123"/>
        <v>00:00</v>
      </c>
      <c s="29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29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9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9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9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9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9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9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9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9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9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9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9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9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9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9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9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9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9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9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9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9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9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9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9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9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9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9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9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71"/>
      <c r="CT525" s="332"/>
      <c s="14"/>
      <c s="79"/>
      <c s="79"/>
      <c r="FL525" s="1"/>
      <c s="125">
        <f t="shared" si="156"/>
        <v>44353</v>
      </c>
      <c s="229"/>
    </row>
    <row ht="11.1" customHeight="1">
      <c s="299">
        <f t="shared" si="124"/>
        <v>526</v>
      </c>
      <c s="74">
        <f t="shared" si="121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25"/>
      <c s="255" t="str">
        <f t="shared" si="125"/>
        <v/>
      </c>
      <c s="253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223">
        <f t="shared" si="122"/>
        <v>0</v>
      </c>
      <c s="93" t="str">
        <f t="shared" si="123"/>
        <v>00:00</v>
      </c>
      <c s="29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29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9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9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9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9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9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9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9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9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9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9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9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9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9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9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9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9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9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9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9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9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9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9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9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9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9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9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9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71"/>
      <c r="CT526" s="332"/>
      <c s="14"/>
      <c s="79"/>
      <c s="79"/>
      <c r="FL526" s="1"/>
      <c s="125">
        <f t="shared" si="156"/>
        <v>44354</v>
      </c>
      <c s="229"/>
    </row>
    <row ht="11.1" customHeight="1">
      <c s="299">
        <f t="shared" si="124"/>
        <v>527</v>
      </c>
      <c s="74">
        <f t="shared" si="121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25"/>
      <c s="255" t="str">
        <f t="shared" si="125"/>
        <v/>
      </c>
      <c s="253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223">
        <f t="shared" si="122"/>
        <v>0</v>
      </c>
      <c s="93" t="str">
        <f t="shared" si="123"/>
        <v>00:00</v>
      </c>
      <c s="29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29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9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9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9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9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9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9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9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9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9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9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9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9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9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9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9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9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9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9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9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9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9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9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9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9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9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9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9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71"/>
      <c r="CT527" s="332"/>
      <c s="14"/>
      <c s="79"/>
      <c s="79"/>
      <c r="FL527" s="1"/>
      <c s="125">
        <f t="shared" si="156"/>
        <v>44355</v>
      </c>
      <c s="229"/>
    </row>
    <row ht="11.1" customHeight="1">
      <c s="299">
        <f t="shared" si="124"/>
        <v>528</v>
      </c>
      <c s="74">
        <f t="shared" si="121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25"/>
      <c s="255" t="str">
        <f t="shared" si="125"/>
        <v/>
      </c>
      <c s="253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223">
        <f t="shared" si="122"/>
        <v>0</v>
      </c>
      <c s="93" t="str">
        <f t="shared" si="123"/>
        <v>00:00</v>
      </c>
      <c s="29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29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9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9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9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9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9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9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9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9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9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9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9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9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9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9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9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9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9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9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9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9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9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9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9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9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9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9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9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71"/>
      <c r="CT528" s="332"/>
      <c s="14"/>
      <c s="79"/>
      <c s="79"/>
      <c r="FL528" s="1"/>
      <c s="125">
        <f t="shared" si="156"/>
        <v>44356</v>
      </c>
      <c s="229"/>
    </row>
    <row ht="11.1" customHeight="1">
      <c s="299">
        <f t="shared" si="124"/>
        <v>529</v>
      </c>
      <c s="74">
        <f t="shared" si="121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25"/>
      <c s="255" t="str">
        <f t="shared" si="125"/>
        <v/>
      </c>
      <c s="253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223">
        <f t="shared" si="122"/>
        <v>0</v>
      </c>
      <c s="93" t="str">
        <f t="shared" si="123"/>
        <v>00:00</v>
      </c>
      <c s="29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29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9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9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9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9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9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9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9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9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9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9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9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9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9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9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9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9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9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9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9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9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9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9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9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9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9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9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9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71"/>
      <c r="CT529" s="332"/>
      <c s="14"/>
      <c s="79"/>
      <c s="79"/>
      <c r="FL529" s="1"/>
      <c s="125">
        <f t="shared" si="156"/>
        <v>44357</v>
      </c>
      <c s="229"/>
    </row>
    <row ht="11.1" customHeight="1">
      <c s="299">
        <f t="shared" si="124"/>
        <v>530</v>
      </c>
      <c s="74">
        <f t="shared" si="157" ref="B530:B784">HOUR(C530)+MINUTE(C530)/60</f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25"/>
      <c s="255" t="str">
        <f t="shared" si="125"/>
        <v/>
      </c>
      <c s="253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223">
        <f t="shared" si="158" ref="BM530:BM784">INT(B530)</f>
        <v>0</v>
      </c>
      <c s="93" t="str">
        <f t="shared" si="159" ref="BN530:BN784">TEXT(C530,"hh:mm")</f>
        <v>00:00</v>
      </c>
      <c s="29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29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9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9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9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9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9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9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9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9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9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9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9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9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9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9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9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9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9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9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9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9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9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9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9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9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9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9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9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71"/>
      <c r="CT530" s="332"/>
      <c s="14"/>
      <c s="79"/>
      <c s="79"/>
      <c r="FL530" s="1"/>
      <c s="125">
        <f t="shared" si="156"/>
        <v>44358</v>
      </c>
      <c s="229"/>
    </row>
    <row ht="11.1" customHeight="1">
      <c s="299">
        <f t="shared" si="160" ref="A531:A785">+A530+1</f>
        <v>531</v>
      </c>
      <c s="74">
        <f t="shared" si="157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25"/>
      <c s="255" t="str">
        <f t="shared" si="161" ref="AG531:AG785">IF(D531-D530&lt;0,"Reset","")</f>
        <v/>
      </c>
      <c s="253">
        <f t="shared" si="162" ref="AH531:AH785">IF(BM531&lt;6,2,IF(BM531&gt;18,2,1))</f>
        <v>2</v>
      </c>
      <c s="22">
        <f t="shared" si="163" ref="AI531:AI785">IF($AG531="Reset",0,IF(D531&gt;0,D531-D530,0))</f>
        <v>0</v>
      </c>
      <c s="22">
        <f t="shared" si="164" ref="AJ531:AJ785">IF($AG531="Reset",0,IF(E531&gt;0,E531-E530,0))</f>
        <v>0</v>
      </c>
      <c s="22">
        <f t="shared" si="165" ref="AK531:AK785">IF($AG531="Reset",0,IF(F531&gt;0,F531-F530,0))</f>
        <v>0</v>
      </c>
      <c s="22">
        <f t="shared" si="166" ref="AL531:AL785">IF($AG531="Reset",0,IF(G531&gt;0,G531-G530,0))</f>
        <v>0</v>
      </c>
      <c s="22">
        <f t="shared" si="167" ref="AM531:AM785">IF($AG531="Reset",0,IF(H531&gt;0,H531-H530,0))</f>
        <v>0</v>
      </c>
      <c s="22">
        <f t="shared" si="168" ref="AN531:AN785">IF($AG531="Reset",0,IF(I531&gt;0,I531-I530,0))</f>
        <v>0</v>
      </c>
      <c s="22">
        <f t="shared" si="169" ref="AO531:AO785">IF($AG531="Reset",0,IF(J531&gt;0,J531-J530,0))</f>
        <v>0</v>
      </c>
      <c s="22">
        <f t="shared" si="170" ref="AP531:AP785">IF($AG531="Reset",0,IF(K531&gt;0,K531-K530,0))</f>
        <v>0</v>
      </c>
      <c s="22">
        <f t="shared" si="171" ref="AQ531:AQ785">IF($AG531="Reset",0,IF(L531&gt;0,L531-L530,0))</f>
        <v>0</v>
      </c>
      <c s="22">
        <f t="shared" si="172" ref="AR531:AR785">IF($AG531="Reset",0,IF(M531&gt;0,M531-M530,0))</f>
        <v>0</v>
      </c>
      <c s="22">
        <f t="shared" si="173" ref="AS531:AS785">IF($AG531="Reset",0,IF(N531&gt;0,N531-N530,0))</f>
        <v>0</v>
      </c>
      <c s="22">
        <f t="shared" si="174" ref="AT531:AT785">IF($AG531="Reset",0,IF(O531&gt;0,O531-O530,0))</f>
        <v>0</v>
      </c>
      <c s="22">
        <f t="shared" si="175" ref="AU531:AU785">IF($AG531="Reset",0,IF(P531&gt;0,P531-P530,0))</f>
        <v>0</v>
      </c>
      <c s="22">
        <f t="shared" si="176" ref="AV531:AV785">IF($AG531="Reset",0,IF(Q531&gt;0,Q531-Q530,0))</f>
        <v>0</v>
      </c>
      <c s="22">
        <f t="shared" si="177" ref="AW531:AW785">IF($AG531="Reset",0,IF(R531&gt;0,R531-R530,0))</f>
        <v>0</v>
      </c>
      <c s="22">
        <f t="shared" si="178" ref="AX531:AX785">IF($AG531="Reset",0,IF(S531&gt;0,S531-S530,0))</f>
        <v>0</v>
      </c>
      <c s="22">
        <f t="shared" si="179" ref="AY531:AY785">IF($AG531="Reset",0,IF(T531&gt;0,T531-T530,0))</f>
        <v>0</v>
      </c>
      <c s="22">
        <f t="shared" si="180" ref="AZ531:AZ785">IF($AG531="Reset",0,IF(U531&gt;0,U531-U530,0))</f>
        <v>0</v>
      </c>
      <c s="22">
        <f t="shared" si="181" ref="BA531:BA785">IF($AG531="Reset",0,IF(V531&gt;0,V531-V530,0))</f>
        <v>0</v>
      </c>
      <c s="22">
        <f t="shared" si="182" ref="BB531:BB785">IF($AG531="Reset",0,IF(W531&gt;0,W531-W530,0))</f>
        <v>0</v>
      </c>
      <c s="22">
        <f t="shared" si="183" ref="BC531:BC785">IF($AG531="Reset",0,IF(X531&gt;0,X531-X530,0))</f>
        <v>0</v>
      </c>
      <c s="22">
        <f t="shared" si="184" ref="BD531:BD785">IF($AG531="Reset",0,IF(Y531&gt;0,Y531-Y530,0))</f>
        <v>0</v>
      </c>
      <c s="22">
        <f t="shared" si="185" ref="BE531:BE785">IF($AG531="Reset",0,IF(Z531&gt;0,Z531-Z530,0))</f>
        <v>0</v>
      </c>
      <c s="22">
        <f t="shared" si="186" ref="BF531:BF785">IF($AG531="Reset",0,IF(AA531&gt;0,AA531-AA530,0))</f>
        <v>0</v>
      </c>
      <c s="22">
        <f t="shared" si="187" ref="BG531:BG785">IF($AG531="Reset",0,IF(AB531&gt;0,AB531-AB530,0))</f>
        <v>0</v>
      </c>
      <c s="22">
        <f t="shared" si="188" ref="BH531:BH785">IF($AG531="Reset",0,IF(AC531&gt;0,AC531-AC530,0))</f>
        <v>0</v>
      </c>
      <c s="22">
        <f t="shared" si="189" ref="BI531:BI785">IF($AG531="Reset",0,IF(AD531&gt;0,AD531-AD530,0))</f>
        <v>0</v>
      </c>
      <c s="22">
        <f t="shared" si="190" ref="BJ531:BJ785">IF($AG531="Reset",0,IF(AE531&gt;0,AE531-AE530,0))</f>
        <v>0</v>
      </c>
      <c s="22">
        <f t="shared" si="191" ref="BK531:BK785">IF($AG531="Reset",0,IF(AF531&gt;0,AF531-AF530,0))</f>
        <v>0</v>
      </c>
      <c s="32"/>
      <c s="223">
        <f t="shared" si="158"/>
        <v>0</v>
      </c>
      <c s="93" t="str">
        <f t="shared" si="159"/>
        <v>00:00</v>
      </c>
      <c s="29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29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9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9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9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9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9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9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9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9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9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9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9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9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9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9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9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9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9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9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9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9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9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9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9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9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9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9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9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71"/>
      <c r="CT531" s="332"/>
      <c s="14"/>
      <c s="79"/>
      <c s="79"/>
      <c r="FL531" s="1"/>
      <c s="125">
        <f t="shared" si="156"/>
        <v>44359</v>
      </c>
      <c s="229"/>
    </row>
    <row ht="11.1" customHeight="1">
      <c s="299">
        <f t="shared" si="160"/>
        <v>532</v>
      </c>
      <c s="74">
        <f t="shared" si="157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25"/>
      <c s="255" t="str">
        <f t="shared" si="161"/>
        <v/>
      </c>
      <c s="25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223">
        <f t="shared" si="158"/>
        <v>0</v>
      </c>
      <c s="93" t="str">
        <f t="shared" si="159"/>
        <v>00:00</v>
      </c>
      <c s="29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29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9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9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9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9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9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9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9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9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9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9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9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9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9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9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9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9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9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9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9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9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9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9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9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9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9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9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9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71"/>
      <c r="CT532" s="332"/>
      <c s="14"/>
      <c s="79"/>
      <c s="79"/>
      <c r="FL532" s="1"/>
      <c s="125">
        <f t="shared" si="156"/>
        <v>44360</v>
      </c>
      <c s="229"/>
    </row>
    <row ht="11.1" customHeight="1">
      <c s="299">
        <f t="shared" si="160"/>
        <v>533</v>
      </c>
      <c s="74">
        <f t="shared" si="157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25"/>
      <c s="255" t="str">
        <f t="shared" si="161"/>
        <v/>
      </c>
      <c s="25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223">
        <f t="shared" si="158"/>
        <v>0</v>
      </c>
      <c s="93" t="str">
        <f t="shared" si="159"/>
        <v>00:00</v>
      </c>
      <c s="29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29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9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9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9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9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9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9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9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9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9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9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9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9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9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9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9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9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9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9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9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9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9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9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9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9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9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9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9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71"/>
      <c r="CT533" s="332"/>
      <c s="14"/>
      <c s="79"/>
      <c s="79"/>
      <c r="FL533" s="1"/>
      <c s="125">
        <f t="shared" si="156"/>
        <v>44361</v>
      </c>
      <c s="229"/>
    </row>
    <row ht="11.1" customHeight="1">
      <c s="299">
        <f t="shared" si="160"/>
        <v>534</v>
      </c>
      <c s="74">
        <f t="shared" si="157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25"/>
      <c s="255" t="str">
        <f t="shared" si="161"/>
        <v/>
      </c>
      <c s="25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223">
        <f t="shared" si="158"/>
        <v>0</v>
      </c>
      <c s="93" t="str">
        <f t="shared" si="159"/>
        <v>00:00</v>
      </c>
      <c s="29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29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9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9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9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9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9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9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9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9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9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9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9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9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9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9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9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9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9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9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9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9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9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9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9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9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9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9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9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71"/>
      <c r="CT534" s="332"/>
      <c s="14"/>
      <c s="79"/>
      <c s="79"/>
      <c r="FL534" s="1"/>
      <c s="125">
        <f t="shared" si="156"/>
        <v>44362</v>
      </c>
      <c s="229"/>
    </row>
    <row ht="11.1" customHeight="1">
      <c s="299">
        <f t="shared" si="160"/>
        <v>535</v>
      </c>
      <c s="74">
        <f t="shared" si="157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25"/>
      <c s="255" t="str">
        <f t="shared" si="161"/>
        <v/>
      </c>
      <c s="25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223">
        <f t="shared" si="158"/>
        <v>0</v>
      </c>
      <c s="93" t="str">
        <f t="shared" si="159"/>
        <v>00:00</v>
      </c>
      <c s="29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29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9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9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9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9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9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9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9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9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9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9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9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9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9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9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9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9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9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9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9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9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9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9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9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9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9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9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9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71"/>
      <c r="CT535" s="332"/>
      <c s="14"/>
      <c s="79"/>
      <c s="79"/>
      <c r="FL535" s="1"/>
      <c s="125">
        <f t="shared" si="156"/>
        <v>44363</v>
      </c>
      <c s="229"/>
    </row>
    <row ht="11.1" customHeight="1">
      <c s="299">
        <f t="shared" si="160"/>
        <v>536</v>
      </c>
      <c s="74">
        <f t="shared" si="157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25"/>
      <c s="255" t="str">
        <f t="shared" si="161"/>
        <v/>
      </c>
      <c s="25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223">
        <f t="shared" si="158"/>
        <v>0</v>
      </c>
      <c s="93" t="str">
        <f t="shared" si="159"/>
        <v>00:00</v>
      </c>
      <c s="29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29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9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9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9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9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9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9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9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9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9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9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9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9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9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9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9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9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9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9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9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9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9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9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9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9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9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9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9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71"/>
      <c r="CT536" s="332"/>
      <c s="14"/>
      <c s="79"/>
      <c s="79"/>
      <c r="FL536" s="1"/>
      <c s="125">
        <f t="shared" si="156"/>
        <v>44364</v>
      </c>
      <c s="229"/>
    </row>
    <row ht="11.1" customHeight="1">
      <c s="299">
        <f t="shared" si="160"/>
        <v>537</v>
      </c>
      <c s="74">
        <f t="shared" si="157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25"/>
      <c s="255" t="str">
        <f t="shared" si="161"/>
        <v/>
      </c>
      <c s="25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223">
        <f t="shared" si="158"/>
        <v>0</v>
      </c>
      <c s="93" t="str">
        <f t="shared" si="159"/>
        <v>00:00</v>
      </c>
      <c s="29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29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9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9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9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9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9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9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9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9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9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9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9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9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9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9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9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9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9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9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9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9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9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9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9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9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9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9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9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71"/>
      <c r="CT537" s="332"/>
      <c s="14"/>
      <c s="79"/>
      <c s="79"/>
      <c r="FL537" s="1"/>
      <c s="125">
        <f t="shared" si="156"/>
        <v>44365</v>
      </c>
      <c s="229"/>
    </row>
    <row ht="11.1" customHeight="1">
      <c s="299">
        <f t="shared" si="160"/>
        <v>538</v>
      </c>
      <c s="74">
        <f t="shared" si="157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25"/>
      <c s="255" t="str">
        <f t="shared" si="161"/>
        <v/>
      </c>
      <c s="25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223">
        <f t="shared" si="158"/>
        <v>0</v>
      </c>
      <c s="93" t="str">
        <f t="shared" si="159"/>
        <v>00:00</v>
      </c>
      <c s="29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29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9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9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9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9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9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9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9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9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9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9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9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9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9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9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9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9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9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9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9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9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9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9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9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9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9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9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9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71"/>
      <c r="CT538" s="332"/>
      <c s="14"/>
      <c s="79"/>
      <c s="79"/>
      <c r="FL538" s="1"/>
      <c s="125">
        <f t="shared" si="156"/>
        <v>44366</v>
      </c>
      <c s="229"/>
    </row>
    <row ht="11.1" customHeight="1">
      <c s="299">
        <f t="shared" si="160"/>
        <v>539</v>
      </c>
      <c s="74">
        <f t="shared" si="157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25"/>
      <c s="255" t="str">
        <f t="shared" si="161"/>
        <v/>
      </c>
      <c s="25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223">
        <f t="shared" si="158"/>
        <v>0</v>
      </c>
      <c s="93" t="str">
        <f t="shared" si="159"/>
        <v>00:00</v>
      </c>
      <c s="29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29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9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9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9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9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9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9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9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9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9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9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9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9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9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9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9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9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9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9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9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9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9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9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9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9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9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9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9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71"/>
      <c r="CT539" s="332"/>
      <c s="14"/>
      <c s="79"/>
      <c s="79"/>
      <c r="FL539" s="1"/>
      <c s="125">
        <f t="shared" si="156"/>
        <v>44367</v>
      </c>
      <c s="229"/>
    </row>
    <row ht="11.1" customHeight="1">
      <c s="299">
        <f t="shared" si="160"/>
        <v>540</v>
      </c>
      <c s="74">
        <f t="shared" si="157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25"/>
      <c s="255" t="str">
        <f t="shared" si="161"/>
        <v/>
      </c>
      <c s="25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223">
        <f t="shared" si="158"/>
        <v>0</v>
      </c>
      <c s="93" t="str">
        <f t="shared" si="159"/>
        <v>00:00</v>
      </c>
      <c s="29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29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9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9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9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9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9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9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9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9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9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9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9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9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9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9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9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9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9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9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9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9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9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9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9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9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9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9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9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71"/>
      <c r="CT540" s="332"/>
      <c s="14"/>
      <c s="79"/>
      <c s="79"/>
      <c r="FL540" s="1"/>
      <c s="125">
        <f t="shared" si="156"/>
        <v>44368</v>
      </c>
      <c s="229"/>
    </row>
    <row ht="11.1" customHeight="1">
      <c s="299">
        <f t="shared" si="160"/>
        <v>541</v>
      </c>
      <c s="74">
        <f t="shared" si="157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25"/>
      <c s="255" t="str">
        <f t="shared" si="161"/>
        <v/>
      </c>
      <c s="25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223">
        <f t="shared" si="158"/>
        <v>0</v>
      </c>
      <c s="93" t="str">
        <f t="shared" si="159"/>
        <v>00:00</v>
      </c>
      <c s="29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29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9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9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9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9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9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9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9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9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9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9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9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9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9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9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9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9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9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9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9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9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9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9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9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9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9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9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9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71"/>
      <c r="CT541" s="332"/>
      <c s="14"/>
      <c s="79"/>
      <c s="79"/>
      <c r="FL541" s="1"/>
      <c s="125">
        <f t="shared" si="156"/>
        <v>44369</v>
      </c>
      <c s="229"/>
    </row>
    <row ht="11.1" customHeight="1">
      <c s="299">
        <f t="shared" si="160"/>
        <v>542</v>
      </c>
      <c s="74">
        <f t="shared" si="157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25"/>
      <c s="255" t="str">
        <f t="shared" si="161"/>
        <v/>
      </c>
      <c s="25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223">
        <f t="shared" si="158"/>
        <v>0</v>
      </c>
      <c s="93" t="str">
        <f t="shared" si="159"/>
        <v>00:00</v>
      </c>
      <c s="29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29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9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9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9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9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9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9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9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9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9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9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9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9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9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9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9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9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9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9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9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9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9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9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9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9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9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9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9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71"/>
      <c r="CT542" s="332"/>
      <c s="14"/>
      <c s="79"/>
      <c s="79"/>
      <c r="FL542" s="1"/>
      <c s="125">
        <f t="shared" si="156"/>
        <v>44370</v>
      </c>
      <c s="229"/>
    </row>
    <row ht="11.1" customHeight="1">
      <c s="299">
        <f t="shared" si="160"/>
        <v>543</v>
      </c>
      <c s="74">
        <f t="shared" si="157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25"/>
      <c s="255" t="str">
        <f t="shared" si="161"/>
        <v/>
      </c>
      <c s="25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223">
        <f t="shared" si="158"/>
        <v>0</v>
      </c>
      <c s="93" t="str">
        <f t="shared" si="159"/>
        <v>00:00</v>
      </c>
      <c s="29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29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9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9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9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9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9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9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9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9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9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9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9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9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9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9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9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9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9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9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9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9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9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9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9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9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9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9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9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71"/>
      <c r="CT543" s="332"/>
      <c s="14"/>
      <c s="79"/>
      <c s="79"/>
      <c r="FL543" s="1"/>
      <c s="125">
        <f t="shared" si="156"/>
        <v>44371</v>
      </c>
      <c s="229"/>
    </row>
    <row ht="11.1" customHeight="1">
      <c s="299">
        <f t="shared" si="160"/>
        <v>544</v>
      </c>
      <c s="74">
        <f t="shared" si="157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25"/>
      <c s="255" t="str">
        <f t="shared" si="161"/>
        <v/>
      </c>
      <c s="25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223">
        <f t="shared" si="158"/>
        <v>0</v>
      </c>
      <c s="93" t="str">
        <f t="shared" si="159"/>
        <v>00:00</v>
      </c>
      <c s="29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29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9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9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9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9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9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9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9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9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9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9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9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9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9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9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9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9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9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9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9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9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9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9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9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9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9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9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9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71"/>
      <c r="CT544" s="332"/>
      <c s="14"/>
      <c s="79"/>
      <c s="79"/>
      <c r="FL544" s="1"/>
      <c s="125">
        <f t="shared" si="156"/>
        <v>44372</v>
      </c>
      <c s="229"/>
    </row>
    <row ht="11.1" customHeight="1">
      <c s="299">
        <f t="shared" si="160"/>
        <v>545</v>
      </c>
      <c s="74">
        <f t="shared" si="157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25"/>
      <c s="255" t="str">
        <f t="shared" si="161"/>
        <v/>
      </c>
      <c s="25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223">
        <f t="shared" si="158"/>
        <v>0</v>
      </c>
      <c s="93" t="str">
        <f t="shared" si="159"/>
        <v>00:00</v>
      </c>
      <c s="29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29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9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9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9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9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9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9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9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9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9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9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9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9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9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9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9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9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9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9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9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9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9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9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9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9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9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9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9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71"/>
      <c r="CT545" s="332"/>
      <c s="14"/>
      <c s="79"/>
      <c s="79"/>
      <c r="FL545" s="1"/>
      <c s="125">
        <f t="shared" si="156"/>
        <v>44373</v>
      </c>
      <c s="229"/>
    </row>
    <row ht="11.1" customHeight="1">
      <c s="299">
        <f t="shared" si="160"/>
        <v>546</v>
      </c>
      <c s="74">
        <f t="shared" si="157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25"/>
      <c s="255" t="str">
        <f t="shared" si="161"/>
        <v/>
      </c>
      <c s="25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223">
        <f t="shared" si="158"/>
        <v>0</v>
      </c>
      <c s="93" t="str">
        <f t="shared" si="159"/>
        <v>00:00</v>
      </c>
      <c s="29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29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9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9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9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9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9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9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9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9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9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9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9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9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9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9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9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9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9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9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9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9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9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9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9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9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9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9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9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71"/>
      <c r="CT546" s="332"/>
      <c s="14"/>
      <c s="79"/>
      <c s="79"/>
      <c r="FL546" s="1"/>
      <c s="125">
        <f t="shared" si="156"/>
        <v>44374</v>
      </c>
      <c s="229"/>
    </row>
    <row ht="11.1" customHeight="1">
      <c s="299">
        <f t="shared" si="160"/>
        <v>547</v>
      </c>
      <c s="74">
        <f t="shared" si="157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25"/>
      <c s="255" t="str">
        <f t="shared" si="161"/>
        <v/>
      </c>
      <c s="25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223">
        <f t="shared" si="158"/>
        <v>0</v>
      </c>
      <c s="93" t="str">
        <f t="shared" si="159"/>
        <v>00:00</v>
      </c>
      <c s="29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29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9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9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9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9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9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9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9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9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9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9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9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9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9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9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9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9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9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9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9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9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9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9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9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9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9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9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9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71"/>
      <c r="CT547" s="332"/>
      <c s="14"/>
      <c s="79"/>
      <c s="79"/>
      <c r="FL547" s="1"/>
      <c s="125">
        <f t="shared" si="156"/>
        <v>44375</v>
      </c>
      <c s="229"/>
    </row>
    <row ht="11.1" customHeight="1">
      <c s="299">
        <f t="shared" si="160"/>
        <v>548</v>
      </c>
      <c s="74">
        <f t="shared" si="157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25"/>
      <c s="255" t="str">
        <f t="shared" si="161"/>
        <v/>
      </c>
      <c s="25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223">
        <f t="shared" si="158"/>
        <v>0</v>
      </c>
      <c s="93" t="str">
        <f t="shared" si="159"/>
        <v>00:00</v>
      </c>
      <c s="29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29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9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9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9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9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9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9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9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9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9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9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9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9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9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9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9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9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9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9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9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9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9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9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9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9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9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9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9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71"/>
      <c r="CT548" s="332"/>
      <c s="14"/>
      <c s="79"/>
      <c s="79"/>
      <c r="FL548" s="1"/>
      <c s="125">
        <f t="shared" si="156"/>
        <v>44376</v>
      </c>
      <c s="229"/>
    </row>
    <row ht="11.1" customHeight="1">
      <c s="299">
        <f t="shared" si="160"/>
        <v>549</v>
      </c>
      <c s="74">
        <f t="shared" si="157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25"/>
      <c s="255" t="str">
        <f t="shared" si="161"/>
        <v/>
      </c>
      <c s="25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223">
        <f t="shared" si="158"/>
        <v>0</v>
      </c>
      <c s="93" t="str">
        <f t="shared" si="159"/>
        <v>00:00</v>
      </c>
      <c s="29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9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9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9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9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9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9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9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9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9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9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9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9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9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9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9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9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9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9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9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9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9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9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9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9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9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9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9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9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71"/>
      <c r="CT549" s="332"/>
      <c s="14"/>
      <c s="79"/>
      <c s="79"/>
      <c r="FL549" s="1"/>
      <c s="125">
        <f t="shared" si="156"/>
        <v>44377</v>
      </c>
      <c s="229"/>
    </row>
    <row ht="11.1" customHeight="1">
      <c s="299">
        <f t="shared" si="160"/>
        <v>550</v>
      </c>
      <c s="74">
        <f t="shared" si="157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25"/>
      <c s="255" t="str">
        <f t="shared" si="161"/>
        <v/>
      </c>
      <c s="25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223">
        <f t="shared" si="158"/>
        <v>0</v>
      </c>
      <c s="93" t="str">
        <f t="shared" si="159"/>
        <v>00:00</v>
      </c>
      <c s="29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29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9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9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9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9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9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9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9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9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9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9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9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9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9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9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9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9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9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9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9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9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9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9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9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9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9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9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9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71"/>
      <c r="CT550" s="332"/>
      <c s="14"/>
      <c s="79"/>
      <c s="79"/>
      <c r="FL550" s="1"/>
      <c s="125">
        <f t="shared" si="156"/>
        <v>44378</v>
      </c>
      <c s="229"/>
    </row>
    <row ht="11.1" customHeight="1">
      <c s="299">
        <f t="shared" si="160"/>
        <v>551</v>
      </c>
      <c s="74">
        <f t="shared" si="157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25"/>
      <c s="255" t="str">
        <f t="shared" si="161"/>
        <v/>
      </c>
      <c s="25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223">
        <f t="shared" si="158"/>
        <v>0</v>
      </c>
      <c s="93" t="str">
        <f t="shared" si="159"/>
        <v>00:00</v>
      </c>
      <c s="29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29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9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9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9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9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9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9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9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9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9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9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9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9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9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9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9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9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9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9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9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9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9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9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9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9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9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9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9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71"/>
      <c r="CT551" s="332"/>
      <c s="14"/>
      <c s="79"/>
      <c s="79"/>
      <c r="FL551" s="1"/>
      <c s="125">
        <f t="shared" si="156"/>
        <v>44379</v>
      </c>
      <c s="229"/>
    </row>
    <row ht="11.1" customHeight="1">
      <c s="299">
        <f t="shared" si="160"/>
        <v>552</v>
      </c>
      <c s="74">
        <f t="shared" si="157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25"/>
      <c s="255" t="str">
        <f t="shared" si="161"/>
        <v/>
      </c>
      <c s="25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223">
        <f t="shared" si="158"/>
        <v>0</v>
      </c>
      <c s="93" t="str">
        <f t="shared" si="159"/>
        <v>00:00</v>
      </c>
      <c s="29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29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9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9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9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9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9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9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9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9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9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9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9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9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9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9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9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9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9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9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9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9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9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9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9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9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9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9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9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71"/>
      <c r="CT552" s="332"/>
      <c s="14"/>
      <c s="79"/>
      <c s="79"/>
      <c r="FL552" s="1"/>
      <c s="125">
        <f t="shared" si="156"/>
        <v>44380</v>
      </c>
      <c s="229"/>
    </row>
    <row ht="11.1" customHeight="1">
      <c s="299">
        <f t="shared" si="160"/>
        <v>553</v>
      </c>
      <c s="74">
        <f t="shared" si="157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25"/>
      <c s="255" t="str">
        <f t="shared" si="161"/>
        <v/>
      </c>
      <c s="25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223">
        <f t="shared" si="158"/>
        <v>0</v>
      </c>
      <c s="93" t="str">
        <f t="shared" si="159"/>
        <v>00:00</v>
      </c>
      <c s="29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29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9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9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9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9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9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9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9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9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9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9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9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9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9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9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9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9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9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9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9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9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9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9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9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9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9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9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9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71"/>
      <c r="CT553" s="332"/>
      <c s="14"/>
      <c s="79"/>
      <c s="79"/>
      <c r="FL553" s="1"/>
      <c s="125">
        <f t="shared" si="156"/>
        <v>44381</v>
      </c>
      <c s="229"/>
    </row>
    <row ht="11.1" customHeight="1">
      <c s="299">
        <f t="shared" si="160"/>
        <v>554</v>
      </c>
      <c s="74">
        <f t="shared" si="157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25"/>
      <c s="255" t="str">
        <f t="shared" si="161"/>
        <v/>
      </c>
      <c s="25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223">
        <f t="shared" si="158"/>
        <v>0</v>
      </c>
      <c s="93" t="str">
        <f t="shared" si="159"/>
        <v>00:00</v>
      </c>
      <c s="29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29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9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9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9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9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9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9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9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9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9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9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9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9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9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9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9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9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9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9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9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9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9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9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9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9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9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9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9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71"/>
      <c r="CT554" s="332"/>
      <c s="14"/>
      <c s="79"/>
      <c s="79"/>
      <c r="FL554" s="1"/>
      <c s="125">
        <f t="shared" si="156"/>
        <v>44382</v>
      </c>
      <c s="229"/>
    </row>
    <row ht="11.1" customHeight="1">
      <c s="299">
        <f t="shared" si="160"/>
        <v>555</v>
      </c>
      <c s="74">
        <f t="shared" si="157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25"/>
      <c s="255" t="str">
        <f t="shared" si="161"/>
        <v/>
      </c>
      <c s="25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223">
        <f t="shared" si="158"/>
        <v>0</v>
      </c>
      <c s="93" t="str">
        <f t="shared" si="159"/>
        <v>00:00</v>
      </c>
      <c s="29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29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9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9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9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9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9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9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9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9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9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9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9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9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9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9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9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9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9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9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9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9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9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9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9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9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9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9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9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71"/>
      <c r="CT555" s="332"/>
      <c s="14"/>
      <c s="79"/>
      <c s="79"/>
      <c r="FL555" s="1"/>
      <c s="125">
        <f t="shared" si="156"/>
        <v>44383</v>
      </c>
      <c s="229"/>
    </row>
    <row ht="11.1" customHeight="1">
      <c s="299">
        <f t="shared" si="160"/>
        <v>556</v>
      </c>
      <c s="74">
        <f t="shared" si="157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25"/>
      <c s="255" t="str">
        <f t="shared" si="161"/>
        <v/>
      </c>
      <c s="25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223">
        <f t="shared" si="158"/>
        <v>0</v>
      </c>
      <c s="93" t="str">
        <f t="shared" si="159"/>
        <v>00:00</v>
      </c>
      <c s="29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29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9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9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9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9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9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9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9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9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9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9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9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9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9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9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9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9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9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9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9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9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9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9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9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9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9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9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9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71"/>
      <c r="CT556" s="332"/>
      <c s="14"/>
      <c s="79"/>
      <c s="79"/>
      <c r="FL556" s="1"/>
      <c s="125">
        <f t="shared" si="156"/>
        <v>44384</v>
      </c>
      <c s="229"/>
    </row>
    <row ht="11.1" customHeight="1">
      <c s="299">
        <f t="shared" si="160"/>
        <v>557</v>
      </c>
      <c s="74">
        <f t="shared" si="157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25"/>
      <c s="255" t="str">
        <f t="shared" si="161"/>
        <v/>
      </c>
      <c s="25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223">
        <f t="shared" si="158"/>
        <v>0</v>
      </c>
      <c s="93" t="str">
        <f t="shared" si="159"/>
        <v>00:00</v>
      </c>
      <c s="29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29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9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9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9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9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9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9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9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9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9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9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9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9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9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9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9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9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9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9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9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9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9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9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9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9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9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9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9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71"/>
      <c r="CT557" s="332"/>
      <c s="14"/>
      <c s="79"/>
      <c s="79"/>
      <c r="FL557" s="1"/>
      <c s="125">
        <f t="shared" si="156"/>
        <v>44385</v>
      </c>
      <c s="229"/>
    </row>
    <row ht="11.1" customHeight="1">
      <c s="299">
        <f t="shared" si="160"/>
        <v>558</v>
      </c>
      <c s="74">
        <f t="shared" si="157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25"/>
      <c s="255" t="str">
        <f t="shared" si="161"/>
        <v/>
      </c>
      <c s="25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223">
        <f t="shared" si="158"/>
        <v>0</v>
      </c>
      <c s="93" t="str">
        <f t="shared" si="159"/>
        <v>00:00</v>
      </c>
      <c s="29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29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9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9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9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9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9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9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9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9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9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9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9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9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9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9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9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9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9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9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9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9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9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9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9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9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9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9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9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71"/>
      <c r="CT558" s="332"/>
      <c s="14"/>
      <c s="79"/>
      <c s="79"/>
      <c r="FL558" s="1"/>
      <c s="125">
        <f t="shared" si="156"/>
        <v>44386</v>
      </c>
      <c s="229"/>
    </row>
    <row ht="11.1" customHeight="1">
      <c s="299">
        <f t="shared" si="160"/>
        <v>559</v>
      </c>
      <c s="74">
        <f t="shared" si="157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25"/>
      <c s="255" t="str">
        <f t="shared" si="161"/>
        <v/>
      </c>
      <c s="25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223">
        <f t="shared" si="158"/>
        <v>0</v>
      </c>
      <c s="93" t="str">
        <f t="shared" si="159"/>
        <v>00:00</v>
      </c>
      <c s="29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29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9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9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9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9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9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9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9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9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9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9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9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9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9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9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9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9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9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9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9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9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9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9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9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9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9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9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9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71"/>
      <c r="CT559" s="332"/>
      <c s="14"/>
      <c s="79"/>
      <c s="79"/>
      <c r="FL559" s="1"/>
      <c s="125">
        <f t="shared" si="156"/>
        <v>44387</v>
      </c>
      <c s="229"/>
    </row>
    <row ht="11.1" customHeight="1">
      <c s="299">
        <f t="shared" si="160"/>
        <v>560</v>
      </c>
      <c s="74">
        <f t="shared" si="157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25"/>
      <c s="255" t="str">
        <f t="shared" si="161"/>
        <v/>
      </c>
      <c s="25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223">
        <f t="shared" si="158"/>
        <v>0</v>
      </c>
      <c s="93" t="str">
        <f t="shared" si="159"/>
        <v>00:00</v>
      </c>
      <c s="29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29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9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9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9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9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9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9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9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9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9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9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9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9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9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9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9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9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9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9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9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9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9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9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9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9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9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9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9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71"/>
      <c r="CT560" s="332"/>
      <c s="14"/>
      <c s="79"/>
      <c s="79"/>
      <c r="FL560" s="1"/>
      <c s="125">
        <f t="shared" si="156"/>
        <v>44388</v>
      </c>
      <c s="229"/>
    </row>
    <row ht="11.1" customHeight="1">
      <c s="299">
        <f t="shared" si="160"/>
        <v>561</v>
      </c>
      <c s="74">
        <f t="shared" si="157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25"/>
      <c s="255" t="str">
        <f t="shared" si="161"/>
        <v/>
      </c>
      <c s="25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223">
        <f t="shared" si="158"/>
        <v>0</v>
      </c>
      <c s="93" t="str">
        <f t="shared" si="159"/>
        <v>00:00</v>
      </c>
      <c s="29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29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9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9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9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9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9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9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9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9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9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9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9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9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9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9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9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9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9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9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9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9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9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9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9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9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9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9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9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71"/>
      <c r="CT561" s="332"/>
      <c s="14"/>
      <c s="79"/>
      <c s="79"/>
      <c r="FL561" s="1"/>
      <c s="125">
        <f t="shared" si="156"/>
        <v>44389</v>
      </c>
      <c s="229"/>
    </row>
    <row ht="11.1" customHeight="1">
      <c s="299">
        <f t="shared" si="160"/>
        <v>562</v>
      </c>
      <c s="74">
        <f t="shared" si="157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25"/>
      <c s="255" t="str">
        <f t="shared" si="161"/>
        <v/>
      </c>
      <c s="25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223">
        <f t="shared" si="158"/>
        <v>0</v>
      </c>
      <c s="93" t="str">
        <f t="shared" si="159"/>
        <v>00:00</v>
      </c>
      <c s="29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29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9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9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9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9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9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9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9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9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9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9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9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9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9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9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9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9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9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9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9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9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9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9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9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9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9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9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9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71"/>
      <c r="CT562" s="332"/>
      <c s="14"/>
      <c s="79"/>
      <c s="79"/>
      <c r="FL562" s="1"/>
      <c s="125">
        <f t="shared" si="156"/>
        <v>44390</v>
      </c>
      <c s="229"/>
    </row>
    <row ht="11.1" customHeight="1">
      <c s="299">
        <f t="shared" si="160"/>
        <v>563</v>
      </c>
      <c s="74">
        <f t="shared" si="157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25"/>
      <c s="255" t="str">
        <f t="shared" si="161"/>
        <v/>
      </c>
      <c s="25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223">
        <f t="shared" si="158"/>
        <v>0</v>
      </c>
      <c s="93" t="str">
        <f t="shared" si="159"/>
        <v>00:00</v>
      </c>
      <c s="29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29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9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9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9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9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9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9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9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29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9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9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9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9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9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9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9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9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9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9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9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9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9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9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9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9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9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9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9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71"/>
      <c r="CT563" s="332"/>
      <c s="14"/>
      <c s="79"/>
      <c s="79"/>
      <c r="FL563" s="1"/>
      <c s="125">
        <f t="shared" si="156"/>
        <v>44391</v>
      </c>
      <c s="229"/>
    </row>
    <row ht="11.1" customHeight="1">
      <c s="299">
        <f t="shared" si="160"/>
        <v>564</v>
      </c>
      <c s="74">
        <f t="shared" si="157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25"/>
      <c s="255" t="str">
        <f t="shared" si="161"/>
        <v/>
      </c>
      <c s="25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223">
        <f t="shared" si="158"/>
        <v>0</v>
      </c>
      <c s="93" t="str">
        <f t="shared" si="159"/>
        <v>00:00</v>
      </c>
      <c s="29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29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9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9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9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9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9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9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9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9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9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9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9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9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9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9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9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9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9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9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9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9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9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9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9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9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9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9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9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71"/>
      <c r="CT564" s="332"/>
      <c s="14"/>
      <c s="79"/>
      <c s="79"/>
      <c r="FL564" s="1"/>
      <c s="125">
        <f t="shared" si="156"/>
        <v>44392</v>
      </c>
      <c s="229"/>
    </row>
    <row ht="11.1" customHeight="1">
      <c s="299">
        <f t="shared" si="160"/>
        <v>565</v>
      </c>
      <c s="74">
        <f t="shared" si="157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25"/>
      <c s="255" t="str">
        <f t="shared" si="161"/>
        <v/>
      </c>
      <c s="25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223">
        <f t="shared" si="158"/>
        <v>0</v>
      </c>
      <c s="93" t="str">
        <f t="shared" si="159"/>
        <v>00:00</v>
      </c>
      <c s="29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29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9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9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9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9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9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9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9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9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9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9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9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9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9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9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9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9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9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9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9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9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9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9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9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9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9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9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9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71"/>
      <c r="CT565" s="332"/>
      <c s="14"/>
      <c s="79"/>
      <c s="79"/>
      <c r="FL565" s="1"/>
      <c s="125">
        <f t="shared" si="156"/>
        <v>44393</v>
      </c>
      <c s="229"/>
    </row>
    <row ht="11.1" customHeight="1">
      <c s="299">
        <f t="shared" si="160"/>
        <v>566</v>
      </c>
      <c s="74">
        <f t="shared" si="157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25"/>
      <c s="255" t="str">
        <f t="shared" si="161"/>
        <v/>
      </c>
      <c s="25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223">
        <f t="shared" si="158"/>
        <v>0</v>
      </c>
      <c s="93" t="str">
        <f t="shared" si="159"/>
        <v>00:00</v>
      </c>
      <c s="29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29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9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9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9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9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9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9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9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29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9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9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9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9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9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9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9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9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9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9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9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9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9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9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9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9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9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9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9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71"/>
      <c r="CT566" s="332"/>
      <c s="14"/>
      <c s="79"/>
      <c s="79"/>
      <c r="FL566" s="1"/>
      <c s="125">
        <f t="shared" si="156"/>
        <v>44394</v>
      </c>
      <c s="229"/>
    </row>
    <row ht="11.1" customHeight="1">
      <c s="299">
        <f t="shared" si="160"/>
        <v>567</v>
      </c>
      <c s="74">
        <f t="shared" si="157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25"/>
      <c s="255" t="str">
        <f t="shared" si="161"/>
        <v/>
      </c>
      <c s="25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223">
        <f t="shared" si="158"/>
        <v>0</v>
      </c>
      <c s="93" t="str">
        <f t="shared" si="159"/>
        <v>00:00</v>
      </c>
      <c s="29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29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9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9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9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9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9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9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9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9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9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9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9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9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9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9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9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9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9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9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9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9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9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9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9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9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9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9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9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71"/>
      <c r="CT567" s="332"/>
      <c s="14"/>
      <c s="79"/>
      <c s="79"/>
      <c r="FL567" s="1"/>
      <c s="125">
        <f t="shared" si="156"/>
        <v>44395</v>
      </c>
      <c s="229"/>
    </row>
    <row ht="11.1" customHeight="1">
      <c s="299">
        <f t="shared" si="160"/>
        <v>568</v>
      </c>
      <c s="74">
        <f t="shared" si="157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25"/>
      <c s="255" t="str">
        <f t="shared" si="161"/>
        <v/>
      </c>
      <c s="25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223">
        <f t="shared" si="158"/>
        <v>0</v>
      </c>
      <c s="93" t="str">
        <f t="shared" si="159"/>
        <v>00:00</v>
      </c>
      <c s="29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29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9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9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9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9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9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9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9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9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9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9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9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9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9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9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9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9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9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9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9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9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9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9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9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9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9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9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9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71"/>
      <c r="CT568" s="332"/>
      <c s="14"/>
      <c s="79"/>
      <c s="79"/>
      <c r="FL568" s="1"/>
      <c s="125">
        <f t="shared" si="156"/>
        <v>44396</v>
      </c>
      <c s="229"/>
    </row>
    <row ht="11.1" customHeight="1">
      <c s="299">
        <f t="shared" si="160"/>
        <v>569</v>
      </c>
      <c s="74">
        <f t="shared" si="157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25"/>
      <c s="255" t="str">
        <f t="shared" si="161"/>
        <v/>
      </c>
      <c s="25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223">
        <f t="shared" si="158"/>
        <v>0</v>
      </c>
      <c s="93" t="str">
        <f t="shared" si="159"/>
        <v>00:00</v>
      </c>
      <c s="29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29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9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9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9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9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9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9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9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29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9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9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9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9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9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9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9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9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9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9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9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9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9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9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9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9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9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9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9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71"/>
      <c r="CT569" s="332"/>
      <c s="14"/>
      <c s="79"/>
      <c s="79"/>
      <c r="FL569" s="1"/>
      <c s="125">
        <f t="shared" si="156"/>
        <v>44397</v>
      </c>
      <c s="229"/>
    </row>
    <row ht="11.1" customHeight="1">
      <c s="299">
        <f t="shared" si="160"/>
        <v>570</v>
      </c>
      <c s="74">
        <f t="shared" si="157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25"/>
      <c s="255" t="str">
        <f t="shared" si="161"/>
        <v/>
      </c>
      <c s="25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223">
        <f t="shared" si="158"/>
        <v>0</v>
      </c>
      <c s="93" t="str">
        <f t="shared" si="159"/>
        <v>00:00</v>
      </c>
      <c s="29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29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9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9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9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9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9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9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9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9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9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9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9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9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9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9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9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9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9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9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9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9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9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9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9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9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9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9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9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71"/>
      <c r="CT570" s="332"/>
      <c s="14"/>
      <c s="79"/>
      <c s="79"/>
      <c r="FL570" s="1"/>
      <c s="125">
        <f t="shared" si="156"/>
        <v>44398</v>
      </c>
      <c s="229"/>
    </row>
    <row ht="11.1" customHeight="1">
      <c s="299">
        <f t="shared" si="160"/>
        <v>571</v>
      </c>
      <c s="74">
        <f t="shared" si="157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25"/>
      <c s="255" t="str">
        <f t="shared" si="161"/>
        <v/>
      </c>
      <c s="25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223">
        <f t="shared" si="158"/>
        <v>0</v>
      </c>
      <c s="93" t="str">
        <f t="shared" si="159"/>
        <v>00:00</v>
      </c>
      <c s="29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29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9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9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9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9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9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9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9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9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9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9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9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9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9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9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9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9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9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9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9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9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9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9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9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9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9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9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9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71"/>
      <c r="CT571" s="332"/>
      <c s="14"/>
      <c s="79"/>
      <c s="79"/>
      <c r="FL571" s="1"/>
      <c s="125">
        <f t="shared" si="156"/>
        <v>44399</v>
      </c>
      <c s="229"/>
    </row>
    <row ht="11.1" customHeight="1">
      <c s="299">
        <f t="shared" si="160"/>
        <v>572</v>
      </c>
      <c s="74">
        <f t="shared" si="157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25"/>
      <c s="255" t="str">
        <f t="shared" si="161"/>
        <v/>
      </c>
      <c s="25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223">
        <f t="shared" si="158"/>
        <v>0</v>
      </c>
      <c s="93" t="str">
        <f t="shared" si="159"/>
        <v>00:00</v>
      </c>
      <c s="29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29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9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9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9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9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9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9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9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9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9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9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9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9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9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9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9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9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9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9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9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9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9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9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9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9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9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9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9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71"/>
      <c r="CT572" s="332"/>
      <c s="14"/>
      <c s="79"/>
      <c s="79"/>
      <c r="FL572" s="1"/>
      <c s="125">
        <f t="shared" si="156"/>
        <v>44400</v>
      </c>
      <c s="229"/>
    </row>
    <row ht="11.1" customHeight="1">
      <c s="299">
        <f t="shared" si="160"/>
        <v>573</v>
      </c>
      <c s="74">
        <f t="shared" si="157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25"/>
      <c s="255" t="str">
        <f t="shared" si="161"/>
        <v/>
      </c>
      <c s="25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223">
        <f t="shared" si="158"/>
        <v>0</v>
      </c>
      <c s="93" t="str">
        <f t="shared" si="159"/>
        <v>00:00</v>
      </c>
      <c s="29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29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9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9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9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9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9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9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9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29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9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29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9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9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9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9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9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9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9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9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9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9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9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9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9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9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9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9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9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71"/>
      <c r="CT573" s="332"/>
      <c s="14"/>
      <c s="79"/>
      <c s="79"/>
      <c r="FL573" s="1"/>
      <c s="125">
        <f t="shared" si="156"/>
        <v>44401</v>
      </c>
      <c s="229"/>
    </row>
    <row ht="11.1" customHeight="1">
      <c s="299">
        <f t="shared" si="160"/>
        <v>574</v>
      </c>
      <c s="74">
        <f t="shared" si="157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25"/>
      <c s="255" t="str">
        <f t="shared" si="161"/>
        <v/>
      </c>
      <c s="25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223">
        <f t="shared" si="158"/>
        <v>0</v>
      </c>
      <c s="93" t="str">
        <f t="shared" si="159"/>
        <v>00:00</v>
      </c>
      <c s="29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29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9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9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9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9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9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9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9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9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9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9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9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9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9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9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9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9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9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9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9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9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9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9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9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9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9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9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9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71"/>
      <c r="CT574" s="332"/>
      <c s="14"/>
      <c s="79"/>
      <c s="79"/>
      <c r="FL574" s="1"/>
      <c s="125">
        <f t="shared" si="156"/>
        <v>44402</v>
      </c>
      <c s="229"/>
    </row>
    <row ht="11.1" customHeight="1">
      <c s="299">
        <f t="shared" si="160"/>
        <v>575</v>
      </c>
      <c s="74">
        <f t="shared" si="157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25"/>
      <c s="255" t="str">
        <f t="shared" si="161"/>
        <v/>
      </c>
      <c s="25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223">
        <f t="shared" si="158"/>
        <v>0</v>
      </c>
      <c s="93" t="str">
        <f t="shared" si="159"/>
        <v>00:00</v>
      </c>
      <c s="29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29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29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9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9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9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9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9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9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29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9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29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9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9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9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9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9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9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9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9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9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9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9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9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9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9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9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9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9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71"/>
      <c r="CT575" s="332"/>
      <c s="14"/>
      <c s="79"/>
      <c s="79"/>
      <c r="FL575" s="1"/>
      <c s="125">
        <f t="shared" si="156"/>
        <v>44403</v>
      </c>
      <c s="229"/>
    </row>
    <row ht="11.1" customHeight="1">
      <c s="299">
        <f t="shared" si="160"/>
        <v>576</v>
      </c>
      <c s="74">
        <f t="shared" si="157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25"/>
      <c s="255" t="str">
        <f t="shared" si="161"/>
        <v/>
      </c>
      <c s="25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223">
        <f t="shared" si="158"/>
        <v>0</v>
      </c>
      <c s="93" t="str">
        <f t="shared" si="159"/>
        <v>00:00</v>
      </c>
      <c s="29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29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9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9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9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9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9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9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9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29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9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9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9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9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9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9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9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9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9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9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9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9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9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9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9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9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9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9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9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71"/>
      <c r="CT576" s="332"/>
      <c s="14"/>
      <c s="79"/>
      <c s="79"/>
      <c r="FL576" s="1"/>
      <c s="125">
        <f t="shared" si="156"/>
        <v>44404</v>
      </c>
      <c s="229"/>
    </row>
    <row ht="11.1" customHeight="1">
      <c s="299">
        <f t="shared" si="160"/>
        <v>577</v>
      </c>
      <c s="74">
        <f t="shared" si="157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25"/>
      <c s="255" t="str">
        <f t="shared" si="161"/>
        <v/>
      </c>
      <c s="25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223">
        <f t="shared" si="158"/>
        <v>0</v>
      </c>
      <c s="93" t="str">
        <f t="shared" si="159"/>
        <v>00:00</v>
      </c>
      <c s="29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29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9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9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9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9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9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9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9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29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9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9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9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9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9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9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9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9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9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9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9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9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9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9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9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9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9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9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9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71"/>
      <c r="CT577" s="332"/>
      <c s="14"/>
      <c s="79"/>
      <c s="79"/>
      <c r="FL577" s="1"/>
      <c s="125">
        <f t="shared" si="156"/>
        <v>44405</v>
      </c>
      <c s="229"/>
    </row>
    <row ht="11.1" customHeight="1">
      <c s="299">
        <f t="shared" si="160"/>
        <v>578</v>
      </c>
      <c s="74">
        <f t="shared" si="157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25"/>
      <c s="255" t="str">
        <f t="shared" si="161"/>
        <v/>
      </c>
      <c s="25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223">
        <f t="shared" si="158"/>
        <v>0</v>
      </c>
      <c s="93" t="str">
        <f t="shared" si="159"/>
        <v>00:00</v>
      </c>
      <c s="29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29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9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9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9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9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9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9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9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9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9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9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9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9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9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9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9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9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9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9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9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9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9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9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9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9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9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9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9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71"/>
      <c r="CT578" s="332"/>
      <c s="14"/>
      <c s="79"/>
      <c s="79"/>
      <c r="FL578" s="1"/>
      <c s="125">
        <f t="shared" si="156"/>
        <v>44406</v>
      </c>
      <c s="229"/>
    </row>
    <row ht="11.1" customHeight="1">
      <c s="299">
        <f t="shared" si="160"/>
        <v>579</v>
      </c>
      <c s="74">
        <f t="shared" si="157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25"/>
      <c s="255" t="str">
        <f t="shared" si="161"/>
        <v/>
      </c>
      <c s="25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223">
        <f t="shared" si="158"/>
        <v>0</v>
      </c>
      <c s="93" t="str">
        <f t="shared" si="159"/>
        <v>00:00</v>
      </c>
      <c s="29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9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9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9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9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9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9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9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9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29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9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29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9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9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9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9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9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9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9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9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9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9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9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9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9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9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9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9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9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71"/>
      <c r="CT579" s="332"/>
      <c s="14"/>
      <c s="79"/>
      <c s="79"/>
      <c r="FL579" s="1"/>
      <c s="125">
        <f t="shared" si="156"/>
        <v>44407</v>
      </c>
      <c s="229"/>
    </row>
    <row ht="11.1" customHeight="1">
      <c s="299">
        <f t="shared" si="160"/>
        <v>580</v>
      </c>
      <c s="74">
        <f t="shared" si="157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25"/>
      <c s="255" t="str">
        <f t="shared" si="161"/>
        <v/>
      </c>
      <c s="25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223">
        <f t="shared" si="158"/>
        <v>0</v>
      </c>
      <c s="93" t="str">
        <f t="shared" si="159"/>
        <v>00:00</v>
      </c>
      <c s="29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29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9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9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9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9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9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9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9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9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9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29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9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9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9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9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9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9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9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9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9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9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9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9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9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9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9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9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9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71"/>
      <c r="CT580" s="332"/>
      <c s="14"/>
      <c s="79"/>
      <c s="79"/>
      <c r="FL580" s="1"/>
      <c s="125">
        <f t="shared" si="156"/>
        <v>44408</v>
      </c>
      <c s="229"/>
    </row>
    <row ht="11.1" customHeight="1">
      <c s="299">
        <f t="shared" si="160"/>
        <v>581</v>
      </c>
      <c s="74">
        <f t="shared" si="157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25"/>
      <c s="255" t="str">
        <f t="shared" si="161"/>
        <v/>
      </c>
      <c s="25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223">
        <f t="shared" si="158"/>
        <v>0</v>
      </c>
      <c s="93" t="str">
        <f t="shared" si="159"/>
        <v>00:00</v>
      </c>
      <c s="29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9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9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9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9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9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9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9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9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9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29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9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9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9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9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9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9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9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9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9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9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9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9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9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9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9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9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9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9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71"/>
      <c r="CT581" s="332"/>
      <c s="14"/>
      <c s="79"/>
      <c s="79"/>
      <c r="FL581" s="1"/>
      <c s="125">
        <f t="shared" si="156"/>
        <v>44409</v>
      </c>
      <c s="229"/>
    </row>
    <row ht="11.1" customHeight="1">
      <c s="299">
        <f t="shared" si="160"/>
        <v>582</v>
      </c>
      <c s="74">
        <f t="shared" si="157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25"/>
      <c s="255" t="str">
        <f t="shared" si="161"/>
        <v/>
      </c>
      <c s="25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223">
        <f t="shared" si="158"/>
        <v>0</v>
      </c>
      <c s="93" t="str">
        <f t="shared" si="159"/>
        <v>00:00</v>
      </c>
      <c s="29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29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9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9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9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9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9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9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9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9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29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9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9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9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9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9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9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9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9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9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9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9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9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9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9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9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9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9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9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71"/>
      <c r="CT582" s="332"/>
      <c s="14"/>
      <c s="79"/>
      <c s="79"/>
      <c r="FL582" s="1"/>
      <c s="125">
        <f t="shared" si="156"/>
        <v>44410</v>
      </c>
      <c s="229"/>
    </row>
    <row ht="11.1" customHeight="1">
      <c s="299">
        <f t="shared" si="160"/>
        <v>583</v>
      </c>
      <c s="74">
        <f t="shared" si="157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25"/>
      <c s="255" t="str">
        <f t="shared" si="161"/>
        <v/>
      </c>
      <c s="25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223">
        <f t="shared" si="158"/>
        <v>0</v>
      </c>
      <c s="93" t="str">
        <f t="shared" si="159"/>
        <v>00:00</v>
      </c>
      <c s="29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29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9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9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9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9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9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9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9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29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29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29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9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9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9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9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9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9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9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9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9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9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9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9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9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9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9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9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9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71"/>
      <c r="CT583" s="332"/>
      <c s="14"/>
      <c s="79"/>
      <c s="79"/>
      <c r="FL583" s="1"/>
      <c s="125">
        <f t="shared" si="156"/>
        <v>44411</v>
      </c>
      <c s="229"/>
    </row>
    <row ht="11.1" customHeight="1">
      <c s="299">
        <f t="shared" si="160"/>
        <v>584</v>
      </c>
      <c s="74">
        <f t="shared" si="157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25"/>
      <c s="255" t="str">
        <f t="shared" si="161"/>
        <v/>
      </c>
      <c s="25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223">
        <f t="shared" si="158"/>
        <v>0</v>
      </c>
      <c s="93" t="str">
        <f t="shared" si="159"/>
        <v>00:00</v>
      </c>
      <c s="29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29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9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9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9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9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9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9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9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9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29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9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9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9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9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9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9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9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9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9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9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9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9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9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9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9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9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9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9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71"/>
      <c r="CT584" s="332"/>
      <c s="14"/>
      <c s="79"/>
      <c s="79"/>
      <c r="FL584" s="1"/>
      <c s="125">
        <f t="shared" si="156"/>
        <v>44412</v>
      </c>
      <c s="229"/>
    </row>
    <row ht="11.1" customHeight="1">
      <c s="299">
        <f t="shared" si="160"/>
        <v>585</v>
      </c>
      <c s="74">
        <f t="shared" si="157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25"/>
      <c s="255" t="str">
        <f t="shared" si="161"/>
        <v/>
      </c>
      <c s="25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223">
        <f t="shared" si="158"/>
        <v>0</v>
      </c>
      <c s="93" t="str">
        <f t="shared" si="159"/>
        <v>00:00</v>
      </c>
      <c s="29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29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9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9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9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9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9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9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9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9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29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9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9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9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9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9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9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9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9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9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9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9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9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9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9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9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9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9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9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71"/>
      <c r="CT585" s="332"/>
      <c s="14"/>
      <c s="79"/>
      <c s="79"/>
      <c r="FL585" s="1"/>
      <c s="125">
        <f t="shared" si="156"/>
        <v>44413</v>
      </c>
      <c s="229"/>
    </row>
    <row ht="11.1" customHeight="1">
      <c s="299">
        <f t="shared" si="160"/>
        <v>586</v>
      </c>
      <c s="74">
        <f t="shared" si="157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25"/>
      <c s="255" t="str">
        <f t="shared" si="161"/>
        <v/>
      </c>
      <c s="25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223">
        <f t="shared" si="158"/>
        <v>0</v>
      </c>
      <c s="93" t="str">
        <f t="shared" si="159"/>
        <v>00:00</v>
      </c>
      <c s="29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29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9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9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9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9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9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9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9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29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29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29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9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9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9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9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9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9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9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9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9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9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9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9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9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9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9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9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9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71"/>
      <c r="CT586" s="332"/>
      <c s="14"/>
      <c s="79"/>
      <c s="79"/>
      <c r="FL586" s="1"/>
      <c s="125">
        <f t="shared" si="156"/>
        <v>44414</v>
      </c>
      <c s="229"/>
    </row>
    <row ht="11.1" customHeight="1">
      <c s="299">
        <f t="shared" si="160"/>
        <v>587</v>
      </c>
      <c s="74">
        <f t="shared" si="157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25"/>
      <c s="255" t="str">
        <f t="shared" si="161"/>
        <v/>
      </c>
      <c s="25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223">
        <f t="shared" si="158"/>
        <v>0</v>
      </c>
      <c s="93" t="str">
        <f t="shared" si="159"/>
        <v>00:00</v>
      </c>
      <c s="29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29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9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9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9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9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9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9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9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9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29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9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9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9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9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9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9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9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9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9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9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9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9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9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9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9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9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9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9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71"/>
      <c r="CT587" s="332"/>
      <c s="14"/>
      <c s="79"/>
      <c s="79"/>
      <c r="FL587" s="1"/>
      <c s="125">
        <f t="shared" si="156"/>
        <v>44415</v>
      </c>
      <c s="229"/>
    </row>
    <row ht="11.1" customHeight="1">
      <c s="299">
        <f t="shared" si="160"/>
        <v>588</v>
      </c>
      <c s="74">
        <f t="shared" si="157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25"/>
      <c s="255" t="str">
        <f t="shared" si="161"/>
        <v/>
      </c>
      <c s="25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223">
        <f t="shared" si="158"/>
        <v>0</v>
      </c>
      <c s="93" t="str">
        <f t="shared" si="159"/>
        <v>00:00</v>
      </c>
      <c s="29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29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9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9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9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9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9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9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9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9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29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29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9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9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9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9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9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9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9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9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9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9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9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9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9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9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9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9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9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71"/>
      <c r="CT588" s="332"/>
      <c s="14"/>
      <c s="79"/>
      <c s="79"/>
      <c r="FL588" s="1"/>
      <c s="125">
        <f t="shared" si="156"/>
        <v>44416</v>
      </c>
      <c s="229"/>
    </row>
    <row ht="11.1" customHeight="1">
      <c s="299">
        <f t="shared" si="160"/>
        <v>589</v>
      </c>
      <c s="74">
        <f t="shared" si="157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25"/>
      <c s="255" t="str">
        <f t="shared" si="161"/>
        <v/>
      </c>
      <c s="25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223">
        <f t="shared" si="158"/>
        <v>0</v>
      </c>
      <c s="93" t="str">
        <f t="shared" si="159"/>
        <v>00:00</v>
      </c>
      <c s="29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29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9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9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9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9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9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9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9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29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29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9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9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9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9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9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9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9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9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9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9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9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9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9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9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9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9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9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9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71"/>
      <c r="CT589" s="332"/>
      <c s="14"/>
      <c s="79"/>
      <c s="79"/>
      <c r="FL589" s="1"/>
      <c s="125">
        <f t="shared" si="156"/>
        <v>44417</v>
      </c>
      <c s="229"/>
    </row>
    <row ht="11.1" customHeight="1">
      <c s="299">
        <f t="shared" si="160"/>
        <v>590</v>
      </c>
      <c s="74">
        <f t="shared" si="157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25"/>
      <c s="255" t="str">
        <f t="shared" si="161"/>
        <v/>
      </c>
      <c s="25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223">
        <f t="shared" si="158"/>
        <v>0</v>
      </c>
      <c s="93" t="str">
        <f t="shared" si="159"/>
        <v>00:00</v>
      </c>
      <c s="29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29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9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9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9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9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9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9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9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29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29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29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9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9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9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9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9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9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9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9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9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9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9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9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9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9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9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9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9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71"/>
      <c r="CT590" s="332"/>
      <c s="14"/>
      <c s="79"/>
      <c s="79"/>
      <c r="FL590" s="1"/>
      <c s="125">
        <f t="shared" si="156"/>
        <v>44418</v>
      </c>
      <c s="229"/>
    </row>
    <row ht="11.1" customHeight="1">
      <c s="299">
        <f t="shared" si="160"/>
        <v>591</v>
      </c>
      <c s="74">
        <f t="shared" si="157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25"/>
      <c s="255" t="str">
        <f t="shared" si="161"/>
        <v/>
      </c>
      <c s="25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223">
        <f t="shared" si="158"/>
        <v>0</v>
      </c>
      <c s="93" t="str">
        <f t="shared" si="159"/>
        <v>00:00</v>
      </c>
      <c s="29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29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9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9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9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9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9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9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9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29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29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9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9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9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9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9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9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9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9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9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9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9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9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9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9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9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9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9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9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71"/>
      <c r="CT591" s="332"/>
      <c s="14"/>
      <c s="79"/>
      <c s="79"/>
      <c r="FL591" s="1"/>
      <c s="125">
        <f t="shared" si="156"/>
        <v>44419</v>
      </c>
      <c s="229"/>
    </row>
    <row ht="11.1" customHeight="1">
      <c s="299">
        <f t="shared" si="160"/>
        <v>592</v>
      </c>
      <c s="74">
        <f t="shared" si="157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25"/>
      <c s="255" t="str">
        <f t="shared" si="161"/>
        <v/>
      </c>
      <c s="25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223">
        <f t="shared" si="158"/>
        <v>0</v>
      </c>
      <c s="93" t="str">
        <f t="shared" si="159"/>
        <v>00:00</v>
      </c>
      <c s="29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29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9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9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9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9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9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9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9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9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29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9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9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9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9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9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9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9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9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9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9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9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9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9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9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9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9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9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9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71"/>
      <c r="CT592" s="332"/>
      <c s="14"/>
      <c s="79"/>
      <c s="79"/>
      <c r="FL592" s="1"/>
      <c s="125">
        <f t="shared" si="156"/>
        <v>44420</v>
      </c>
      <c s="229"/>
    </row>
    <row ht="11.1" customHeight="1">
      <c s="299">
        <f t="shared" si="160"/>
        <v>593</v>
      </c>
      <c s="74">
        <f t="shared" si="157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25"/>
      <c s="255" t="str">
        <f t="shared" si="161"/>
        <v/>
      </c>
      <c s="25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223">
        <f t="shared" si="158"/>
        <v>0</v>
      </c>
      <c s="93" t="str">
        <f t="shared" si="159"/>
        <v>00:00</v>
      </c>
      <c s="29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29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9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9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9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9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9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9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9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29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29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29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9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9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9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9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9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9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9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9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9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9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9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9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9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9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9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9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9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71"/>
      <c r="CT593" s="332"/>
      <c s="14"/>
      <c s="79"/>
      <c s="79"/>
      <c r="FL593" s="1"/>
      <c s="125">
        <f t="shared" si="156"/>
        <v>44421</v>
      </c>
      <c s="229"/>
    </row>
    <row ht="11.1" customHeight="1">
      <c s="299">
        <f t="shared" si="160"/>
        <v>594</v>
      </c>
      <c s="74">
        <f t="shared" si="157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25"/>
      <c s="255" t="str">
        <f t="shared" si="161"/>
        <v/>
      </c>
      <c s="25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223">
        <f t="shared" si="158"/>
        <v>0</v>
      </c>
      <c s="93" t="str">
        <f t="shared" si="159"/>
        <v>00:00</v>
      </c>
      <c s="29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29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29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9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9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9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9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9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29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9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29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9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9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9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9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9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9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9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9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9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9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9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9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9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9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9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9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9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9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71"/>
      <c r="CT594" s="332"/>
      <c s="14"/>
      <c s="79"/>
      <c s="79"/>
      <c r="FL594" s="1"/>
      <c s="125">
        <f t="shared" si="156"/>
        <v>44422</v>
      </c>
      <c s="229"/>
    </row>
    <row ht="11.1" customHeight="1">
      <c s="299">
        <f t="shared" si="160"/>
        <v>595</v>
      </c>
      <c s="74">
        <f t="shared" si="157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25"/>
      <c s="255" t="str">
        <f t="shared" si="161"/>
        <v/>
      </c>
      <c s="25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223">
        <f t="shared" si="158"/>
        <v>0</v>
      </c>
      <c s="93" t="str">
        <f t="shared" si="159"/>
        <v>00:00</v>
      </c>
      <c s="29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29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29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9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29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9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9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9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29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9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29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9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9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9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9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9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9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9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9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9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9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9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9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9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9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9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9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9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9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71"/>
      <c r="CT595" s="332"/>
      <c s="14"/>
      <c s="79"/>
      <c s="79"/>
      <c r="FL595" s="1"/>
      <c s="125">
        <f t="shared" si="156"/>
        <v>44423</v>
      </c>
      <c s="229"/>
    </row>
    <row ht="11.1" customHeight="1">
      <c s="299">
        <f t="shared" si="160"/>
        <v>596</v>
      </c>
      <c s="74">
        <f t="shared" si="157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25"/>
      <c s="255" t="str">
        <f t="shared" si="161"/>
        <v/>
      </c>
      <c s="25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223">
        <f t="shared" si="158"/>
        <v>0</v>
      </c>
      <c s="93" t="str">
        <f t="shared" si="159"/>
        <v>00:00</v>
      </c>
      <c s="29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29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29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9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29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9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9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9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29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9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29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29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9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9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9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9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9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9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9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9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9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9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9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9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9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9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9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9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9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71"/>
      <c r="CT596" s="332"/>
      <c s="14"/>
      <c s="79"/>
      <c s="79"/>
      <c r="FL596" s="1"/>
      <c s="125">
        <f t="shared" si="156"/>
        <v>44424</v>
      </c>
      <c s="229"/>
    </row>
    <row ht="11.1" customHeight="1">
      <c s="299">
        <f t="shared" si="160"/>
        <v>597</v>
      </c>
      <c s="74">
        <f t="shared" si="157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25"/>
      <c s="255" t="str">
        <f t="shared" si="161"/>
        <v/>
      </c>
      <c s="25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223">
        <f t="shared" si="158"/>
        <v>0</v>
      </c>
      <c s="93" t="str">
        <f t="shared" si="159"/>
        <v>00:00</v>
      </c>
      <c s="29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29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29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9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29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9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9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9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29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29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29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9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9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9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9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9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9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9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9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9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9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9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9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9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9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9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9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9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9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71"/>
      <c r="CT597" s="332"/>
      <c s="14"/>
      <c s="79"/>
      <c s="79"/>
      <c r="FL597" s="1"/>
      <c s="125">
        <f t="shared" si="156"/>
        <v>44425</v>
      </c>
      <c s="229"/>
    </row>
    <row ht="11.1" customHeight="1">
      <c s="299">
        <f t="shared" si="160"/>
        <v>598</v>
      </c>
      <c s="74">
        <f t="shared" si="157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25"/>
      <c s="255" t="str">
        <f t="shared" si="161"/>
        <v/>
      </c>
      <c s="25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223">
        <f t="shared" si="158"/>
        <v>0</v>
      </c>
      <c s="93" t="str">
        <f t="shared" si="159"/>
        <v>00:00</v>
      </c>
      <c s="29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29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29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9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29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9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9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9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29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29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29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9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9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9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9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9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9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9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9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9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9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9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9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9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9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9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9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9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9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71"/>
      <c r="CT598" s="332"/>
      <c s="14"/>
      <c s="79"/>
      <c s="79"/>
      <c r="FL598" s="1"/>
      <c s="125">
        <f t="shared" si="156"/>
        <v>44426</v>
      </c>
      <c s="229"/>
    </row>
    <row ht="11.1" customHeight="1">
      <c s="299">
        <f t="shared" si="160"/>
        <v>599</v>
      </c>
      <c s="74">
        <f t="shared" si="157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25"/>
      <c s="255" t="str">
        <f t="shared" si="161"/>
        <v/>
      </c>
      <c s="25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223">
        <f t="shared" si="158"/>
        <v>0</v>
      </c>
      <c s="93" t="str">
        <f t="shared" si="159"/>
        <v>00:00</v>
      </c>
      <c s="29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9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29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9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29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9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9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9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29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29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29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29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9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9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9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9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9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9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9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9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9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9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9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9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9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9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9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9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9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71"/>
      <c r="CT599" s="332"/>
      <c s="14"/>
      <c s="79"/>
      <c s="79"/>
      <c r="FL599" s="1"/>
      <c s="125">
        <f t="shared" si="156"/>
        <v>44427</v>
      </c>
      <c s="229"/>
    </row>
    <row ht="11.1" customHeight="1">
      <c s="299">
        <f t="shared" si="160"/>
        <v>600</v>
      </c>
      <c s="74">
        <f t="shared" si="157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25"/>
      <c s="255" t="str">
        <f t="shared" si="161"/>
        <v/>
      </c>
      <c s="25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223">
        <f t="shared" si="158"/>
        <v>0</v>
      </c>
      <c s="93" t="str">
        <f t="shared" si="159"/>
        <v>00:00</v>
      </c>
      <c s="29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9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29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9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29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9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9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9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29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29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29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29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9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9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9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9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9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9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9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9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9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9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9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9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9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9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9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9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9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71"/>
      <c r="CT600" s="332"/>
      <c s="14"/>
      <c s="79"/>
      <c s="79"/>
      <c r="FL600" s="1"/>
      <c s="125">
        <f t="shared" si="156"/>
        <v>44428</v>
      </c>
      <c s="229"/>
    </row>
    <row ht="11.1" customHeight="1">
      <c s="299">
        <f t="shared" si="160"/>
        <v>601</v>
      </c>
      <c s="74">
        <f t="shared" si="157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25"/>
      <c s="255" t="str">
        <f t="shared" si="161"/>
        <v/>
      </c>
      <c s="25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223">
        <f t="shared" si="158"/>
        <v>0</v>
      </c>
      <c s="93" t="str">
        <f t="shared" si="159"/>
        <v>00:00</v>
      </c>
      <c s="29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29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29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9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29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9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9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9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29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29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29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9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9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9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9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9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9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9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9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9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9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9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9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9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9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9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9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9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9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71"/>
      <c r="CT601" s="332"/>
      <c s="14"/>
      <c s="79"/>
      <c s="79"/>
      <c r="FL601" s="1"/>
      <c s="125">
        <f t="shared" si="156"/>
        <v>44429</v>
      </c>
      <c s="229"/>
    </row>
    <row ht="11.1" customHeight="1">
      <c s="299">
        <f t="shared" si="160"/>
        <v>602</v>
      </c>
      <c s="74">
        <f t="shared" si="157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25"/>
      <c s="255" t="str">
        <f t="shared" si="161"/>
        <v/>
      </c>
      <c s="25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223">
        <f t="shared" si="158"/>
        <v>0</v>
      </c>
      <c s="93" t="str">
        <f t="shared" si="159"/>
        <v>00:00</v>
      </c>
      <c s="29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9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29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9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29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9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9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9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29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29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29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29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9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9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9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9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9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9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9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9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9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9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9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9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9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9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9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9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9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71"/>
      <c r="CT602" s="332"/>
      <c s="14"/>
      <c s="79"/>
      <c s="79"/>
      <c r="FL602" s="1"/>
      <c s="125">
        <f t="shared" si="156"/>
        <v>44430</v>
      </c>
      <c s="229"/>
    </row>
    <row ht="11.1" customHeight="1">
      <c s="299">
        <f t="shared" si="160"/>
        <v>603</v>
      </c>
      <c s="74">
        <f t="shared" si="157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25"/>
      <c s="255" t="str">
        <f t="shared" si="161"/>
        <v/>
      </c>
      <c s="25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223">
        <f t="shared" si="158"/>
        <v>0</v>
      </c>
      <c s="93" t="str">
        <f t="shared" si="159"/>
        <v>00:00</v>
      </c>
      <c s="29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9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29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9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29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9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9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9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29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29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29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9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9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9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9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9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9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9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9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9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9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9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9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9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9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9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9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9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9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71"/>
      <c r="CT603" s="332"/>
      <c s="14"/>
      <c s="79"/>
      <c s="79"/>
      <c r="FL603" s="1"/>
      <c s="125">
        <f t="shared" si="156"/>
        <v>44431</v>
      </c>
      <c s="229"/>
    </row>
    <row ht="11.1" customHeight="1">
      <c s="299">
        <f t="shared" si="160"/>
        <v>604</v>
      </c>
      <c s="74">
        <f t="shared" si="157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25"/>
      <c s="255" t="str">
        <f t="shared" si="161"/>
        <v/>
      </c>
      <c s="25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223">
        <f t="shared" si="158"/>
        <v>0</v>
      </c>
      <c s="93" t="str">
        <f t="shared" si="159"/>
        <v>00:00</v>
      </c>
      <c s="29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9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29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9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29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9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9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9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29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29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29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9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9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9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9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9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9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9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9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9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9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9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9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9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9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9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9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9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9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71"/>
      <c r="CT604" s="332"/>
      <c s="14"/>
      <c s="79"/>
      <c s="79"/>
      <c r="FL604" s="1"/>
      <c s="125">
        <f t="shared" si="156"/>
        <v>44432</v>
      </c>
      <c s="229"/>
    </row>
    <row ht="11.1" customHeight="1">
      <c s="299">
        <f t="shared" si="160"/>
        <v>605</v>
      </c>
      <c s="74">
        <f t="shared" si="157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25"/>
      <c s="255" t="str">
        <f t="shared" si="161"/>
        <v/>
      </c>
      <c s="25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223">
        <f t="shared" si="158"/>
        <v>0</v>
      </c>
      <c s="93" t="str">
        <f t="shared" si="159"/>
        <v>00:00</v>
      </c>
      <c s="29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9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29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9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29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9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9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9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29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29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29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29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9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9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9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9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9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9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9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9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9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9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9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9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9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9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9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9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9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71"/>
      <c r="CT605" s="332"/>
      <c s="14"/>
      <c s="79"/>
      <c s="79"/>
      <c r="FL605" s="1"/>
      <c s="125">
        <f t="shared" si="156"/>
        <v>44433</v>
      </c>
      <c s="229"/>
    </row>
    <row ht="11.1" customHeight="1">
      <c s="299">
        <f t="shared" si="160"/>
        <v>606</v>
      </c>
      <c s="74">
        <f t="shared" si="157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25"/>
      <c s="255" t="str">
        <f t="shared" si="161"/>
        <v/>
      </c>
      <c s="25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223">
        <f t="shared" si="158"/>
        <v>0</v>
      </c>
      <c s="93" t="str">
        <f t="shared" si="159"/>
        <v>00:00</v>
      </c>
      <c s="29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9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29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9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29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9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9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9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29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29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29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9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9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9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9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9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9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9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9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9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9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9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9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9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9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9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9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9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9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71"/>
      <c r="CT606" s="332"/>
      <c s="14"/>
      <c s="79"/>
      <c s="79"/>
      <c r="FL606" s="1"/>
      <c s="125">
        <f t="shared" si="156"/>
        <v>44434</v>
      </c>
      <c s="229"/>
    </row>
    <row ht="11.1" customHeight="1">
      <c s="299">
        <f t="shared" si="160"/>
        <v>607</v>
      </c>
      <c s="74">
        <f t="shared" si="157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25"/>
      <c s="255" t="str">
        <f t="shared" si="161"/>
        <v/>
      </c>
      <c s="25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223">
        <f t="shared" si="158"/>
        <v>0</v>
      </c>
      <c s="93" t="str">
        <f t="shared" si="159"/>
        <v>00:00</v>
      </c>
      <c s="29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9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29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9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29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9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9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9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29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29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29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9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9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9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9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9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9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9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9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9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9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9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9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9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9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9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9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9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9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71"/>
      <c r="CT607" s="332"/>
      <c s="14"/>
      <c s="79"/>
      <c s="79"/>
      <c r="FL607" s="1"/>
      <c s="125">
        <f t="shared" si="156"/>
        <v>44435</v>
      </c>
      <c s="229"/>
    </row>
    <row ht="11.1" customHeight="1">
      <c s="299">
        <f t="shared" si="160"/>
        <v>608</v>
      </c>
      <c s="74">
        <f t="shared" si="157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25"/>
      <c s="255" t="str">
        <f t="shared" si="161"/>
        <v/>
      </c>
      <c s="25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223">
        <f t="shared" si="158"/>
        <v>0</v>
      </c>
      <c s="93" t="str">
        <f t="shared" si="159"/>
        <v>00:00</v>
      </c>
      <c s="29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29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9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9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9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9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9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9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9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29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29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29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9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9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9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9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9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9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9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9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9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9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9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9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9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9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9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9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9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71"/>
      <c r="CT608" s="332"/>
      <c s="14"/>
      <c s="79"/>
      <c s="79"/>
      <c r="FL608" s="1"/>
      <c s="125">
        <f t="shared" si="156"/>
        <v>44436</v>
      </c>
      <c s="229"/>
    </row>
    <row ht="11.1" customHeight="1">
      <c s="299">
        <f t="shared" si="160"/>
        <v>609</v>
      </c>
      <c s="74">
        <f t="shared" si="157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25"/>
      <c s="255" t="str">
        <f t="shared" si="161"/>
        <v/>
      </c>
      <c s="25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223">
        <f t="shared" si="158"/>
        <v>0</v>
      </c>
      <c s="93" t="str">
        <f t="shared" si="159"/>
        <v>00:00</v>
      </c>
      <c s="29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29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9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9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9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9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9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9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9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9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29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29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9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9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9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9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9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9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9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9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9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9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9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9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9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9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9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9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9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71"/>
      <c r="CT609" s="332"/>
      <c s="14"/>
      <c s="79"/>
      <c s="79"/>
      <c r="FL609" s="1"/>
      <c s="125">
        <f t="shared" si="156"/>
        <v>44437</v>
      </c>
      <c s="229"/>
    </row>
    <row ht="11.1" customHeight="1">
      <c s="299">
        <f t="shared" si="160"/>
        <v>610</v>
      </c>
      <c s="74">
        <f t="shared" si="157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25"/>
      <c s="255" t="str">
        <f t="shared" si="161"/>
        <v/>
      </c>
      <c s="25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223">
        <f t="shared" si="158"/>
        <v>0</v>
      </c>
      <c s="93" t="str">
        <f t="shared" si="159"/>
        <v>00:00</v>
      </c>
      <c s="29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29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9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9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9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9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9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9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9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29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29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9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9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9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9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9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9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9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9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9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9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9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9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9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9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9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9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9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9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71"/>
      <c r="CT610" s="332"/>
      <c s="14"/>
      <c s="79"/>
      <c s="79"/>
      <c r="FL610" s="1"/>
      <c s="125">
        <f t="shared" si="156"/>
        <v>44438</v>
      </c>
      <c s="229"/>
    </row>
    <row ht="11.1" customHeight="1">
      <c s="299">
        <f t="shared" si="160"/>
        <v>611</v>
      </c>
      <c s="74">
        <f t="shared" si="157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25"/>
      <c s="255" t="str">
        <f t="shared" si="161"/>
        <v/>
      </c>
      <c s="25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223">
        <f t="shared" si="158"/>
        <v>0</v>
      </c>
      <c s="93" t="str">
        <f t="shared" si="159"/>
        <v>00:00</v>
      </c>
      <c s="29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29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9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9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9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9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9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9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9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9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29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9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9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9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9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9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9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9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9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9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9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9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9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9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9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9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9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9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9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71"/>
      <c r="CT611" s="332"/>
      <c s="14"/>
      <c s="79"/>
      <c s="79"/>
      <c r="FL611" s="1"/>
      <c s="125">
        <f t="shared" si="156"/>
        <v>44439</v>
      </c>
      <c s="229"/>
    </row>
    <row ht="11.1" customHeight="1">
      <c s="299">
        <f t="shared" si="160"/>
        <v>612</v>
      </c>
      <c s="74">
        <f t="shared" si="157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25"/>
      <c s="255" t="str">
        <f t="shared" si="161"/>
        <v/>
      </c>
      <c s="25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223">
        <f t="shared" si="158"/>
        <v>0</v>
      </c>
      <c s="93" t="str">
        <f t="shared" si="159"/>
        <v>00:00</v>
      </c>
      <c s="29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29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9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9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9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9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9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9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9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9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29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9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9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9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9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9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9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9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9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9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9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9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9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9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9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9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9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9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9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71"/>
      <c r="CT612" s="332"/>
      <c s="14"/>
      <c s="79"/>
      <c s="79"/>
      <c r="FL612" s="1"/>
      <c s="125">
        <f t="shared" si="156"/>
        <v>44440</v>
      </c>
      <c s="229"/>
    </row>
    <row ht="11.1" customHeight="1">
      <c s="299">
        <f t="shared" si="160"/>
        <v>613</v>
      </c>
      <c s="74">
        <f t="shared" si="157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25"/>
      <c s="255" t="str">
        <f t="shared" si="161"/>
        <v/>
      </c>
      <c s="25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223">
        <f t="shared" si="158"/>
        <v>0</v>
      </c>
      <c s="93" t="str">
        <f t="shared" si="159"/>
        <v>00:00</v>
      </c>
      <c s="29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29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9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9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9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9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9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9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9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9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29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9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9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9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9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9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9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9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9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9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9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9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9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9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9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9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9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9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9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71"/>
      <c r="CT613" s="332"/>
      <c s="14"/>
      <c s="79"/>
      <c s="79"/>
      <c r="FL613" s="1"/>
      <c s="125">
        <f t="shared" si="156"/>
        <v>44441</v>
      </c>
      <c s="229"/>
    </row>
    <row ht="11.1" customHeight="1">
      <c s="299">
        <f t="shared" si="160"/>
        <v>614</v>
      </c>
      <c s="74">
        <f t="shared" si="157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25"/>
      <c s="255" t="str">
        <f t="shared" si="161"/>
        <v/>
      </c>
      <c s="25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223">
        <f t="shared" si="158"/>
        <v>0</v>
      </c>
      <c s="93" t="str">
        <f t="shared" si="159"/>
        <v>00:00</v>
      </c>
      <c s="29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29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9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9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9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9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9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9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9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9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29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29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9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9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9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9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9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9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9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9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9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9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9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9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9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9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9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9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9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71"/>
      <c r="CT614" s="332"/>
      <c s="14"/>
      <c s="79"/>
      <c s="79"/>
      <c r="FL614" s="1"/>
      <c s="125">
        <f t="shared" si="156"/>
        <v>44442</v>
      </c>
      <c s="229"/>
    </row>
    <row ht="11.1" customHeight="1">
      <c s="299">
        <f t="shared" si="160"/>
        <v>615</v>
      </c>
      <c s="74">
        <f t="shared" si="157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25"/>
      <c s="255" t="str">
        <f t="shared" si="161"/>
        <v/>
      </c>
      <c s="25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223">
        <f t="shared" si="158"/>
        <v>0</v>
      </c>
      <c s="93" t="str">
        <f t="shared" si="159"/>
        <v>00:00</v>
      </c>
      <c s="29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29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9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9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9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9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9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9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9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29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29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9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9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9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9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9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9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9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9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9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9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9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9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9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9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9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9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9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9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71"/>
      <c r="CT615" s="332"/>
      <c s="14"/>
      <c s="79"/>
      <c s="79"/>
      <c r="FL615" s="1"/>
      <c s="125">
        <f t="shared" si="156"/>
        <v>44443</v>
      </c>
      <c s="229"/>
    </row>
    <row ht="11.1" customHeight="1">
      <c s="299">
        <f t="shared" si="160"/>
        <v>616</v>
      </c>
      <c s="74">
        <f t="shared" si="157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25"/>
      <c s="255" t="str">
        <f t="shared" si="161"/>
        <v/>
      </c>
      <c s="25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223">
        <f t="shared" si="158"/>
        <v>0</v>
      </c>
      <c s="93" t="str">
        <f t="shared" si="159"/>
        <v>00:00</v>
      </c>
      <c s="29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29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9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9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9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9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9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9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9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9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29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9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9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9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9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9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9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9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9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9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9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9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9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9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9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9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9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9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9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71"/>
      <c r="CT616" s="332"/>
      <c s="14"/>
      <c s="79"/>
      <c s="79"/>
      <c r="FL616" s="1"/>
      <c s="125">
        <f t="shared" si="156"/>
        <v>44444</v>
      </c>
      <c s="229"/>
    </row>
    <row ht="11.1" customHeight="1">
      <c s="299">
        <f t="shared" si="160"/>
        <v>617</v>
      </c>
      <c s="74">
        <f t="shared" si="157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25"/>
      <c s="255" t="str">
        <f t="shared" si="161"/>
        <v/>
      </c>
      <c s="25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223">
        <f t="shared" si="158"/>
        <v>0</v>
      </c>
      <c s="93" t="str">
        <f t="shared" si="159"/>
        <v>00:00</v>
      </c>
      <c s="29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29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9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9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9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9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9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9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9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9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29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9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9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9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9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9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9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9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9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9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9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9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9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9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9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9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9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9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9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71"/>
      <c r="CT617" s="332"/>
      <c s="14"/>
      <c s="79"/>
      <c s="79"/>
      <c r="FL617" s="1"/>
      <c s="125">
        <f t="shared" si="156"/>
        <v>44445</v>
      </c>
      <c s="229"/>
    </row>
    <row ht="11.1" customHeight="1">
      <c s="299">
        <f t="shared" si="160"/>
        <v>618</v>
      </c>
      <c s="74">
        <f t="shared" si="157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25"/>
      <c s="255" t="str">
        <f t="shared" si="161"/>
        <v/>
      </c>
      <c s="25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223">
        <f t="shared" si="158"/>
        <v>0</v>
      </c>
      <c s="93" t="str">
        <f t="shared" si="159"/>
        <v>00:00</v>
      </c>
      <c s="29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29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9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9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9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9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9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9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9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9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29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9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9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9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9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9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9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9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9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9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9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9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9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9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9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9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9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9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9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71"/>
      <c r="CT618" s="332"/>
      <c s="14"/>
      <c s="79"/>
      <c s="79"/>
      <c r="FL618" s="1"/>
      <c s="125">
        <f t="shared" si="156"/>
        <v>44446</v>
      </c>
      <c s="229"/>
    </row>
    <row ht="11.1" customHeight="1">
      <c s="299">
        <f t="shared" si="160"/>
        <v>619</v>
      </c>
      <c s="74">
        <f t="shared" si="157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25"/>
      <c s="255" t="str">
        <f t="shared" si="161"/>
        <v/>
      </c>
      <c s="25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223">
        <f t="shared" si="158"/>
        <v>0</v>
      </c>
      <c s="93" t="str">
        <f t="shared" si="159"/>
        <v>00:00</v>
      </c>
      <c s="29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29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9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9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9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9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9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9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9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9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29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9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9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9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9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9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9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9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9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9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9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9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9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9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9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9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9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9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9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71"/>
      <c r="CT619" s="332"/>
      <c s="14"/>
      <c s="79"/>
      <c s="79"/>
      <c r="FL619" s="1"/>
      <c s="125">
        <f t="shared" si="156"/>
        <v>44447</v>
      </c>
      <c s="229"/>
    </row>
    <row ht="11.1" customHeight="1">
      <c s="299">
        <f t="shared" si="160"/>
        <v>620</v>
      </c>
      <c s="74">
        <f t="shared" si="157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25"/>
      <c s="255" t="str">
        <f t="shared" si="161"/>
        <v/>
      </c>
      <c s="25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223">
        <f t="shared" si="158"/>
        <v>0</v>
      </c>
      <c s="93" t="str">
        <f t="shared" si="159"/>
        <v>00:00</v>
      </c>
      <c s="29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9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9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9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9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9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9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9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9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29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29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9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9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9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9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9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9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9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9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9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9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9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9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9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9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9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9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9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9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71"/>
      <c r="CT620" s="332"/>
      <c s="14"/>
      <c s="79"/>
      <c s="79"/>
      <c r="FL620" s="1"/>
      <c s="125">
        <f t="shared" si="156"/>
        <v>44448</v>
      </c>
      <c s="229"/>
    </row>
    <row ht="11.1" customHeight="1">
      <c s="299">
        <f t="shared" si="160"/>
        <v>621</v>
      </c>
      <c s="74">
        <f t="shared" si="157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25"/>
      <c s="255" t="str">
        <f t="shared" si="161"/>
        <v/>
      </c>
      <c s="25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223">
        <f t="shared" si="158"/>
        <v>0</v>
      </c>
      <c s="93" t="str">
        <f t="shared" si="159"/>
        <v>00:00</v>
      </c>
      <c s="29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9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9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9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9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9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9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9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9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9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9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9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9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9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9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9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9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9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9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9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9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9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9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9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9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9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9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9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9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71"/>
      <c r="CT621" s="332"/>
      <c s="14"/>
      <c s="79"/>
      <c s="79"/>
      <c r="FL621" s="1"/>
      <c s="125">
        <f t="shared" si="156"/>
        <v>44449</v>
      </c>
      <c s="229"/>
    </row>
    <row ht="11.1" customHeight="1">
      <c s="299">
        <f t="shared" si="160"/>
        <v>622</v>
      </c>
      <c s="74">
        <f t="shared" si="157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25"/>
      <c s="255" t="str">
        <f t="shared" si="161"/>
        <v/>
      </c>
      <c s="25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223">
        <f t="shared" si="158"/>
        <v>0</v>
      </c>
      <c s="93" t="str">
        <f t="shared" si="159"/>
        <v>00:00</v>
      </c>
      <c s="29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9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9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9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9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9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9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9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9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9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9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9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9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9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9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9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9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9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9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9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9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9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9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9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9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9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9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9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9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71"/>
      <c r="CT622" s="332"/>
      <c s="14"/>
      <c s="79"/>
      <c s="79"/>
      <c r="FL622" s="1"/>
      <c s="125">
        <f t="shared" si="156"/>
        <v>44450</v>
      </c>
      <c s="229"/>
    </row>
    <row ht="11.1" customHeight="1">
      <c s="299">
        <f t="shared" si="160"/>
        <v>623</v>
      </c>
      <c s="74">
        <f t="shared" si="157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25"/>
      <c s="255" t="str">
        <f t="shared" si="161"/>
        <v/>
      </c>
      <c s="25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223">
        <f t="shared" si="158"/>
        <v>0</v>
      </c>
      <c s="93" t="str">
        <f t="shared" si="159"/>
        <v>00:00</v>
      </c>
      <c s="29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9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9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9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9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9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9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9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9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9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9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9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9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9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9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9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9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9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9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9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9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9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9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9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9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9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9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9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9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71"/>
      <c r="CT623" s="332"/>
      <c s="14"/>
      <c s="79"/>
      <c s="79"/>
      <c r="FL623" s="1"/>
      <c s="125">
        <f t="shared" si="156"/>
        <v>44451</v>
      </c>
      <c s="229"/>
    </row>
    <row ht="11.1" customHeight="1">
      <c s="299">
        <f t="shared" si="160"/>
        <v>624</v>
      </c>
      <c s="74">
        <f t="shared" si="157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25"/>
      <c s="255" t="str">
        <f t="shared" si="161"/>
        <v/>
      </c>
      <c s="25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223">
        <f t="shared" si="158"/>
        <v>0</v>
      </c>
      <c s="93" t="str">
        <f t="shared" si="159"/>
        <v>00:00</v>
      </c>
      <c s="29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9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9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9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9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9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9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9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9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9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9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9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9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9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9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9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9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9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9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9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9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9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9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9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9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9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9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9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9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71"/>
      <c r="CT624" s="332"/>
      <c s="14"/>
      <c s="79"/>
      <c s="79"/>
      <c r="FL624" s="1"/>
      <c s="125">
        <f t="shared" si="156"/>
        <v>44452</v>
      </c>
      <c s="229"/>
    </row>
    <row ht="11.1" customHeight="1">
      <c s="299">
        <f t="shared" si="160"/>
        <v>625</v>
      </c>
      <c s="74">
        <f t="shared" si="157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25"/>
      <c s="255" t="str">
        <f t="shared" si="161"/>
        <v/>
      </c>
      <c s="25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223">
        <f t="shared" si="158"/>
        <v>0</v>
      </c>
      <c s="93" t="str">
        <f t="shared" si="159"/>
        <v>00:00</v>
      </c>
      <c s="29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9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9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9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9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9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9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9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9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9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9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29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9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9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9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9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9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9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9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9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9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9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9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9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9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9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9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9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9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71"/>
      <c r="CT625" s="332"/>
      <c s="14"/>
      <c s="79"/>
      <c s="79"/>
      <c r="FL625" s="1"/>
      <c s="125">
        <f t="shared" si="156"/>
        <v>44453</v>
      </c>
      <c s="229"/>
    </row>
    <row ht="11.1" customHeight="1">
      <c s="299">
        <f t="shared" si="160"/>
        <v>626</v>
      </c>
      <c s="74">
        <f t="shared" si="157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25"/>
      <c s="255" t="str">
        <f t="shared" si="161"/>
        <v/>
      </c>
      <c s="25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223">
        <f t="shared" si="158"/>
        <v>0</v>
      </c>
      <c s="93" t="str">
        <f t="shared" si="159"/>
        <v>00:00</v>
      </c>
      <c s="29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9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9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9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9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9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9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9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9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9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9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9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9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9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9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9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9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9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9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9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9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9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9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9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9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9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9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9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9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71"/>
      <c r="CT626" s="332"/>
      <c s="14"/>
      <c s="79"/>
      <c s="79"/>
      <c r="FL626" s="1"/>
      <c s="125">
        <f t="shared" si="156"/>
        <v>44454</v>
      </c>
      <c s="229"/>
    </row>
    <row ht="11.1" customHeight="1">
      <c s="299">
        <f t="shared" si="160"/>
        <v>627</v>
      </c>
      <c s="74">
        <f t="shared" si="157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25"/>
      <c s="255" t="str">
        <f t="shared" si="161"/>
        <v/>
      </c>
      <c s="25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223">
        <f t="shared" si="158"/>
        <v>0</v>
      </c>
      <c s="93" t="str">
        <f t="shared" si="159"/>
        <v>00:00</v>
      </c>
      <c s="29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9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9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9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9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9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9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9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9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9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9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9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9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9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9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9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9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9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9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9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9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9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9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9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9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9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9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9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9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71"/>
      <c r="CT627" s="332"/>
      <c s="14"/>
      <c s="79"/>
      <c s="79"/>
      <c r="FL627" s="1"/>
      <c s="125">
        <f t="shared" si="156"/>
        <v>44455</v>
      </c>
      <c s="229"/>
    </row>
    <row ht="11.1" customHeight="1">
      <c s="299">
        <f t="shared" si="160"/>
        <v>628</v>
      </c>
      <c s="74">
        <f t="shared" si="157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25"/>
      <c s="255" t="str">
        <f t="shared" si="161"/>
        <v/>
      </c>
      <c s="25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223">
        <f t="shared" si="158"/>
        <v>0</v>
      </c>
      <c s="93" t="str">
        <f t="shared" si="159"/>
        <v>00:00</v>
      </c>
      <c s="29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9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9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9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9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9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9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9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9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9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9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9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9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9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9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9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9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9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9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9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9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9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9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9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9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9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9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9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9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71"/>
      <c r="CT628" s="332"/>
      <c s="14"/>
      <c s="79"/>
      <c s="79"/>
      <c r="FL628" s="1"/>
      <c s="125">
        <f t="shared" si="156"/>
        <v>44456</v>
      </c>
      <c s="229"/>
    </row>
    <row ht="11.1" customHeight="1">
      <c s="299">
        <f t="shared" si="160"/>
        <v>629</v>
      </c>
      <c s="74">
        <f t="shared" si="157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25"/>
      <c s="255" t="str">
        <f t="shared" si="161"/>
        <v/>
      </c>
      <c s="25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223">
        <f t="shared" si="158"/>
        <v>0</v>
      </c>
      <c s="93" t="str">
        <f t="shared" si="159"/>
        <v>00:00</v>
      </c>
      <c s="29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9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9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9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9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9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9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9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9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9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9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9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9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9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9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9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9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9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9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9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9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9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9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9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9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9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9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9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9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71"/>
      <c r="CT629" s="332"/>
      <c s="14"/>
      <c s="79"/>
      <c s="79"/>
      <c r="FL629" s="1"/>
      <c s="125">
        <f t="shared" si="156"/>
        <v>44457</v>
      </c>
      <c s="229"/>
    </row>
    <row ht="11.1" customHeight="1">
      <c s="299">
        <f t="shared" si="160"/>
        <v>630</v>
      </c>
      <c s="74">
        <f t="shared" si="157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25"/>
      <c s="255" t="str">
        <f t="shared" si="161"/>
        <v/>
      </c>
      <c s="25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223">
        <f t="shared" si="158"/>
        <v>0</v>
      </c>
      <c s="93" t="str">
        <f t="shared" si="159"/>
        <v>00:00</v>
      </c>
      <c s="29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9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9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9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9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9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9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9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9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9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9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9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9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9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9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9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9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9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9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9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9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9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9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9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9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9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9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9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9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71"/>
      <c r="CT630" s="332"/>
      <c s="14"/>
      <c s="79"/>
      <c s="79"/>
      <c r="FL630" s="1"/>
      <c s="125">
        <f t="shared" si="156"/>
        <v>44458</v>
      </c>
      <c s="229"/>
    </row>
    <row ht="11.1" customHeight="1">
      <c s="299">
        <f t="shared" si="160"/>
        <v>631</v>
      </c>
      <c s="74">
        <f t="shared" si="157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25"/>
      <c s="255" t="str">
        <f t="shared" si="161"/>
        <v/>
      </c>
      <c s="25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223">
        <f t="shared" si="158"/>
        <v>0</v>
      </c>
      <c s="93" t="str">
        <f t="shared" si="159"/>
        <v>00:00</v>
      </c>
      <c s="29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9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9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9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9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9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9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9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9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9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9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9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9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9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9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9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9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9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9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9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9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9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9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9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9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9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9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9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9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71"/>
      <c r="CT631" s="332"/>
      <c s="14"/>
      <c s="79"/>
      <c s="79"/>
      <c r="FL631" s="1"/>
      <c s="125">
        <f t="shared" si="156"/>
        <v>44459</v>
      </c>
      <c s="229"/>
    </row>
    <row ht="11.1" customHeight="1">
      <c s="299">
        <f t="shared" si="160"/>
        <v>632</v>
      </c>
      <c s="74">
        <f t="shared" si="157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25"/>
      <c s="255" t="str">
        <f t="shared" si="161"/>
        <v/>
      </c>
      <c s="25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223">
        <f t="shared" si="158"/>
        <v>0</v>
      </c>
      <c s="93" t="str">
        <f t="shared" si="159"/>
        <v>00:00</v>
      </c>
      <c s="29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9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9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9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9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9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9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9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9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9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9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9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9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9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9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9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9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9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9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9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9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9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9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9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9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9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9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9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9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71"/>
      <c r="CT632" s="332"/>
      <c s="14"/>
      <c s="79"/>
      <c s="79"/>
      <c r="FL632" s="1"/>
      <c s="125">
        <f t="shared" si="156"/>
        <v>44460</v>
      </c>
      <c s="229"/>
    </row>
    <row ht="11.1" customHeight="1">
      <c s="299">
        <f t="shared" si="160"/>
        <v>633</v>
      </c>
      <c s="74">
        <f t="shared" si="157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25"/>
      <c s="255" t="str">
        <f t="shared" si="161"/>
        <v/>
      </c>
      <c s="25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223">
        <f t="shared" si="158"/>
        <v>0</v>
      </c>
      <c s="93" t="str">
        <f t="shared" si="159"/>
        <v>00:00</v>
      </c>
      <c s="29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9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9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9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9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9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9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9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9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9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9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9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9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9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9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9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9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9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9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9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9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9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9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9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9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9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9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9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9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71"/>
      <c r="CT633" s="332"/>
      <c s="14"/>
      <c s="79"/>
      <c s="79"/>
      <c r="FL633" s="1"/>
      <c s="125">
        <f t="shared" si="156"/>
        <v>44461</v>
      </c>
      <c s="229"/>
    </row>
    <row ht="11.1" customHeight="1">
      <c s="299">
        <f t="shared" si="160"/>
        <v>634</v>
      </c>
      <c s="74">
        <f t="shared" si="157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25"/>
      <c s="255" t="str">
        <f t="shared" si="161"/>
        <v/>
      </c>
      <c s="25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223">
        <f t="shared" si="158"/>
        <v>0</v>
      </c>
      <c s="93" t="str">
        <f t="shared" si="159"/>
        <v>00:00</v>
      </c>
      <c s="29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29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9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9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9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9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9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9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9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9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9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9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9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9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9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9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9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9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9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9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9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9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9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9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9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9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9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9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9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71"/>
      <c r="CT634" s="332"/>
      <c s="14"/>
      <c s="79"/>
      <c s="79"/>
      <c r="FL634" s="1"/>
      <c s="125">
        <f t="shared" si="156"/>
        <v>44462</v>
      </c>
      <c s="229"/>
    </row>
    <row ht="11.1" customHeight="1">
      <c s="299">
        <f t="shared" si="160"/>
        <v>635</v>
      </c>
      <c s="74">
        <f t="shared" si="157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25"/>
      <c s="255" t="str">
        <f t="shared" si="161"/>
        <v/>
      </c>
      <c s="25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223">
        <f t="shared" si="158"/>
        <v>0</v>
      </c>
      <c s="93" t="str">
        <f t="shared" si="159"/>
        <v>00:00</v>
      </c>
      <c s="29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9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9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9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9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9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9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9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9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9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9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9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9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9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9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9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9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9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9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9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9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9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9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9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9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9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9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9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9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71"/>
      <c r="CT635" s="332"/>
      <c s="14"/>
      <c s="79"/>
      <c s="79"/>
      <c r="FL635" s="1"/>
      <c s="125">
        <f t="shared" si="156"/>
        <v>44463</v>
      </c>
      <c s="229"/>
    </row>
    <row ht="11.1" customHeight="1">
      <c s="299">
        <f t="shared" si="160"/>
        <v>636</v>
      </c>
      <c s="74">
        <f t="shared" si="157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25"/>
      <c s="255" t="str">
        <f t="shared" si="161"/>
        <v/>
      </c>
      <c s="25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223">
        <f t="shared" si="158"/>
        <v>0</v>
      </c>
      <c s="93" t="str">
        <f t="shared" si="159"/>
        <v>00:00</v>
      </c>
      <c s="29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9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9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9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9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9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9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9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9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9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9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9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9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9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9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9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9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9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9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9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9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9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9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9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9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9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9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9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9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71"/>
      <c r="CT636" s="332"/>
      <c s="14"/>
      <c s="79"/>
      <c s="79"/>
      <c r="FL636" s="1"/>
      <c s="125">
        <f t="shared" si="156"/>
        <v>44464</v>
      </c>
      <c s="229"/>
    </row>
    <row ht="11.1" customHeight="1">
      <c s="299">
        <f t="shared" si="160"/>
        <v>637</v>
      </c>
      <c s="74">
        <f t="shared" si="157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25"/>
      <c s="255" t="str">
        <f t="shared" si="161"/>
        <v/>
      </c>
      <c s="25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223">
        <f t="shared" si="158"/>
        <v>0</v>
      </c>
      <c s="93" t="str">
        <f t="shared" si="159"/>
        <v>00:00</v>
      </c>
      <c s="29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9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9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9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9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9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9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9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9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9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9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9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9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9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9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9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9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9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9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9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9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9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9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9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9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9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9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9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9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71"/>
      <c r="CT637" s="332"/>
      <c s="14"/>
      <c s="79"/>
      <c s="79"/>
      <c r="FL637" s="1"/>
      <c s="125">
        <f t="shared" si="156"/>
        <v>44465</v>
      </c>
      <c s="229"/>
    </row>
    <row ht="11.1" customHeight="1">
      <c s="299">
        <f t="shared" si="160"/>
        <v>638</v>
      </c>
      <c s="74">
        <f t="shared" si="157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25"/>
      <c s="255" t="str">
        <f t="shared" si="161"/>
        <v/>
      </c>
      <c s="25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223">
        <f t="shared" si="158"/>
        <v>0</v>
      </c>
      <c s="93" t="str">
        <f t="shared" si="159"/>
        <v>00:00</v>
      </c>
      <c s="29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9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9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9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9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9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9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9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9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9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9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9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9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9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9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9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9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9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9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9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9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9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9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9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9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9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9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9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9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71"/>
      <c r="CT638" s="332"/>
      <c s="14"/>
      <c s="79"/>
      <c s="79"/>
      <c r="FL638" s="1"/>
      <c s="125">
        <f t="shared" si="156"/>
        <v>44466</v>
      </c>
      <c s="229"/>
    </row>
    <row ht="11.1" customHeight="1">
      <c s="299">
        <f t="shared" si="160"/>
        <v>639</v>
      </c>
      <c s="74">
        <f t="shared" si="157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25"/>
      <c s="255" t="str">
        <f t="shared" si="161"/>
        <v/>
      </c>
      <c s="25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223">
        <f t="shared" si="158"/>
        <v>0</v>
      </c>
      <c s="93" t="str">
        <f t="shared" si="159"/>
        <v>00:00</v>
      </c>
      <c s="29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9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9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9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9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9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9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9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9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9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9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9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9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9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9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9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9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9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9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9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9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9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9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9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9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9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9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9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9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71"/>
      <c r="CT639" s="332"/>
      <c s="14"/>
      <c s="79"/>
      <c s="79"/>
      <c r="FL639" s="1"/>
      <c s="125">
        <f t="shared" si="156"/>
        <v>44467</v>
      </c>
      <c s="229"/>
    </row>
    <row ht="11.1" customHeight="1">
      <c s="299">
        <f t="shared" si="160"/>
        <v>640</v>
      </c>
      <c s="74">
        <f t="shared" si="157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25"/>
      <c s="255" t="str">
        <f t="shared" si="161"/>
        <v/>
      </c>
      <c s="25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223">
        <f t="shared" si="158"/>
        <v>0</v>
      </c>
      <c s="93" t="str">
        <f t="shared" si="159"/>
        <v>00:00</v>
      </c>
      <c s="29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9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9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9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9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9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9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9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9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9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9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9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9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9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9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9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9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9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9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9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9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9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9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9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9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9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9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9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9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71"/>
      <c r="CT640" s="332"/>
      <c s="14"/>
      <c s="79"/>
      <c s="79"/>
      <c r="FL640" s="1"/>
      <c s="125">
        <f t="shared" si="156"/>
        <v>44468</v>
      </c>
      <c s="229"/>
    </row>
    <row ht="11.1" customHeight="1">
      <c s="299">
        <f t="shared" si="160"/>
        <v>641</v>
      </c>
      <c s="74">
        <f t="shared" si="157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25"/>
      <c s="255" t="str">
        <f t="shared" si="161"/>
        <v/>
      </c>
      <c s="25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223">
        <f t="shared" si="158"/>
        <v>0</v>
      </c>
      <c s="93" t="str">
        <f t="shared" si="159"/>
        <v>00:00</v>
      </c>
      <c s="29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9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9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9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9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9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9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9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9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9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9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9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9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9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9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9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9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9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9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9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9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9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9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9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9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9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9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9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9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71"/>
      <c r="CT641" s="332"/>
      <c s="14"/>
      <c s="79"/>
      <c s="79"/>
      <c r="FL641" s="1"/>
      <c s="125">
        <f t="shared" si="156"/>
        <v>44469</v>
      </c>
      <c s="229"/>
    </row>
    <row ht="11.1" customHeight="1">
      <c s="299">
        <f t="shared" si="160"/>
        <v>642</v>
      </c>
      <c s="74">
        <f t="shared" si="157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25"/>
      <c s="255" t="str">
        <f t="shared" si="161"/>
        <v/>
      </c>
      <c s="25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223">
        <f t="shared" si="158"/>
        <v>0</v>
      </c>
      <c s="93" t="str">
        <f t="shared" si="159"/>
        <v>00:00</v>
      </c>
      <c s="29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9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9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9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9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9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9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9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9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9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9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9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9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9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9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9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9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9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9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9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9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9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9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9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9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9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9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9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9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71"/>
      <c r="CT642" s="332"/>
      <c s="14"/>
      <c s="79"/>
      <c s="79"/>
      <c r="FL642" s="1"/>
      <c s="125">
        <f t="shared" si="156"/>
        <v>44470</v>
      </c>
      <c s="229"/>
    </row>
    <row ht="11.1" customHeight="1">
      <c s="299">
        <f t="shared" si="160"/>
        <v>643</v>
      </c>
      <c s="74">
        <f t="shared" si="157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25"/>
      <c s="255" t="str">
        <f t="shared" si="161"/>
        <v/>
      </c>
      <c s="25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223">
        <f t="shared" si="158"/>
        <v>0</v>
      </c>
      <c s="93" t="str">
        <f t="shared" si="159"/>
        <v>00:00</v>
      </c>
      <c s="29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9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9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9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9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9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9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9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9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9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9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9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9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9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9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9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9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9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9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9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9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9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9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9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9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9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9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9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9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71"/>
      <c r="CT643" s="332"/>
      <c s="14"/>
      <c s="79"/>
      <c s="79"/>
      <c r="FL643" s="1"/>
      <c s="125">
        <f t="shared" si="156"/>
        <v>44471</v>
      </c>
      <c s="229"/>
    </row>
    <row ht="11.1" customHeight="1">
      <c s="299">
        <f t="shared" si="160"/>
        <v>644</v>
      </c>
      <c s="74">
        <f t="shared" si="157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25"/>
      <c s="255" t="str">
        <f t="shared" si="161"/>
        <v/>
      </c>
      <c s="25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223">
        <f t="shared" si="158"/>
        <v>0</v>
      </c>
      <c s="93" t="str">
        <f t="shared" si="159"/>
        <v>00:00</v>
      </c>
      <c s="29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9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9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9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9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9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9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9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9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9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9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9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9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9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9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9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9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9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9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9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9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9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9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9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9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9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9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9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9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71"/>
      <c r="CT644" s="332"/>
      <c s="14"/>
      <c s="79"/>
      <c s="79"/>
      <c r="FL644" s="1"/>
      <c s="125">
        <f t="shared" si="156"/>
        <v>44472</v>
      </c>
      <c s="229"/>
    </row>
    <row ht="11.1" customHeight="1">
      <c s="299">
        <f t="shared" si="160"/>
        <v>645</v>
      </c>
      <c s="74">
        <f t="shared" si="157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25"/>
      <c s="255" t="str">
        <f t="shared" si="161"/>
        <v/>
      </c>
      <c s="25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223">
        <f t="shared" si="158"/>
        <v>0</v>
      </c>
      <c s="93" t="str">
        <f t="shared" si="159"/>
        <v>00:00</v>
      </c>
      <c s="29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9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9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9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9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9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9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9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9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9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9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9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9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9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9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9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9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9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9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9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9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9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9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9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9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9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9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9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9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71"/>
      <c r="CT645" s="332"/>
      <c s="14"/>
      <c s="79"/>
      <c s="79"/>
      <c r="FL645" s="1"/>
      <c s="125">
        <f t="shared" si="156"/>
        <v>44473</v>
      </c>
      <c s="229"/>
    </row>
    <row ht="11.1" customHeight="1">
      <c s="299">
        <f t="shared" si="160"/>
        <v>646</v>
      </c>
      <c s="74">
        <f t="shared" si="157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25"/>
      <c s="255" t="str">
        <f t="shared" si="161"/>
        <v/>
      </c>
      <c s="25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223">
        <f t="shared" si="158"/>
        <v>0</v>
      </c>
      <c s="93" t="str">
        <f t="shared" si="159"/>
        <v>00:00</v>
      </c>
      <c s="29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9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9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9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9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9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9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9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9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9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9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9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9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9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9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9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9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9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9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9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9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9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9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9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9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9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9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9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9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71"/>
      <c r="CT646" s="332"/>
      <c s="14"/>
      <c s="79"/>
      <c s="79"/>
      <c r="FL646" s="1"/>
      <c s="125">
        <f t="shared" si="156"/>
        <v>44474</v>
      </c>
      <c s="229"/>
    </row>
    <row ht="11.1" customHeight="1">
      <c s="299">
        <f t="shared" si="160"/>
        <v>647</v>
      </c>
      <c s="74">
        <f t="shared" si="157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25"/>
      <c s="255" t="str">
        <f t="shared" si="161"/>
        <v/>
      </c>
      <c s="25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223">
        <f t="shared" si="158"/>
        <v>0</v>
      </c>
      <c s="93" t="str">
        <f t="shared" si="159"/>
        <v>00:00</v>
      </c>
      <c s="29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9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9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9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9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9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9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9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9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9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9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9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9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9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9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9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9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9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9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9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9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9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9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9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9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9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9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9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9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71"/>
      <c r="CT647" s="332"/>
      <c s="14"/>
      <c s="79"/>
      <c s="79"/>
      <c r="FL647" s="1"/>
      <c s="125">
        <f t="shared" si="156"/>
        <v>44475</v>
      </c>
      <c s="229"/>
    </row>
    <row ht="11.1" customHeight="1">
      <c s="299">
        <f t="shared" si="160"/>
        <v>648</v>
      </c>
      <c s="74">
        <f t="shared" si="157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25"/>
      <c s="255" t="str">
        <f t="shared" si="161"/>
        <v/>
      </c>
      <c s="25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223">
        <f t="shared" si="158"/>
        <v>0</v>
      </c>
      <c s="93" t="str">
        <f t="shared" si="159"/>
        <v>00:00</v>
      </c>
      <c s="29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9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9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9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9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9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9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9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9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9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9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9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9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9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9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9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9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9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9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9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9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9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9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9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9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9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9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9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9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71"/>
      <c r="CT648" s="332"/>
      <c s="14"/>
      <c s="79"/>
      <c s="79"/>
      <c r="FL648" s="1"/>
      <c s="125">
        <f t="shared" si="156"/>
        <v>44476</v>
      </c>
      <c s="229"/>
    </row>
    <row ht="11.1" customHeight="1">
      <c s="299">
        <f t="shared" si="160"/>
        <v>649</v>
      </c>
      <c s="74">
        <f t="shared" si="157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25"/>
      <c s="255" t="str">
        <f t="shared" si="161"/>
        <v/>
      </c>
      <c s="25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223">
        <f t="shared" si="158"/>
        <v>0</v>
      </c>
      <c s="93" t="str">
        <f t="shared" si="159"/>
        <v>00:00</v>
      </c>
      <c s="29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9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9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9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9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9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9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9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9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9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9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9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9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9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9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9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9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9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9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9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9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9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9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9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9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9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9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9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9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71"/>
      <c r="CT649" s="332"/>
      <c s="14"/>
      <c s="79"/>
      <c s="79"/>
      <c r="FL649" s="1"/>
      <c s="125">
        <f t="shared" si="156"/>
        <v>44477</v>
      </c>
      <c s="229"/>
    </row>
    <row ht="11.1" customHeight="1">
      <c s="299">
        <f t="shared" si="160"/>
        <v>650</v>
      </c>
      <c s="74">
        <f t="shared" si="157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25"/>
      <c s="255" t="str">
        <f t="shared" si="161"/>
        <v/>
      </c>
      <c s="25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223">
        <f t="shared" si="158"/>
        <v>0</v>
      </c>
      <c s="93" t="str">
        <f t="shared" si="159"/>
        <v>00:00</v>
      </c>
      <c s="29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9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9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9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9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9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9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9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9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9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9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9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9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9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9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9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9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9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9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9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9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9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9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9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9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9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9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9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9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71"/>
      <c r="CT650" s="332"/>
      <c s="14"/>
      <c s="79"/>
      <c s="79"/>
      <c r="FL650" s="1"/>
      <c s="125">
        <f t="shared" si="156"/>
        <v>44478</v>
      </c>
      <c s="229"/>
    </row>
    <row ht="11.1" customHeight="1">
      <c s="299">
        <f t="shared" si="160"/>
        <v>651</v>
      </c>
      <c s="74">
        <f t="shared" si="157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25"/>
      <c s="255" t="str">
        <f t="shared" si="161"/>
        <v/>
      </c>
      <c s="25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223">
        <f t="shared" si="158"/>
        <v>0</v>
      </c>
      <c s="93" t="str">
        <f t="shared" si="159"/>
        <v>00:00</v>
      </c>
      <c s="29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9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9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9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9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9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9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9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9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9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9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9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9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9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9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9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9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9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9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9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9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9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9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9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9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9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9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9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9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71"/>
      <c r="CT651" s="332"/>
      <c s="14"/>
      <c s="79"/>
      <c s="79"/>
      <c r="FL651" s="1"/>
      <c s="125">
        <f t="shared" si="156"/>
        <v>44479</v>
      </c>
      <c s="229"/>
    </row>
    <row ht="11.1" customHeight="1">
      <c s="299">
        <f t="shared" si="160"/>
        <v>652</v>
      </c>
      <c s="74">
        <f t="shared" si="157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25"/>
      <c s="255" t="str">
        <f t="shared" si="161"/>
        <v/>
      </c>
      <c s="25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223">
        <f t="shared" si="158"/>
        <v>0</v>
      </c>
      <c s="93" t="str">
        <f t="shared" si="159"/>
        <v>00:00</v>
      </c>
      <c s="29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9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9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9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9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9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9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9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9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9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9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9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9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9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9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9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9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9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9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9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9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9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9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9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9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9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9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9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9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71"/>
      <c r="CT652" s="332"/>
      <c s="14"/>
      <c s="79"/>
      <c s="79"/>
      <c r="FL652" s="1"/>
      <c s="125">
        <f t="shared" si="156"/>
        <v>44480</v>
      </c>
      <c s="229"/>
    </row>
    <row ht="11.1" customHeight="1">
      <c s="299">
        <f t="shared" si="160"/>
        <v>653</v>
      </c>
      <c s="74">
        <f t="shared" si="157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25"/>
      <c s="255" t="str">
        <f t="shared" si="161"/>
        <v/>
      </c>
      <c s="25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223">
        <f t="shared" si="158"/>
        <v>0</v>
      </c>
      <c s="93" t="str">
        <f t="shared" si="159"/>
        <v>00:00</v>
      </c>
      <c s="29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9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9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9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9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9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9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9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9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9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9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9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9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9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9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9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9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9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9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9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9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9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9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9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9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9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9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9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9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71"/>
      <c r="CT653" s="332"/>
      <c s="14"/>
      <c s="79"/>
      <c s="79"/>
      <c r="FL653" s="1"/>
      <c s="125">
        <f t="shared" si="156"/>
        <v>44481</v>
      </c>
      <c s="229"/>
    </row>
    <row ht="11.1" customHeight="1">
      <c s="299">
        <f t="shared" si="160"/>
        <v>654</v>
      </c>
      <c s="74">
        <f t="shared" si="157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25"/>
      <c s="255" t="str">
        <f t="shared" si="161"/>
        <v/>
      </c>
      <c s="25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223">
        <f t="shared" si="158"/>
        <v>0</v>
      </c>
      <c s="93" t="str">
        <f t="shared" si="159"/>
        <v>00:00</v>
      </c>
      <c s="29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9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9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9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9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9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9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9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9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9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9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9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9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9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9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9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9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9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9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9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9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9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9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9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9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9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9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9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9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71"/>
      <c r="CT654" s="332"/>
      <c s="14"/>
      <c s="79"/>
      <c s="79"/>
      <c r="FL654" s="1"/>
      <c s="125">
        <f t="shared" si="156"/>
        <v>44482</v>
      </c>
      <c s="229"/>
    </row>
    <row ht="11.1" customHeight="1">
      <c s="299">
        <f t="shared" si="160"/>
        <v>655</v>
      </c>
      <c s="74">
        <f t="shared" si="157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25"/>
      <c s="255" t="str">
        <f t="shared" si="161"/>
        <v/>
      </c>
      <c s="25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223">
        <f t="shared" si="158"/>
        <v>0</v>
      </c>
      <c s="93" t="str">
        <f t="shared" si="159"/>
        <v>00:00</v>
      </c>
      <c s="29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9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9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9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9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9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9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9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9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9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9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9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9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9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9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9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9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9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9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9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9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9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9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9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9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9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9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9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9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71"/>
      <c r="CT655" s="332"/>
      <c s="14"/>
      <c s="79"/>
      <c s="79"/>
      <c r="FL655" s="1"/>
      <c s="125">
        <f t="shared" si="156"/>
        <v>44483</v>
      </c>
      <c s="229"/>
    </row>
    <row ht="11.1" customHeight="1">
      <c s="299">
        <f t="shared" si="160"/>
        <v>656</v>
      </c>
      <c s="74">
        <f t="shared" si="157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25"/>
      <c s="255" t="str">
        <f t="shared" si="161"/>
        <v/>
      </c>
      <c s="25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223">
        <f t="shared" si="158"/>
        <v>0</v>
      </c>
      <c s="93" t="str">
        <f t="shared" si="159"/>
        <v>00:00</v>
      </c>
      <c s="29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9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9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9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9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9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9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9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9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9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9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9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9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9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9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9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9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9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9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9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9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9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9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9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9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9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9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9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9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71"/>
      <c r="CT656" s="332"/>
      <c s="14"/>
      <c s="79"/>
      <c s="79"/>
      <c r="FL656" s="1"/>
      <c s="125">
        <f t="shared" si="156"/>
        <v>44484</v>
      </c>
      <c s="229"/>
    </row>
    <row ht="11.1" customHeight="1">
      <c s="299">
        <f t="shared" si="160"/>
        <v>657</v>
      </c>
      <c s="74">
        <f t="shared" si="157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25"/>
      <c s="255" t="str">
        <f t="shared" si="161"/>
        <v/>
      </c>
      <c s="25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223">
        <f t="shared" si="158"/>
        <v>0</v>
      </c>
      <c s="93" t="str">
        <f t="shared" si="159"/>
        <v>00:00</v>
      </c>
      <c s="29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9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9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9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9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9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9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9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9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9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9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9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9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9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9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9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9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9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9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9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9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9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9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9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9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9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9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9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9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71"/>
      <c r="CT657" s="332"/>
      <c s="14"/>
      <c s="79"/>
      <c s="79"/>
      <c r="FL657" s="1"/>
      <c s="125">
        <f t="shared" si="156"/>
        <v>44485</v>
      </c>
      <c s="229"/>
    </row>
    <row ht="11.1" customHeight="1">
      <c s="299">
        <f t="shared" si="160"/>
        <v>658</v>
      </c>
      <c s="74">
        <f t="shared" si="157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25"/>
      <c s="255" t="str">
        <f t="shared" si="161"/>
        <v/>
      </c>
      <c s="25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223">
        <f t="shared" si="158"/>
        <v>0</v>
      </c>
      <c s="93" t="str">
        <f t="shared" si="159"/>
        <v>00:00</v>
      </c>
      <c s="29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9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9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9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9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9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9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9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9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9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9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9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9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9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9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9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9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9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9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9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9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9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9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9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9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9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9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9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9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71"/>
      <c r="CT658" s="332"/>
      <c s="14"/>
      <c s="79"/>
      <c s="79"/>
      <c r="FL658" s="1"/>
      <c s="125">
        <f t="shared" si="156"/>
        <v>44486</v>
      </c>
      <c s="229"/>
    </row>
    <row ht="11.1" customHeight="1">
      <c s="299">
        <f t="shared" si="160"/>
        <v>659</v>
      </c>
      <c s="74">
        <f t="shared" si="157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25"/>
      <c s="255" t="str">
        <f t="shared" si="161"/>
        <v/>
      </c>
      <c s="25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223">
        <f t="shared" si="158"/>
        <v>0</v>
      </c>
      <c s="93" t="str">
        <f t="shared" si="159"/>
        <v>00:00</v>
      </c>
      <c s="29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9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9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9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9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9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9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9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9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9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9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9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9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9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9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9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9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9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9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9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9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9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9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9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9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9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9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9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9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71"/>
      <c r="CT659" s="332"/>
      <c s="14"/>
      <c s="79"/>
      <c s="79"/>
      <c r="FL659" s="1"/>
      <c s="125">
        <f t="shared" si="156"/>
        <v>44487</v>
      </c>
      <c s="229"/>
    </row>
    <row ht="11.1" customHeight="1">
      <c s="299">
        <f t="shared" si="160"/>
        <v>660</v>
      </c>
      <c s="74">
        <f t="shared" si="157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25"/>
      <c s="255" t="str">
        <f t="shared" si="161"/>
        <v/>
      </c>
      <c s="25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223">
        <f t="shared" si="158"/>
        <v>0</v>
      </c>
      <c s="93" t="str">
        <f t="shared" si="159"/>
        <v>00:00</v>
      </c>
      <c s="29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9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9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9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9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9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9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9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9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9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9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9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9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9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9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9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9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9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9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9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9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9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9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9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9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9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9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9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9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71"/>
      <c r="CT660" s="332"/>
      <c s="14"/>
      <c s="79"/>
      <c s="79"/>
      <c r="FL660" s="1"/>
      <c s="125">
        <f t="shared" si="156"/>
        <v>44488</v>
      </c>
      <c s="229"/>
    </row>
    <row ht="11.1" customHeight="1">
      <c s="299">
        <f t="shared" si="160"/>
        <v>661</v>
      </c>
      <c s="74">
        <f t="shared" si="157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25"/>
      <c s="255" t="str">
        <f t="shared" si="161"/>
        <v/>
      </c>
      <c s="25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223">
        <f t="shared" si="158"/>
        <v>0</v>
      </c>
      <c s="93" t="str">
        <f t="shared" si="159"/>
        <v>00:00</v>
      </c>
      <c s="29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9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9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9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9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9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9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9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9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9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9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9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9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9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9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9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9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9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9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9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9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9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9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9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9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9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9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9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9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71"/>
      <c r="CT661" s="332"/>
      <c s="14"/>
      <c s="79"/>
      <c s="79"/>
      <c r="FL661" s="1"/>
      <c s="125">
        <f t="shared" si="156"/>
        <v>44489</v>
      </c>
      <c s="229"/>
    </row>
    <row ht="11.1" customHeight="1">
      <c s="299">
        <f t="shared" si="160"/>
        <v>662</v>
      </c>
      <c s="74">
        <f t="shared" si="157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25"/>
      <c s="255" t="str">
        <f t="shared" si="161"/>
        <v/>
      </c>
      <c s="25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223">
        <f t="shared" si="158"/>
        <v>0</v>
      </c>
      <c s="93" t="str">
        <f t="shared" si="159"/>
        <v>00:00</v>
      </c>
      <c s="29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9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9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9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9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9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9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9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9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9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9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9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9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9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9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9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9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9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9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9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9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9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9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9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9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9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9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9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9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71"/>
      <c r="CT662" s="332"/>
      <c s="14"/>
      <c s="79"/>
      <c s="79"/>
      <c r="FL662" s="1"/>
      <c s="125">
        <f t="shared" si="156"/>
        <v>44490</v>
      </c>
      <c s="229"/>
    </row>
    <row ht="11.1" customHeight="1">
      <c s="299">
        <f t="shared" si="160"/>
        <v>663</v>
      </c>
      <c s="74">
        <f t="shared" si="157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25"/>
      <c s="255" t="str">
        <f t="shared" si="161"/>
        <v/>
      </c>
      <c s="25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223">
        <f t="shared" si="158"/>
        <v>0</v>
      </c>
      <c s="93" t="str">
        <f t="shared" si="159"/>
        <v>00:00</v>
      </c>
      <c s="29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9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9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9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9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9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9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9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9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9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9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9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9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9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9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9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9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9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9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9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9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9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9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9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9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9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9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9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9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71"/>
      <c r="CT663" s="332"/>
      <c s="14"/>
      <c s="79"/>
      <c s="79"/>
      <c r="FL663" s="1"/>
      <c s="125">
        <f t="shared" si="156"/>
        <v>44491</v>
      </c>
      <c s="229"/>
    </row>
    <row ht="11.1" customHeight="1">
      <c s="299">
        <f t="shared" si="160"/>
        <v>664</v>
      </c>
      <c s="74">
        <f t="shared" si="157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25"/>
      <c s="255" t="str">
        <f t="shared" si="161"/>
        <v/>
      </c>
      <c s="25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223">
        <f t="shared" si="158"/>
        <v>0</v>
      </c>
      <c s="93" t="str">
        <f t="shared" si="159"/>
        <v>00:00</v>
      </c>
      <c s="29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9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9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9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9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9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9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9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9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9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9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9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9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9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9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9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9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9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9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9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9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9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9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9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9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9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9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9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9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71"/>
      <c r="CT664" s="332"/>
      <c s="14"/>
      <c s="79"/>
      <c s="79"/>
      <c r="FL664" s="1"/>
      <c s="125">
        <f t="shared" si="156"/>
        <v>44492</v>
      </c>
      <c s="229"/>
    </row>
    <row ht="11.1" customHeight="1">
      <c s="299">
        <f t="shared" si="160"/>
        <v>665</v>
      </c>
      <c s="74">
        <f t="shared" si="157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25"/>
      <c s="255" t="str">
        <f t="shared" si="161"/>
        <v/>
      </c>
      <c s="25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223">
        <f t="shared" si="158"/>
        <v>0</v>
      </c>
      <c s="93" t="str">
        <f t="shared" si="159"/>
        <v>00:00</v>
      </c>
      <c s="29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9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9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9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9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9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9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9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9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9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9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9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9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9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9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9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9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9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9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9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9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9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9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9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9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9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9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9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9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71"/>
      <c r="CT665" s="332"/>
      <c s="14"/>
      <c s="79"/>
      <c s="79"/>
      <c r="FL665" s="1"/>
      <c s="125">
        <f t="shared" si="156"/>
        <v>44493</v>
      </c>
      <c s="229"/>
    </row>
    <row ht="11.1" customHeight="1">
      <c s="299">
        <f t="shared" si="160"/>
        <v>666</v>
      </c>
      <c s="74">
        <f t="shared" si="157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25"/>
      <c s="255" t="str">
        <f t="shared" si="161"/>
        <v/>
      </c>
      <c s="25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223">
        <f t="shared" si="158"/>
        <v>0</v>
      </c>
      <c s="93" t="str">
        <f t="shared" si="159"/>
        <v>00:00</v>
      </c>
      <c s="29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9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9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9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9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9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9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9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9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9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9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9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9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9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9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9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9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9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9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9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9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9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9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9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9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9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9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9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9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71"/>
      <c r="CT666" s="332"/>
      <c s="14"/>
      <c s="79"/>
      <c s="79"/>
      <c r="FL666" s="1"/>
      <c s="125">
        <f t="shared" si="156"/>
        <v>44494</v>
      </c>
      <c s="229"/>
    </row>
    <row ht="11.1" customHeight="1">
      <c s="299">
        <f t="shared" si="160"/>
        <v>667</v>
      </c>
      <c s="74">
        <f t="shared" si="157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25"/>
      <c s="255" t="str">
        <f t="shared" si="161"/>
        <v/>
      </c>
      <c s="25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223">
        <f t="shared" si="158"/>
        <v>0</v>
      </c>
      <c s="93" t="str">
        <f t="shared" si="159"/>
        <v>00:00</v>
      </c>
      <c s="29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9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9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9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9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9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9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9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9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9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9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9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9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9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9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9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9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9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9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9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9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9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9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9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9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9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9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9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9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71"/>
      <c r="CT667" s="332"/>
      <c s="14"/>
      <c s="79"/>
      <c s="79"/>
      <c r="FL667" s="1"/>
      <c s="125">
        <f t="shared" si="156"/>
        <v>44495</v>
      </c>
      <c s="229"/>
    </row>
    <row ht="11.1" customHeight="1">
      <c s="299">
        <f t="shared" si="160"/>
        <v>668</v>
      </c>
      <c s="74">
        <f t="shared" si="157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25"/>
      <c s="255" t="str">
        <f t="shared" si="161"/>
        <v/>
      </c>
      <c s="25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223">
        <f t="shared" si="158"/>
        <v>0</v>
      </c>
      <c s="93" t="str">
        <f t="shared" si="159"/>
        <v>00:00</v>
      </c>
      <c s="29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9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9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9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9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9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9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9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9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9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9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9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9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9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9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9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9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9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9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9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9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9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9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9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9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9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9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9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9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71"/>
      <c r="CT668" s="332"/>
      <c s="14"/>
      <c s="79"/>
      <c s="79"/>
      <c r="FL668" s="1"/>
      <c s="125">
        <f t="shared" si="156"/>
        <v>44496</v>
      </c>
      <c s="229"/>
    </row>
    <row ht="11.1" customHeight="1">
      <c s="299">
        <f t="shared" si="160"/>
        <v>669</v>
      </c>
      <c s="74">
        <f t="shared" si="157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25"/>
      <c s="255" t="str">
        <f t="shared" si="161"/>
        <v/>
      </c>
      <c s="25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223">
        <f t="shared" si="158"/>
        <v>0</v>
      </c>
      <c s="93" t="str">
        <f t="shared" si="159"/>
        <v>00:00</v>
      </c>
      <c s="29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9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9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9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9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9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9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9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9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9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9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9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9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9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9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9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9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9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9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9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9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9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9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9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9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9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9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9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9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71"/>
      <c r="CT669" s="332"/>
      <c s="14"/>
      <c s="79"/>
      <c s="79"/>
      <c r="FL669" s="1"/>
      <c s="125">
        <f t="shared" si="156"/>
        <v>44497</v>
      </c>
      <c s="229"/>
    </row>
    <row ht="11.1" customHeight="1">
      <c s="299">
        <f t="shared" si="160"/>
        <v>670</v>
      </c>
      <c s="74">
        <f t="shared" si="157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25"/>
      <c s="255" t="str">
        <f t="shared" si="161"/>
        <v/>
      </c>
      <c s="25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223">
        <f t="shared" si="158"/>
        <v>0</v>
      </c>
      <c s="93" t="str">
        <f t="shared" si="159"/>
        <v>00:00</v>
      </c>
      <c s="29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9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9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9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9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9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9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9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9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9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9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9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9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9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9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9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9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9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9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9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9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9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9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9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9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9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9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9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9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71"/>
      <c r="CT670" s="332"/>
      <c s="14"/>
      <c s="79"/>
      <c s="79"/>
      <c r="FL670" s="1"/>
      <c s="125">
        <f t="shared" si="156"/>
        <v>44498</v>
      </c>
      <c s="229"/>
    </row>
    <row ht="11.1" customHeight="1">
      <c s="299">
        <f t="shared" si="160"/>
        <v>671</v>
      </c>
      <c s="74">
        <f t="shared" si="157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25"/>
      <c s="255" t="str">
        <f t="shared" si="161"/>
        <v/>
      </c>
      <c s="25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223">
        <f t="shared" si="158"/>
        <v>0</v>
      </c>
      <c s="93" t="str">
        <f t="shared" si="159"/>
        <v>00:00</v>
      </c>
      <c s="29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9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9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9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9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9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9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9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9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9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9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9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9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9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9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9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9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9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9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9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9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9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9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9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9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9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9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9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9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71"/>
      <c r="CT671" s="332"/>
      <c s="14"/>
      <c s="79"/>
      <c s="79"/>
      <c r="FL671" s="1"/>
      <c s="125">
        <f t="shared" si="156"/>
        <v>44499</v>
      </c>
      <c s="229"/>
    </row>
    <row ht="11.1" customHeight="1">
      <c s="299">
        <f t="shared" si="160"/>
        <v>672</v>
      </c>
      <c s="74">
        <f t="shared" si="157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25"/>
      <c s="255" t="str">
        <f t="shared" si="161"/>
        <v/>
      </c>
      <c s="25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223">
        <f t="shared" si="158"/>
        <v>0</v>
      </c>
      <c s="93" t="str">
        <f t="shared" si="159"/>
        <v>00:00</v>
      </c>
      <c s="29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9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9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9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9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9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9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9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9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9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9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9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9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9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9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9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9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9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9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9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9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9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9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9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9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9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9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9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9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71"/>
      <c r="CT672" s="332"/>
      <c s="14"/>
      <c s="79"/>
      <c s="79"/>
      <c r="FL672" s="1"/>
      <c s="125">
        <f t="shared" si="156"/>
        <v>44500</v>
      </c>
      <c s="229"/>
    </row>
    <row ht="11.1" customHeight="1">
      <c s="299">
        <f t="shared" si="160"/>
        <v>673</v>
      </c>
      <c s="74">
        <f t="shared" si="157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25"/>
      <c s="255" t="str">
        <f t="shared" si="161"/>
        <v/>
      </c>
      <c s="25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223">
        <f t="shared" si="158"/>
        <v>0</v>
      </c>
      <c s="93" t="str">
        <f t="shared" si="159"/>
        <v>00:00</v>
      </c>
      <c s="29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9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9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9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9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9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9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9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9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9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9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9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9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9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9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9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9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9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9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9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9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9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9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9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9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9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9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9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9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71"/>
      <c r="CT673" s="332"/>
      <c s="14"/>
      <c s="79"/>
      <c s="79"/>
      <c r="FL673" s="1"/>
      <c s="125">
        <f t="shared" si="156"/>
        <v>44501</v>
      </c>
      <c s="229"/>
    </row>
    <row ht="11.1" customHeight="1">
      <c s="299">
        <f t="shared" si="160"/>
        <v>674</v>
      </c>
      <c s="74">
        <f t="shared" si="157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25"/>
      <c s="255" t="str">
        <f t="shared" si="161"/>
        <v/>
      </c>
      <c s="25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223">
        <f t="shared" si="158"/>
        <v>0</v>
      </c>
      <c s="93" t="str">
        <f t="shared" si="159"/>
        <v>00:00</v>
      </c>
      <c s="29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9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9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9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9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9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9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9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9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9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9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9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9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9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9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9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9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9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9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9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9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9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9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9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9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9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9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9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9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71"/>
      <c r="CT674" s="332"/>
      <c s="14"/>
      <c s="79"/>
      <c s="79"/>
      <c r="FL674" s="1"/>
      <c s="125">
        <f t="shared" si="156"/>
        <v>44502</v>
      </c>
      <c s="229"/>
    </row>
    <row ht="11.1" customHeight="1">
      <c s="299">
        <f t="shared" si="160"/>
        <v>675</v>
      </c>
      <c s="74">
        <f t="shared" si="157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25"/>
      <c s="255" t="str">
        <f t="shared" si="161"/>
        <v/>
      </c>
      <c s="25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223">
        <f t="shared" si="158"/>
        <v>0</v>
      </c>
      <c s="93" t="str">
        <f t="shared" si="159"/>
        <v>00:00</v>
      </c>
      <c s="29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9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9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9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9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9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9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9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9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9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9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9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9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9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9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9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9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9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9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9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9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9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9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9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9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9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9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9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9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71"/>
      <c r="CT675" s="332"/>
      <c s="14"/>
      <c s="79"/>
      <c s="79"/>
      <c r="FL675" s="1"/>
      <c s="125">
        <f t="shared" si="156"/>
        <v>44503</v>
      </c>
      <c s="229"/>
    </row>
    <row ht="11.1" customHeight="1">
      <c s="299">
        <f t="shared" si="160"/>
        <v>676</v>
      </c>
      <c s="74">
        <f t="shared" si="157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25"/>
      <c s="255" t="str">
        <f t="shared" si="161"/>
        <v/>
      </c>
      <c s="25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223">
        <f t="shared" si="158"/>
        <v>0</v>
      </c>
      <c s="93" t="str">
        <f t="shared" si="159"/>
        <v>00:00</v>
      </c>
      <c s="29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9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9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9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9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9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9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9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9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9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9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9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9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9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9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9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9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9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9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9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9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9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9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9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9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9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9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9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9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71"/>
      <c r="CT676" s="332"/>
      <c s="14"/>
      <c s="79"/>
      <c s="79"/>
      <c r="FL676" s="1"/>
      <c s="125">
        <f t="shared" si="156"/>
        <v>44504</v>
      </c>
      <c s="229"/>
    </row>
    <row ht="11.1" customHeight="1">
      <c s="299">
        <f t="shared" si="160"/>
        <v>677</v>
      </c>
      <c s="74">
        <f t="shared" si="157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25"/>
      <c s="255" t="str">
        <f t="shared" si="161"/>
        <v/>
      </c>
      <c s="25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223">
        <f t="shared" si="158"/>
        <v>0</v>
      </c>
      <c s="93" t="str">
        <f t="shared" si="159"/>
        <v>00:00</v>
      </c>
      <c s="29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9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9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9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9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9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9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9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9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9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9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9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9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9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9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9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9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9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9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9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9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9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9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9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9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9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9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9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9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71"/>
      <c r="CT677" s="332"/>
      <c s="14"/>
      <c s="79"/>
      <c s="79"/>
      <c r="FL677" s="1"/>
      <c s="125">
        <f t="shared" si="156"/>
        <v>44505</v>
      </c>
      <c s="229"/>
    </row>
    <row ht="11.1" customHeight="1">
      <c s="299">
        <f t="shared" si="160"/>
        <v>678</v>
      </c>
      <c s="74">
        <f t="shared" si="157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25"/>
      <c s="255" t="str">
        <f t="shared" si="161"/>
        <v/>
      </c>
      <c s="25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223">
        <f t="shared" si="158"/>
        <v>0</v>
      </c>
      <c s="93" t="str">
        <f t="shared" si="159"/>
        <v>00:00</v>
      </c>
      <c s="29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9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9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9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9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9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9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9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9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9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9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9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9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9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9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9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9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9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9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9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9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9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9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9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9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9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9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9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9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71"/>
      <c r="CT678" s="332"/>
      <c s="14"/>
      <c s="79"/>
      <c s="79"/>
      <c r="FL678" s="1"/>
      <c s="125">
        <f t="shared" si="156"/>
        <v>44506</v>
      </c>
      <c s="229"/>
    </row>
    <row ht="11.1" customHeight="1">
      <c s="299">
        <f t="shared" si="160"/>
        <v>679</v>
      </c>
      <c s="74">
        <f t="shared" si="157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25"/>
      <c s="255" t="str">
        <f t="shared" si="161"/>
        <v/>
      </c>
      <c s="25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223">
        <f t="shared" si="158"/>
        <v>0</v>
      </c>
      <c s="93" t="str">
        <f t="shared" si="159"/>
        <v>00:00</v>
      </c>
      <c s="29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9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9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9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9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9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9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9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9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9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9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9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9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9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9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9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9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9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9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9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9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9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9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9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9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9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9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9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9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71"/>
      <c r="CT679" s="332"/>
      <c s="14"/>
      <c s="79"/>
      <c s="79"/>
      <c r="FL679" s="1"/>
      <c s="125">
        <f t="shared" si="156"/>
        <v>44507</v>
      </c>
      <c s="229"/>
    </row>
    <row ht="11.1" customHeight="1">
      <c s="299">
        <f t="shared" si="160"/>
        <v>680</v>
      </c>
      <c s="74">
        <f t="shared" si="157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25"/>
      <c s="255" t="str">
        <f t="shared" si="161"/>
        <v/>
      </c>
      <c s="25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223">
        <f t="shared" si="158"/>
        <v>0</v>
      </c>
      <c s="93" t="str">
        <f t="shared" si="159"/>
        <v>00:00</v>
      </c>
      <c s="29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9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9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9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9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9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9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9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9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9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9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9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9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9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9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9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9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9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9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9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9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9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9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9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9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9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9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9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9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71"/>
      <c r="CT680" s="332"/>
      <c s="14"/>
      <c s="79"/>
      <c s="79"/>
      <c r="FL680" s="1"/>
      <c s="125">
        <f t="shared" si="156"/>
        <v>44508</v>
      </c>
      <c s="229"/>
    </row>
    <row ht="11.1" customHeight="1">
      <c s="299">
        <f t="shared" si="160"/>
        <v>681</v>
      </c>
      <c s="74">
        <f t="shared" si="157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25"/>
      <c s="255" t="str">
        <f t="shared" si="161"/>
        <v/>
      </c>
      <c s="25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223">
        <f t="shared" si="158"/>
        <v>0</v>
      </c>
      <c s="93" t="str">
        <f t="shared" si="159"/>
        <v>00:00</v>
      </c>
      <c s="29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9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9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9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9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9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9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9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9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9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9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9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9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9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9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9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9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9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9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9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9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9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9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9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9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9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9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9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9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71"/>
      <c r="CT681" s="332"/>
      <c s="14"/>
      <c s="79"/>
      <c s="79"/>
      <c r="FL681" s="1"/>
      <c s="125">
        <f t="shared" si="156"/>
        <v>44509</v>
      </c>
      <c s="229"/>
    </row>
    <row ht="11.1" customHeight="1">
      <c s="299">
        <f t="shared" si="160"/>
        <v>682</v>
      </c>
      <c s="74">
        <f t="shared" si="157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25"/>
      <c s="255" t="str">
        <f t="shared" si="161"/>
        <v/>
      </c>
      <c s="25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223">
        <f t="shared" si="158"/>
        <v>0</v>
      </c>
      <c s="93" t="str">
        <f t="shared" si="159"/>
        <v>00:00</v>
      </c>
      <c s="29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9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9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9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9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9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9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9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9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9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9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9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9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9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9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9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9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9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9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9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9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9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9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9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9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9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9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9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9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71"/>
      <c r="CT682" s="332"/>
      <c s="14"/>
      <c s="79"/>
      <c s="79"/>
      <c r="FL682" s="1"/>
      <c s="125">
        <f t="shared" si="156"/>
        <v>44510</v>
      </c>
      <c s="229"/>
    </row>
    <row ht="11.1" customHeight="1">
      <c s="299">
        <f t="shared" si="160"/>
        <v>683</v>
      </c>
      <c s="74">
        <f t="shared" si="157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25"/>
      <c s="255" t="str">
        <f t="shared" si="161"/>
        <v/>
      </c>
      <c s="25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223">
        <f t="shared" si="158"/>
        <v>0</v>
      </c>
      <c s="93" t="str">
        <f t="shared" si="159"/>
        <v>00:00</v>
      </c>
      <c s="29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9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9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9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9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9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9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9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9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9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9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9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9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9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9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9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9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9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9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9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9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9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9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9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9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9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9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9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9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71"/>
      <c r="CT683" s="332"/>
      <c s="14"/>
      <c s="79"/>
      <c s="79"/>
      <c r="FL683" s="1"/>
      <c s="125">
        <f t="shared" si="156"/>
        <v>44511</v>
      </c>
      <c s="229"/>
    </row>
    <row ht="11.1" customHeight="1">
      <c s="299">
        <f t="shared" si="160"/>
        <v>684</v>
      </c>
      <c s="74">
        <f t="shared" si="157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25"/>
      <c s="255" t="str">
        <f t="shared" si="161"/>
        <v/>
      </c>
      <c s="25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223">
        <f t="shared" si="158"/>
        <v>0</v>
      </c>
      <c s="93" t="str">
        <f t="shared" si="159"/>
        <v>00:00</v>
      </c>
      <c s="29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9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9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9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9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9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9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9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9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9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9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9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9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9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9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9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9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9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9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9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9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9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9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9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9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9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9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9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9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71"/>
      <c r="CT684" s="332"/>
      <c s="14"/>
      <c s="79"/>
      <c s="79"/>
      <c r="FL684" s="1"/>
      <c s="125">
        <f t="shared" si="156"/>
        <v>44512</v>
      </c>
      <c s="229"/>
    </row>
    <row ht="11.1" customHeight="1">
      <c s="299">
        <f t="shared" si="160"/>
        <v>685</v>
      </c>
      <c s="74">
        <f t="shared" si="157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25"/>
      <c s="255" t="str">
        <f t="shared" si="161"/>
        <v/>
      </c>
      <c s="25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223">
        <f t="shared" si="158"/>
        <v>0</v>
      </c>
      <c s="93" t="str">
        <f t="shared" si="159"/>
        <v>00:00</v>
      </c>
      <c s="29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9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9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9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9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9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9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9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9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9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9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9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9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9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9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9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9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9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9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9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9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9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9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9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9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9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9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9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9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71"/>
      <c r="CT685" s="332"/>
      <c s="14"/>
      <c s="79"/>
      <c s="79"/>
      <c r="FL685" s="1"/>
      <c s="125">
        <f t="shared" si="156"/>
        <v>44513</v>
      </c>
      <c s="229"/>
    </row>
    <row ht="11.1" customHeight="1">
      <c s="299">
        <f t="shared" si="160"/>
        <v>686</v>
      </c>
      <c s="74">
        <f t="shared" si="157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25"/>
      <c s="255" t="str">
        <f t="shared" si="161"/>
        <v/>
      </c>
      <c s="25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223">
        <f t="shared" si="158"/>
        <v>0</v>
      </c>
      <c s="93" t="str">
        <f t="shared" si="159"/>
        <v>00:00</v>
      </c>
      <c s="29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9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9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9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9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9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9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9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9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9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9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9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9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9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9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9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9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9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9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9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9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9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9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9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9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9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9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9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9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71"/>
      <c r="CT686" s="332"/>
      <c s="14"/>
      <c s="79"/>
      <c s="79"/>
      <c r="FL686" s="1"/>
      <c s="125">
        <f t="shared" si="156"/>
        <v>44514</v>
      </c>
      <c s="229"/>
    </row>
    <row ht="11.1" customHeight="1">
      <c s="299">
        <f t="shared" si="160"/>
        <v>687</v>
      </c>
      <c s="74">
        <f t="shared" si="157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25"/>
      <c s="255" t="str">
        <f t="shared" si="161"/>
        <v/>
      </c>
      <c s="25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223">
        <f t="shared" si="158"/>
        <v>0</v>
      </c>
      <c s="93" t="str">
        <f t="shared" si="159"/>
        <v>00:00</v>
      </c>
      <c s="29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9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9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9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9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9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9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9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9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9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9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9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9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9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9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9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9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9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9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9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9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9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9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9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9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9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9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9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9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71"/>
      <c r="CT687" s="332"/>
      <c s="14"/>
      <c s="79"/>
      <c s="79"/>
      <c r="FL687" s="1"/>
      <c s="125">
        <f t="shared" si="156"/>
        <v>44515</v>
      </c>
      <c s="229"/>
    </row>
    <row ht="11.1" customHeight="1">
      <c s="299">
        <f t="shared" si="160"/>
        <v>688</v>
      </c>
      <c s="74">
        <f t="shared" si="157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25"/>
      <c s="255" t="str">
        <f t="shared" si="161"/>
        <v/>
      </c>
      <c s="25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223">
        <f t="shared" si="158"/>
        <v>0</v>
      </c>
      <c s="93" t="str">
        <f t="shared" si="159"/>
        <v>00:00</v>
      </c>
      <c s="29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9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9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9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9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9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9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9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9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9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9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9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9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9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9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9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9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9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9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9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9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9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9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9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9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9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9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9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9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71"/>
      <c r="CT688" s="332"/>
      <c s="14"/>
      <c s="79"/>
      <c s="79"/>
      <c r="FL688" s="1"/>
      <c s="125">
        <f t="shared" si="156"/>
        <v>44516</v>
      </c>
      <c s="229"/>
    </row>
    <row ht="11.1" customHeight="1">
      <c s="299">
        <f t="shared" si="160"/>
        <v>689</v>
      </c>
      <c s="74">
        <f t="shared" si="157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25"/>
      <c s="255" t="str">
        <f t="shared" si="161"/>
        <v/>
      </c>
      <c s="25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223">
        <f t="shared" si="158"/>
        <v>0</v>
      </c>
      <c s="93" t="str">
        <f t="shared" si="159"/>
        <v>00:00</v>
      </c>
      <c s="29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9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9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9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9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9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9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9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9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9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9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9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9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9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9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9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9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9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9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9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9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9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9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9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9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9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9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9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9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71"/>
      <c r="CT689" s="332"/>
      <c s="14"/>
      <c s="79"/>
      <c s="79"/>
      <c r="FL689" s="1"/>
      <c s="125">
        <f t="shared" si="156"/>
        <v>44517</v>
      </c>
      <c s="229"/>
    </row>
    <row ht="11.1" customHeight="1">
      <c s="299">
        <f t="shared" si="160"/>
        <v>690</v>
      </c>
      <c s="74">
        <f t="shared" si="157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25"/>
      <c s="255" t="str">
        <f t="shared" si="161"/>
        <v/>
      </c>
      <c s="25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223">
        <f t="shared" si="158"/>
        <v>0</v>
      </c>
      <c s="93" t="str">
        <f t="shared" si="159"/>
        <v>00:00</v>
      </c>
      <c s="29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9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9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9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9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9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9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9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9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9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9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9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9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9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9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9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9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9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9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9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9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9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9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9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9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9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9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9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9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71"/>
      <c r="CT690" s="332"/>
      <c s="14"/>
      <c s="79"/>
      <c s="79"/>
      <c r="FL690" s="1"/>
      <c s="125">
        <f t="shared" si="156"/>
        <v>44518</v>
      </c>
      <c s="229"/>
    </row>
    <row ht="11.1" customHeight="1">
      <c s="299">
        <f t="shared" si="160"/>
        <v>691</v>
      </c>
      <c s="74">
        <f t="shared" si="157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25"/>
      <c s="255" t="str">
        <f t="shared" si="161"/>
        <v/>
      </c>
      <c s="25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223">
        <f t="shared" si="158"/>
        <v>0</v>
      </c>
      <c s="93" t="str">
        <f t="shared" si="159"/>
        <v>00:00</v>
      </c>
      <c s="29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9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9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9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9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9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9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9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9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9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9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9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9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9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9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9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9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9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9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9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9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9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9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9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9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9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9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9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9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71"/>
      <c r="CT691" s="332"/>
      <c s="14"/>
      <c s="79"/>
      <c s="79"/>
      <c r="FL691" s="1"/>
      <c s="125">
        <f t="shared" si="156"/>
        <v>44519</v>
      </c>
      <c s="229"/>
    </row>
    <row ht="11.1" customHeight="1">
      <c s="299">
        <f t="shared" si="160"/>
        <v>692</v>
      </c>
      <c s="74">
        <f t="shared" si="157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25"/>
      <c s="255" t="str">
        <f t="shared" si="161"/>
        <v/>
      </c>
      <c s="25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223">
        <f t="shared" si="158"/>
        <v>0</v>
      </c>
      <c s="93" t="str">
        <f t="shared" si="159"/>
        <v>00:00</v>
      </c>
      <c s="29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9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9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9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9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9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9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9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9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9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9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9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9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9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9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9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9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9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9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9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9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9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9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9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9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9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9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9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9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71"/>
      <c r="CT692" s="332"/>
      <c s="14"/>
      <c s="79"/>
      <c s="79"/>
      <c r="FL692" s="1"/>
      <c s="125">
        <f t="shared" si="156"/>
        <v>44520</v>
      </c>
      <c s="229"/>
    </row>
    <row ht="11.1" customHeight="1">
      <c s="299">
        <f t="shared" si="160"/>
        <v>693</v>
      </c>
      <c s="74">
        <f t="shared" si="157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25"/>
      <c s="255" t="str">
        <f t="shared" si="161"/>
        <v/>
      </c>
      <c s="25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223">
        <f t="shared" si="158"/>
        <v>0</v>
      </c>
      <c s="93" t="str">
        <f t="shared" si="159"/>
        <v>00:00</v>
      </c>
      <c s="29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9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9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9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9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9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9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9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9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9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9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9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9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9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9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9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9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9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9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9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9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9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9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9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9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9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9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9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9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71"/>
      <c r="CT693" s="332"/>
      <c s="14"/>
      <c s="79"/>
      <c s="79"/>
      <c r="FL693" s="1"/>
      <c s="125">
        <f t="shared" si="156"/>
        <v>44521</v>
      </c>
      <c s="229"/>
    </row>
    <row ht="11.1" customHeight="1">
      <c s="299">
        <f t="shared" si="160"/>
        <v>694</v>
      </c>
      <c s="74">
        <f t="shared" si="157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25"/>
      <c s="255" t="str">
        <f t="shared" si="161"/>
        <v/>
      </c>
      <c s="25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223">
        <f t="shared" si="158"/>
        <v>0</v>
      </c>
      <c s="93" t="str">
        <f t="shared" si="159"/>
        <v>00:00</v>
      </c>
      <c s="29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9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9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9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9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9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9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9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9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9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9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9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9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9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9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9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9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9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9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9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9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9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9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9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9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9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9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9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9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71"/>
      <c r="CT694" s="332"/>
      <c s="14"/>
      <c s="79"/>
      <c s="79"/>
      <c r="FL694" s="1"/>
      <c s="125">
        <f t="shared" si="156"/>
        <v>44522</v>
      </c>
      <c s="229"/>
    </row>
    <row ht="11.1" customHeight="1">
      <c s="299">
        <f t="shared" si="160"/>
        <v>695</v>
      </c>
      <c s="74">
        <f t="shared" si="157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25"/>
      <c s="255" t="str">
        <f t="shared" si="161"/>
        <v/>
      </c>
      <c s="25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223">
        <f t="shared" si="158"/>
        <v>0</v>
      </c>
      <c s="93" t="str">
        <f t="shared" si="159"/>
        <v>00:00</v>
      </c>
      <c s="29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9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9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9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9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9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9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9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9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9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9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9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9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9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9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9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9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9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9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9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9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9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9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9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9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9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9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9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9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71"/>
      <c r="CT695" s="332"/>
      <c s="14"/>
      <c s="79"/>
      <c s="79"/>
      <c r="FL695" s="1"/>
      <c s="125">
        <f t="shared" si="156"/>
        <v>44523</v>
      </c>
      <c s="229"/>
    </row>
    <row ht="11.1" customHeight="1">
      <c s="299">
        <f t="shared" si="160"/>
        <v>696</v>
      </c>
      <c s="74">
        <f t="shared" si="157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25"/>
      <c s="255" t="str">
        <f t="shared" si="161"/>
        <v/>
      </c>
      <c s="25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223">
        <f t="shared" si="158"/>
        <v>0</v>
      </c>
      <c s="93" t="str">
        <f t="shared" si="159"/>
        <v>00:00</v>
      </c>
      <c s="29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9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9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9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9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9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9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9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9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9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9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9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9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9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9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9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9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9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9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9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9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9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9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9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9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9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9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9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9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71"/>
      <c r="CT696" s="332"/>
      <c s="14"/>
      <c s="79"/>
      <c s="79"/>
      <c r="FL696" s="1"/>
      <c s="125">
        <f t="shared" si="156"/>
        <v>44524</v>
      </c>
      <c s="229"/>
    </row>
    <row ht="11.1" customHeight="1">
      <c s="299">
        <f t="shared" si="160"/>
        <v>697</v>
      </c>
      <c s="74">
        <f t="shared" si="157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25"/>
      <c s="255" t="str">
        <f t="shared" si="161"/>
        <v/>
      </c>
      <c s="25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223">
        <f t="shared" si="158"/>
        <v>0</v>
      </c>
      <c s="93" t="str">
        <f t="shared" si="159"/>
        <v>00:00</v>
      </c>
      <c s="29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9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9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9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9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9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9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9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9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9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9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9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9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9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9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9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9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9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9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9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9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9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9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9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9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9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9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9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9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71"/>
      <c r="CT697" s="332"/>
      <c s="14"/>
      <c s="79"/>
      <c s="79"/>
      <c r="FL697" s="1"/>
      <c s="125">
        <f t="shared" si="156"/>
        <v>44525</v>
      </c>
      <c s="229"/>
    </row>
    <row ht="11.1" customHeight="1">
      <c s="299">
        <f t="shared" si="160"/>
        <v>698</v>
      </c>
      <c s="74">
        <f t="shared" si="157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25"/>
      <c s="255" t="str">
        <f t="shared" si="161"/>
        <v/>
      </c>
      <c s="25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223">
        <f t="shared" si="158"/>
        <v>0</v>
      </c>
      <c s="93" t="str">
        <f t="shared" si="159"/>
        <v>00:00</v>
      </c>
      <c s="29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9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9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9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9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9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9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9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9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9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9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9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9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9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9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9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9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9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9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9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9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9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9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9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9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9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9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9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9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71"/>
      <c r="CT698" s="332"/>
      <c s="14"/>
      <c s="79"/>
      <c s="79"/>
      <c r="FL698" s="1"/>
      <c s="125">
        <f t="shared" si="156"/>
        <v>44526</v>
      </c>
      <c s="229"/>
    </row>
    <row ht="11.1" customHeight="1">
      <c s="299">
        <f t="shared" si="160"/>
        <v>699</v>
      </c>
      <c s="74">
        <f t="shared" si="157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25"/>
      <c s="255" t="str">
        <f t="shared" si="161"/>
        <v/>
      </c>
      <c s="25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223">
        <f t="shared" si="158"/>
        <v>0</v>
      </c>
      <c s="93" t="str">
        <f t="shared" si="159"/>
        <v>00:00</v>
      </c>
      <c s="29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9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9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9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9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9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9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9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9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9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9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9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9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9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9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9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9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9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9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9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9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9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9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9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9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9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9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9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9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71"/>
      <c r="CT699" s="332"/>
      <c s="14"/>
      <c s="79"/>
      <c s="79"/>
      <c r="FL699" s="1"/>
      <c s="125">
        <f t="shared" si="156"/>
        <v>44527</v>
      </c>
      <c s="229"/>
    </row>
    <row ht="11.1" customHeight="1">
      <c s="299">
        <f t="shared" si="160"/>
        <v>700</v>
      </c>
      <c s="74">
        <f t="shared" si="157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25"/>
      <c s="255" t="str">
        <f t="shared" si="161"/>
        <v/>
      </c>
      <c s="25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223">
        <f t="shared" si="158"/>
        <v>0</v>
      </c>
      <c s="93" t="str">
        <f t="shared" si="159"/>
        <v>00:00</v>
      </c>
      <c s="29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9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9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9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9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9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9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9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9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9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9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9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9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9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9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9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9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9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9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9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9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9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9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9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9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9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9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9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9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71"/>
      <c r="CT700" s="332"/>
      <c s="14"/>
      <c s="79"/>
      <c s="79"/>
      <c r="FL700" s="1"/>
      <c s="125">
        <f t="shared" si="156"/>
        <v>44528</v>
      </c>
      <c s="229"/>
    </row>
    <row ht="11.1" customHeight="1">
      <c s="299">
        <f t="shared" si="160"/>
        <v>701</v>
      </c>
      <c s="74">
        <f t="shared" si="157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25"/>
      <c s="255" t="str">
        <f t="shared" si="161"/>
        <v/>
      </c>
      <c s="25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223">
        <f t="shared" si="158"/>
        <v>0</v>
      </c>
      <c s="93" t="str">
        <f t="shared" si="159"/>
        <v>00:00</v>
      </c>
      <c s="29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9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9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9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9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9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9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9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9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9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9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9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9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9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9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9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9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9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9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9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9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9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9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9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9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9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9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9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9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71"/>
      <c r="CT701" s="332"/>
      <c s="14"/>
      <c s="79"/>
      <c s="79"/>
      <c r="FL701" s="1"/>
      <c s="125">
        <f t="shared" si="156"/>
        <v>44529</v>
      </c>
      <c s="229"/>
    </row>
    <row ht="11.1" customHeight="1">
      <c s="299">
        <f t="shared" si="160"/>
        <v>702</v>
      </c>
      <c s="74">
        <f t="shared" si="157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25"/>
      <c s="255" t="str">
        <f t="shared" si="161"/>
        <v/>
      </c>
      <c s="25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223">
        <f t="shared" si="158"/>
        <v>0</v>
      </c>
      <c s="93" t="str">
        <f t="shared" si="159"/>
        <v>00:00</v>
      </c>
      <c s="29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9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9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9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9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9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9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9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9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9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9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9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9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9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9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9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9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9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9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9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9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9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9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9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9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9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9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9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9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71"/>
      <c r="CT702" s="332"/>
      <c s="14"/>
      <c s="79"/>
      <c s="79"/>
      <c r="FL702" s="1"/>
      <c s="125">
        <f t="shared" si="156"/>
        <v>44530</v>
      </c>
      <c s="229"/>
    </row>
    <row ht="11.1" customHeight="1">
      <c s="299">
        <f t="shared" si="160"/>
        <v>703</v>
      </c>
      <c s="74">
        <f t="shared" si="157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25"/>
      <c s="255" t="str">
        <f t="shared" si="161"/>
        <v/>
      </c>
      <c s="25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223">
        <f t="shared" si="158"/>
        <v>0</v>
      </c>
      <c s="93" t="str">
        <f t="shared" si="159"/>
        <v>00:00</v>
      </c>
      <c s="29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9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9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9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9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9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9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9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9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9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9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9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9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9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9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9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9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9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9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9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9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9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9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9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9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9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9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9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9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71"/>
      <c r="CT703" s="332"/>
      <c s="14"/>
      <c s="79"/>
      <c s="79"/>
      <c r="FL703" s="1"/>
      <c s="125">
        <f t="shared" si="156"/>
        <v>44531</v>
      </c>
      <c s="229"/>
    </row>
    <row ht="11.1" customHeight="1">
      <c s="299">
        <f t="shared" si="160"/>
        <v>704</v>
      </c>
      <c s="74">
        <f t="shared" si="157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25"/>
      <c s="255" t="str">
        <f t="shared" si="161"/>
        <v/>
      </c>
      <c s="25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223">
        <f t="shared" si="158"/>
        <v>0</v>
      </c>
      <c s="93" t="str">
        <f t="shared" si="159"/>
        <v>00:00</v>
      </c>
      <c s="29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9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9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9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9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9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9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9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9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9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9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9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9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9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9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9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9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9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9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9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9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9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9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9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9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9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9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9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9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71"/>
      <c r="CT704" s="332"/>
      <c s="14"/>
      <c s="79"/>
      <c s="79"/>
      <c r="FL704" s="1"/>
      <c s="125">
        <f t="shared" si="156"/>
        <v>44532</v>
      </c>
      <c s="229"/>
    </row>
    <row ht="11.1" customHeight="1">
      <c s="299">
        <f t="shared" si="160"/>
        <v>705</v>
      </c>
      <c s="74">
        <f t="shared" si="157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25"/>
      <c s="255" t="str">
        <f t="shared" si="161"/>
        <v/>
      </c>
      <c s="25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223">
        <f t="shared" si="158"/>
        <v>0</v>
      </c>
      <c s="93" t="str">
        <f t="shared" si="159"/>
        <v>00:00</v>
      </c>
      <c s="29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9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9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9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9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9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9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9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9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9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9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9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9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9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9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9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9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9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9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9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9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9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9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9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9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9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9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9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9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71"/>
      <c r="CT705" s="332"/>
      <c s="14"/>
      <c s="79"/>
      <c s="79"/>
      <c r="FL705" s="1"/>
      <c s="125">
        <f t="shared" si="156"/>
        <v>44533</v>
      </c>
      <c s="229"/>
    </row>
    <row ht="11.1" customHeight="1">
      <c s="299">
        <f t="shared" si="160"/>
        <v>706</v>
      </c>
      <c s="74">
        <f t="shared" si="157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25"/>
      <c s="255" t="str">
        <f t="shared" si="161"/>
        <v/>
      </c>
      <c s="25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223">
        <f t="shared" si="158"/>
        <v>0</v>
      </c>
      <c s="93" t="str">
        <f t="shared" si="159"/>
        <v>00:00</v>
      </c>
      <c s="29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9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9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9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9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9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9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9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9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9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9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9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9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9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9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9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9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9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9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9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9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9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9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9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9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9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9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9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9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71"/>
      <c r="CT706" s="332"/>
      <c s="14"/>
      <c s="79"/>
      <c s="79"/>
      <c r="FL706" s="1"/>
      <c s="125">
        <f t="shared" si="156"/>
        <v>44534</v>
      </c>
      <c s="229"/>
    </row>
    <row ht="11.1" customHeight="1">
      <c s="299">
        <f t="shared" si="160"/>
        <v>707</v>
      </c>
      <c s="74">
        <f t="shared" si="157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25"/>
      <c s="255" t="str">
        <f t="shared" si="161"/>
        <v/>
      </c>
      <c s="25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223">
        <f t="shared" si="158"/>
        <v>0</v>
      </c>
      <c s="93" t="str">
        <f t="shared" si="159"/>
        <v>00:00</v>
      </c>
      <c s="29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9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9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9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9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9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9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9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9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9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9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9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9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9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9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9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9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9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9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9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9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9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9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9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9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9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9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9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9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71"/>
      <c r="CT707" s="332"/>
      <c s="14"/>
      <c s="79"/>
      <c s="79"/>
      <c r="FL707" s="1"/>
      <c s="125">
        <f t="shared" si="156"/>
        <v>44535</v>
      </c>
      <c s="229"/>
    </row>
    <row ht="11.1" customHeight="1">
      <c s="299">
        <f t="shared" si="160"/>
        <v>708</v>
      </c>
      <c s="74">
        <f t="shared" si="157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25"/>
      <c s="255" t="str">
        <f t="shared" si="161"/>
        <v/>
      </c>
      <c s="25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223">
        <f t="shared" si="158"/>
        <v>0</v>
      </c>
      <c s="93" t="str">
        <f t="shared" si="159"/>
        <v>00:00</v>
      </c>
      <c s="29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9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9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9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9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9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9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9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9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9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9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9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9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9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9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9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9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9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9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9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9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9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9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9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9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9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9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9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9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71"/>
      <c r="CT708" s="332"/>
      <c s="14"/>
      <c s="79"/>
      <c s="79"/>
      <c r="FL708" s="1"/>
      <c s="125">
        <f t="shared" si="156"/>
        <v>44536</v>
      </c>
      <c s="229"/>
    </row>
    <row ht="11.1" customHeight="1">
      <c s="299">
        <f t="shared" si="160"/>
        <v>709</v>
      </c>
      <c s="74">
        <f t="shared" si="157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25"/>
      <c s="255" t="str">
        <f t="shared" si="161"/>
        <v/>
      </c>
      <c s="25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223">
        <f t="shared" si="158"/>
        <v>0</v>
      </c>
      <c s="93" t="str">
        <f t="shared" si="159"/>
        <v>00:00</v>
      </c>
      <c s="29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9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9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9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9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9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9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9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9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9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9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9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9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9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9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9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9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9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9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9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9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9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9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9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9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9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9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9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9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71"/>
      <c r="CT709" s="332"/>
      <c s="14"/>
      <c s="79"/>
      <c s="79"/>
      <c r="FL709" s="1"/>
      <c s="125">
        <f t="shared" si="156"/>
        <v>44537</v>
      </c>
      <c s="229"/>
    </row>
    <row ht="11.1" customHeight="1">
      <c s="299">
        <f t="shared" si="160"/>
        <v>710</v>
      </c>
      <c s="74">
        <f t="shared" si="157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25"/>
      <c s="255" t="str">
        <f t="shared" si="161"/>
        <v/>
      </c>
      <c s="25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223">
        <f t="shared" si="158"/>
        <v>0</v>
      </c>
      <c s="93" t="str">
        <f t="shared" si="159"/>
        <v>00:00</v>
      </c>
      <c s="29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9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9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9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9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9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9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9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9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9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9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9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9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9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9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9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9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9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9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9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9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9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9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9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9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9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9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9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9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71"/>
      <c r="CT710" s="332"/>
      <c s="14"/>
      <c s="79"/>
      <c s="79"/>
      <c r="FL710" s="1"/>
      <c s="125">
        <f t="shared" si="156"/>
        <v>44538</v>
      </c>
      <c s="229"/>
    </row>
    <row ht="11.1" customHeight="1">
      <c s="299">
        <f t="shared" si="160"/>
        <v>711</v>
      </c>
      <c s="74">
        <f t="shared" si="157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25"/>
      <c s="255" t="str">
        <f t="shared" si="161"/>
        <v/>
      </c>
      <c s="25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223">
        <f t="shared" si="158"/>
        <v>0</v>
      </c>
      <c s="93" t="str">
        <f t="shared" si="159"/>
        <v>00:00</v>
      </c>
      <c s="29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9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9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9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9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9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9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9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9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9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9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9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9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9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9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9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9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9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9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9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9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9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9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9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9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9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9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9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9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71"/>
      <c r="CT711" s="332"/>
      <c s="14"/>
      <c s="79"/>
      <c s="79"/>
      <c r="FL711" s="1"/>
      <c s="125">
        <f t="shared" si="156"/>
        <v>44539</v>
      </c>
      <c s="229"/>
    </row>
    <row ht="11.1" customHeight="1">
      <c s="299">
        <f t="shared" si="160"/>
        <v>712</v>
      </c>
      <c s="74">
        <f t="shared" si="157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25"/>
      <c s="255" t="str">
        <f t="shared" si="161"/>
        <v/>
      </c>
      <c s="25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223">
        <f t="shared" si="158"/>
        <v>0</v>
      </c>
      <c s="93" t="str">
        <f t="shared" si="159"/>
        <v>00:00</v>
      </c>
      <c s="29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9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9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9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9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9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9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9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9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9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9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9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9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9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9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9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9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9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9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9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9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9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9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9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9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9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9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9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9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71"/>
      <c r="CT712" s="332"/>
      <c s="14"/>
      <c s="79"/>
      <c s="79"/>
      <c r="FL712" s="1"/>
      <c s="125">
        <f t="shared" si="156"/>
        <v>44540</v>
      </c>
      <c s="229"/>
    </row>
    <row ht="11.1" customHeight="1">
      <c s="299">
        <f t="shared" si="160"/>
        <v>713</v>
      </c>
      <c s="74">
        <f t="shared" si="157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25"/>
      <c s="255" t="str">
        <f t="shared" si="161"/>
        <v/>
      </c>
      <c s="25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223">
        <f t="shared" si="158"/>
        <v>0</v>
      </c>
      <c s="93" t="str">
        <f t="shared" si="159"/>
        <v>00:00</v>
      </c>
      <c s="29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9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9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9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9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9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9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9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9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9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9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9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9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9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9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9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9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9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9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9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9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9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9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9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9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9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9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9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9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71"/>
      <c r="CT713" s="332"/>
      <c s="14"/>
      <c s="79"/>
      <c s="79"/>
      <c r="FL713" s="1"/>
      <c s="125">
        <f t="shared" si="156"/>
        <v>44541</v>
      </c>
      <c s="229"/>
    </row>
    <row ht="11.1" customHeight="1">
      <c s="299">
        <f t="shared" si="160"/>
        <v>714</v>
      </c>
      <c s="74">
        <f t="shared" si="157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25"/>
      <c s="255" t="str">
        <f t="shared" si="161"/>
        <v/>
      </c>
      <c s="25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223">
        <f t="shared" si="158"/>
        <v>0</v>
      </c>
      <c s="93" t="str">
        <f t="shared" si="159"/>
        <v>00:00</v>
      </c>
      <c s="29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9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9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9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9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9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9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9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9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9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9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9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9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9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9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9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9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9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9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9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9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9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9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9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9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9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9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9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9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71"/>
      <c r="CT714" s="332"/>
      <c s="14"/>
      <c s="79"/>
      <c s="79"/>
      <c r="FL714" s="1"/>
      <c s="125">
        <f t="shared" si="156"/>
        <v>44542</v>
      </c>
      <c s="229"/>
    </row>
    <row ht="11.1" customHeight="1">
      <c s="299">
        <f t="shared" si="160"/>
        <v>715</v>
      </c>
      <c s="74">
        <f t="shared" si="157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25"/>
      <c s="255" t="str">
        <f t="shared" si="161"/>
        <v/>
      </c>
      <c s="25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223">
        <f t="shared" si="158"/>
        <v>0</v>
      </c>
      <c s="93" t="str">
        <f t="shared" si="159"/>
        <v>00:00</v>
      </c>
      <c s="29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9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9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9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9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9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9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9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9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9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9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9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9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9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9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9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9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9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9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9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9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9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9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9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9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9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9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9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9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71"/>
      <c r="CT715" s="332"/>
      <c s="14"/>
      <c s="79"/>
      <c s="79"/>
      <c r="FL715" s="1"/>
      <c s="125">
        <f t="shared" si="156"/>
        <v>44543</v>
      </c>
      <c s="229"/>
    </row>
    <row ht="11.1" customHeight="1">
      <c s="299">
        <f t="shared" si="160"/>
        <v>716</v>
      </c>
      <c s="74">
        <f t="shared" si="157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25"/>
      <c s="255" t="str">
        <f t="shared" si="161"/>
        <v/>
      </c>
      <c s="25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223">
        <f t="shared" si="158"/>
        <v>0</v>
      </c>
      <c s="93" t="str">
        <f t="shared" si="159"/>
        <v>00:00</v>
      </c>
      <c s="29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9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9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9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9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9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9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9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9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9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9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9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9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9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9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9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9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9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9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9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9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9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9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9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9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9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9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9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9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71"/>
      <c r="CT716" s="332"/>
      <c s="14"/>
      <c s="79"/>
      <c s="79"/>
      <c r="FL716" s="1"/>
      <c s="125">
        <f t="shared" si="156"/>
        <v>44544</v>
      </c>
      <c s="229"/>
    </row>
    <row ht="11.1" customHeight="1">
      <c s="299">
        <f t="shared" si="160"/>
        <v>717</v>
      </c>
      <c s="74">
        <f t="shared" si="157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25"/>
      <c s="255" t="str">
        <f t="shared" si="161"/>
        <v/>
      </c>
      <c s="25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223">
        <f t="shared" si="158"/>
        <v>0</v>
      </c>
      <c s="93" t="str">
        <f t="shared" si="159"/>
        <v>00:00</v>
      </c>
      <c s="29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9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9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9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9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9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9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9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9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9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9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9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9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9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9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9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9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9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9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9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9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9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9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9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9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9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9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9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9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71"/>
      <c r="CT717" s="332"/>
      <c s="14"/>
      <c s="79"/>
      <c s="79"/>
      <c r="FL717" s="1"/>
      <c s="125">
        <f t="shared" si="156"/>
        <v>44545</v>
      </c>
      <c s="229"/>
    </row>
    <row ht="11.1" customHeight="1">
      <c s="299">
        <f t="shared" si="160"/>
        <v>718</v>
      </c>
      <c s="74">
        <f t="shared" si="157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25"/>
      <c s="255" t="str">
        <f t="shared" si="161"/>
        <v/>
      </c>
      <c s="25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223">
        <f t="shared" si="158"/>
        <v>0</v>
      </c>
      <c s="93" t="str">
        <f t="shared" si="159"/>
        <v>00:00</v>
      </c>
      <c s="29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9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9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9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9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9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9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9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9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9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9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9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9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9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9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9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9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9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9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9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9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9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9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9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9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9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9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9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9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71"/>
      <c r="CT718" s="332"/>
      <c s="14"/>
      <c s="79"/>
      <c s="79"/>
      <c r="FL718" s="1"/>
      <c s="125">
        <f t="shared" si="156"/>
        <v>44546</v>
      </c>
      <c s="229"/>
    </row>
    <row ht="11.1" customHeight="1">
      <c s="299">
        <f t="shared" si="160"/>
        <v>719</v>
      </c>
      <c s="74">
        <f t="shared" si="157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25"/>
      <c s="255" t="str">
        <f t="shared" si="161"/>
        <v/>
      </c>
      <c s="25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223">
        <f t="shared" si="158"/>
        <v>0</v>
      </c>
      <c s="93" t="str">
        <f t="shared" si="159"/>
        <v>00:00</v>
      </c>
      <c s="29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9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9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9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9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9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9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9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9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9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9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9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9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9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9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9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9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9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9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9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9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9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9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9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9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9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9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9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9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71"/>
      <c r="CT719" s="332"/>
      <c s="14"/>
      <c s="79"/>
      <c s="79"/>
      <c r="FL719" s="1"/>
      <c s="125">
        <f t="shared" si="156"/>
        <v>44547</v>
      </c>
      <c s="229"/>
    </row>
    <row ht="11.1" customHeight="1">
      <c s="299">
        <f t="shared" si="160"/>
        <v>720</v>
      </c>
      <c s="74">
        <f t="shared" si="157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25"/>
      <c s="255" t="str">
        <f t="shared" si="161"/>
        <v/>
      </c>
      <c s="25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223">
        <f t="shared" si="158"/>
        <v>0</v>
      </c>
      <c s="93" t="str">
        <f t="shared" si="159"/>
        <v>00:00</v>
      </c>
      <c s="29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9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9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9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9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9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9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9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9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9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9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9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9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9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9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9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9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9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9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9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9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9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9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9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9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9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9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9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9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71"/>
      <c r="CT720" s="332"/>
      <c s="14"/>
      <c s="79"/>
      <c s="79"/>
      <c r="FL720" s="1"/>
      <c s="125">
        <f t="shared" si="156"/>
        <v>44548</v>
      </c>
      <c s="229"/>
    </row>
    <row ht="11.1" customHeight="1">
      <c s="299">
        <f t="shared" si="160"/>
        <v>721</v>
      </c>
      <c s="74">
        <f t="shared" si="157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25"/>
      <c s="255" t="str">
        <f t="shared" si="161"/>
        <v/>
      </c>
      <c s="25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223">
        <f t="shared" si="158"/>
        <v>0</v>
      </c>
      <c s="93" t="str">
        <f t="shared" si="159"/>
        <v>00:00</v>
      </c>
      <c s="29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9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9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9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9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9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9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9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9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9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9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9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9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9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9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9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9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9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9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9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9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9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9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9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9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9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9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9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9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71"/>
      <c r="CT721" s="332"/>
      <c s="14"/>
      <c s="79"/>
      <c s="79"/>
      <c r="FL721" s="1"/>
      <c s="125">
        <f t="shared" si="156"/>
        <v>44549</v>
      </c>
      <c s="229"/>
    </row>
    <row ht="11.1" customHeight="1">
      <c s="299">
        <f t="shared" si="160"/>
        <v>722</v>
      </c>
      <c s="74">
        <f t="shared" si="157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25"/>
      <c s="255" t="str">
        <f t="shared" si="161"/>
        <v/>
      </c>
      <c s="25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223">
        <f t="shared" si="158"/>
        <v>0</v>
      </c>
      <c s="93" t="str">
        <f t="shared" si="159"/>
        <v>00:00</v>
      </c>
      <c s="29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9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9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9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9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9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9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9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9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9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9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9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9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9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9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9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9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9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9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9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9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9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9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9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9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9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9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9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9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71"/>
      <c r="CT722" s="332"/>
      <c s="14"/>
      <c s="79"/>
      <c s="79"/>
      <c r="FL722" s="1"/>
      <c s="125">
        <f t="shared" si="156"/>
        <v>44550</v>
      </c>
      <c s="229"/>
    </row>
    <row ht="11.1" customHeight="1">
      <c s="299">
        <f t="shared" si="160"/>
        <v>723</v>
      </c>
      <c s="74">
        <f t="shared" si="157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25"/>
      <c s="255" t="str">
        <f t="shared" si="161"/>
        <v/>
      </c>
      <c s="25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223">
        <f t="shared" si="158"/>
        <v>0</v>
      </c>
      <c s="93" t="str">
        <f t="shared" si="159"/>
        <v>00:00</v>
      </c>
      <c s="29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9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9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9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9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9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9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9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9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9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9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9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9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9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9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9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9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9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9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9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9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9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9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9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9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9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9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9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9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71"/>
      <c r="CT723" s="332"/>
      <c s="14"/>
      <c s="79"/>
      <c s="79"/>
      <c r="FL723" s="1"/>
      <c s="125">
        <f t="shared" si="156"/>
        <v>44551</v>
      </c>
      <c s="229"/>
    </row>
    <row ht="11.1" customHeight="1">
      <c s="299">
        <f t="shared" si="160"/>
        <v>724</v>
      </c>
      <c s="74">
        <f t="shared" si="157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25"/>
      <c s="255" t="str">
        <f t="shared" si="161"/>
        <v/>
      </c>
      <c s="25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223">
        <f t="shared" si="158"/>
        <v>0</v>
      </c>
      <c s="93" t="str">
        <f t="shared" si="159"/>
        <v>00:00</v>
      </c>
      <c s="29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9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9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9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9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9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9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9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9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9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9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9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9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9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9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9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9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9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9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9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9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9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9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9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9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9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9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9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9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71"/>
      <c r="CT724" s="332"/>
      <c s="14"/>
      <c s="79"/>
      <c s="79"/>
      <c r="FL724" s="1"/>
      <c s="125">
        <f t="shared" si="156"/>
        <v>44552</v>
      </c>
      <c s="229"/>
    </row>
    <row ht="11.1" customHeight="1">
      <c s="299">
        <f t="shared" si="160"/>
        <v>725</v>
      </c>
      <c s="74">
        <f t="shared" si="157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25"/>
      <c s="255" t="str">
        <f t="shared" si="161"/>
        <v/>
      </c>
      <c s="25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223">
        <f t="shared" si="158"/>
        <v>0</v>
      </c>
      <c s="93" t="str">
        <f t="shared" si="159"/>
        <v>00:00</v>
      </c>
      <c s="29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9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9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9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9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9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9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9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9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9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9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9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9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9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9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9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9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9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9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9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9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9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9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9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9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9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9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9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9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71"/>
      <c r="CT725" s="332"/>
      <c s="14"/>
      <c s="79"/>
      <c s="79"/>
      <c r="FL725" s="1"/>
      <c s="125">
        <f t="shared" si="156"/>
        <v>44553</v>
      </c>
      <c s="229"/>
    </row>
    <row ht="11.1" customHeight="1">
      <c s="299">
        <f t="shared" si="160"/>
        <v>726</v>
      </c>
      <c s="74">
        <f t="shared" si="157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25"/>
      <c s="255" t="str">
        <f t="shared" si="161"/>
        <v/>
      </c>
      <c s="25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223">
        <f t="shared" si="158"/>
        <v>0</v>
      </c>
      <c s="93" t="str">
        <f t="shared" si="159"/>
        <v>00:00</v>
      </c>
      <c s="29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9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9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9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9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9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9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9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9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9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9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9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9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9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9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9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9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9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9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9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9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9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9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9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9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9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9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9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9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71"/>
      <c r="CT726" s="332"/>
      <c s="14"/>
      <c s="79"/>
      <c s="79"/>
      <c r="FL726" s="1"/>
      <c s="125">
        <f t="shared" si="156"/>
        <v>44554</v>
      </c>
      <c s="229"/>
    </row>
    <row ht="11.1" customHeight="1">
      <c s="299">
        <f t="shared" si="160"/>
        <v>727</v>
      </c>
      <c s="74">
        <f t="shared" si="157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25"/>
      <c s="255" t="str">
        <f t="shared" si="161"/>
        <v/>
      </c>
      <c s="25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223">
        <f t="shared" si="158"/>
        <v>0</v>
      </c>
      <c s="93" t="str">
        <f t="shared" si="159"/>
        <v>00:00</v>
      </c>
      <c s="29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9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9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9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9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9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9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9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9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9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9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9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9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9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9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9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9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9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9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9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9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9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9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9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9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9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9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9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9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71"/>
      <c r="CT727" s="332"/>
      <c s="14"/>
      <c s="79"/>
      <c s="79"/>
      <c r="FL727" s="1"/>
      <c s="125">
        <f t="shared" si="156"/>
        <v>44555</v>
      </c>
      <c s="229"/>
    </row>
    <row ht="11.1" customHeight="1">
      <c s="299">
        <f t="shared" si="160"/>
        <v>728</v>
      </c>
      <c s="74">
        <f t="shared" si="157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25"/>
      <c s="255" t="str">
        <f t="shared" si="161"/>
        <v/>
      </c>
      <c s="25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223">
        <f t="shared" si="158"/>
        <v>0</v>
      </c>
      <c s="93" t="str">
        <f t="shared" si="159"/>
        <v>00:00</v>
      </c>
      <c s="29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9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9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9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9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9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9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9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9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9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9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9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9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9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9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9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9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9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9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9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9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9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9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9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9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9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9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9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9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71"/>
      <c r="CT728" s="332"/>
      <c s="14"/>
      <c s="79"/>
      <c s="79"/>
      <c r="FL728" s="1"/>
      <c s="125">
        <f t="shared" si="156"/>
        <v>44556</v>
      </c>
      <c s="229"/>
    </row>
    <row ht="11.1" customHeight="1">
      <c s="299">
        <f t="shared" si="160"/>
        <v>729</v>
      </c>
      <c s="74">
        <f t="shared" si="157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25"/>
      <c s="255" t="str">
        <f t="shared" si="161"/>
        <v/>
      </c>
      <c s="25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223">
        <f t="shared" si="158"/>
        <v>0</v>
      </c>
      <c s="93" t="str">
        <f t="shared" si="159"/>
        <v>00:00</v>
      </c>
      <c s="29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9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9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9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9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9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9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9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9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9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9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9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9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9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9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9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9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9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9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9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9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9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9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9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9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9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9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9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9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71"/>
      <c r="CT729" s="332"/>
      <c s="14"/>
      <c s="79"/>
      <c s="79"/>
      <c r="FL729" s="1"/>
      <c s="125">
        <f t="shared" si="156"/>
        <v>44557</v>
      </c>
      <c s="229"/>
    </row>
    <row ht="11.1" customHeight="1">
      <c s="299">
        <f t="shared" si="160"/>
        <v>730</v>
      </c>
      <c s="74">
        <f t="shared" si="157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25"/>
      <c s="255" t="str">
        <f t="shared" si="161"/>
        <v/>
      </c>
      <c s="25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223">
        <f t="shared" si="158"/>
        <v>0</v>
      </c>
      <c s="93" t="str">
        <f t="shared" si="159"/>
        <v>00:00</v>
      </c>
      <c s="29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9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9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9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9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9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9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9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9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9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9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9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9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9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9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9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9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9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9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9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9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9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9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9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9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9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9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9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9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71"/>
      <c r="CT730" s="332"/>
      <c s="14"/>
      <c s="79"/>
      <c s="79"/>
      <c r="FL730" s="1"/>
      <c s="125">
        <f t="shared" si="156"/>
        <v>44558</v>
      </c>
      <c s="229"/>
    </row>
    <row ht="11.1" customHeight="1">
      <c s="299">
        <f t="shared" si="160"/>
        <v>731</v>
      </c>
      <c s="74">
        <f t="shared" si="157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25"/>
      <c s="255" t="str">
        <f t="shared" si="161"/>
        <v/>
      </c>
      <c s="25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223">
        <f t="shared" si="158"/>
        <v>0</v>
      </c>
      <c s="93" t="str">
        <f t="shared" si="159"/>
        <v>00:00</v>
      </c>
      <c s="29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9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9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9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9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9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9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9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9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9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9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9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9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9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9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9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9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9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9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9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9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9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9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9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9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9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9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9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9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71"/>
      <c r="CT731" s="332"/>
      <c s="14"/>
      <c s="79"/>
      <c s="79"/>
      <c r="FL731" s="1"/>
      <c s="125">
        <f t="shared" si="156"/>
        <v>44559</v>
      </c>
      <c s="229"/>
    </row>
    <row ht="11.1" customHeight="1">
      <c s="299">
        <f t="shared" si="160"/>
        <v>732</v>
      </c>
      <c s="74">
        <f t="shared" si="157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25"/>
      <c s="255" t="str">
        <f t="shared" si="161"/>
        <v/>
      </c>
      <c s="25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223">
        <f t="shared" si="158"/>
        <v>0</v>
      </c>
      <c s="93" t="str">
        <f t="shared" si="159"/>
        <v>00:00</v>
      </c>
      <c s="29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9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9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9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9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9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9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9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9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9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9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9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9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9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9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9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9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9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9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9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9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9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9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9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9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9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9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9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9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71"/>
      <c r="CT732" s="332"/>
      <c s="14"/>
      <c s="79"/>
      <c s="79"/>
      <c r="FL732" s="1"/>
      <c s="125">
        <f t="shared" si="156"/>
        <v>44560</v>
      </c>
      <c s="229"/>
    </row>
    <row ht="11.1" customHeight="1">
      <c s="299">
        <f t="shared" si="160"/>
        <v>733</v>
      </c>
      <c s="74">
        <f t="shared" si="157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25"/>
      <c s="255" t="str">
        <f t="shared" si="161"/>
        <v/>
      </c>
      <c s="25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223">
        <f t="shared" si="158"/>
        <v>0</v>
      </c>
      <c s="93" t="str">
        <f t="shared" si="159"/>
        <v>00:00</v>
      </c>
      <c s="29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9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9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9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9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9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9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9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9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9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9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9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9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9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9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9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9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9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9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9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9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9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9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9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9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9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9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9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9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71"/>
      <c r="CT733" s="332"/>
      <c s="14"/>
      <c s="79"/>
      <c s="79"/>
      <c r="FL733" s="1"/>
      <c s="125">
        <f t="shared" si="156"/>
        <v>44561</v>
      </c>
      <c s="229"/>
    </row>
    <row ht="11.1" customHeight="1">
      <c s="299">
        <f t="shared" si="160"/>
        <v>734</v>
      </c>
      <c s="74">
        <f t="shared" si="157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25"/>
      <c s="255" t="str">
        <f t="shared" si="161"/>
        <v/>
      </c>
      <c s="25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223">
        <f t="shared" si="158"/>
        <v>0</v>
      </c>
      <c s="93" t="str">
        <f t="shared" si="159"/>
        <v>00:00</v>
      </c>
      <c s="29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9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9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9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9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9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9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9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9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9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9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9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9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9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9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9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9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9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9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9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9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9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9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9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9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9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9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9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9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71"/>
      <c r="CT734" s="332"/>
      <c s="14"/>
      <c s="79"/>
      <c s="79"/>
      <c r="FL734" s="1"/>
      <c s="125">
        <f t="shared" si="156"/>
        <v>44562</v>
      </c>
      <c s="229"/>
    </row>
    <row ht="11.1" customHeight="1">
      <c s="299">
        <f t="shared" si="160"/>
        <v>735</v>
      </c>
      <c s="74">
        <f t="shared" si="157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25"/>
      <c s="255" t="str">
        <f t="shared" si="161"/>
        <v/>
      </c>
      <c s="25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223">
        <f t="shared" si="158"/>
        <v>0</v>
      </c>
      <c s="93" t="str">
        <f t="shared" si="159"/>
        <v>00:00</v>
      </c>
      <c s="29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9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9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9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9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9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9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9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9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9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9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9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9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9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9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9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9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9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9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9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9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9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9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9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9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9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9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9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9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71"/>
      <c r="CT735" s="332"/>
      <c s="14"/>
      <c s="79"/>
      <c s="79"/>
      <c r="FL735" s="1"/>
      <c s="125">
        <f t="shared" si="156"/>
        <v>44563</v>
      </c>
      <c s="229"/>
    </row>
    <row ht="11.1" customHeight="1">
      <c s="299">
        <f t="shared" si="160"/>
        <v>736</v>
      </c>
      <c s="74">
        <f t="shared" si="157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25"/>
      <c s="255" t="str">
        <f t="shared" si="161"/>
        <v/>
      </c>
      <c s="25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223">
        <f t="shared" si="158"/>
        <v>0</v>
      </c>
      <c s="93" t="str">
        <f t="shared" si="159"/>
        <v>00:00</v>
      </c>
      <c s="29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9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9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9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9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9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9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9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9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9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9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9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9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9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9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9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9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9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9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9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9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9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9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9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9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9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9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9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9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71"/>
      <c r="CT736" s="332"/>
      <c s="14"/>
      <c s="79"/>
      <c s="79"/>
      <c r="FL736" s="1"/>
      <c s="125">
        <f t="shared" si="156"/>
        <v>44564</v>
      </c>
      <c s="229"/>
    </row>
    <row ht="11.1" customHeight="1">
      <c s="299">
        <f t="shared" si="160"/>
        <v>737</v>
      </c>
      <c s="74">
        <f t="shared" si="157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25"/>
      <c s="255" t="str">
        <f t="shared" si="161"/>
        <v/>
      </c>
      <c s="25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223">
        <f t="shared" si="158"/>
        <v>0</v>
      </c>
      <c s="93" t="str">
        <f t="shared" si="159"/>
        <v>00:00</v>
      </c>
      <c s="29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9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9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9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9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9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9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9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9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9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9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9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9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9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9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9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9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9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9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9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9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9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9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9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9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9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9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9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9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71"/>
      <c r="CT737" s="332"/>
      <c s="14"/>
      <c s="79"/>
      <c s="79"/>
      <c r="FL737" s="1"/>
      <c s="125">
        <f t="shared" si="156"/>
        <v>44565</v>
      </c>
      <c s="229"/>
    </row>
    <row ht="11.1" customHeight="1">
      <c s="299">
        <f t="shared" si="160"/>
        <v>738</v>
      </c>
      <c s="74">
        <f t="shared" si="157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25"/>
      <c s="255" t="str">
        <f t="shared" si="161"/>
        <v/>
      </c>
      <c s="25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223">
        <f t="shared" si="158"/>
        <v>0</v>
      </c>
      <c s="93" t="str">
        <f t="shared" si="159"/>
        <v>00:00</v>
      </c>
      <c s="29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9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9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9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9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9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9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9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9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9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9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9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9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9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9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9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9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9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9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9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9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9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9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9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9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9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9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9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9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71"/>
      <c r="CT738" s="332"/>
      <c s="14"/>
      <c s="79"/>
      <c s="79"/>
      <c r="FL738" s="1"/>
      <c s="125">
        <f t="shared" si="156"/>
        <v>44566</v>
      </c>
      <c s="229"/>
    </row>
    <row ht="11.1" customHeight="1">
      <c s="299">
        <f t="shared" si="160"/>
        <v>739</v>
      </c>
      <c s="74">
        <f t="shared" si="157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25"/>
      <c s="255" t="str">
        <f t="shared" si="161"/>
        <v/>
      </c>
      <c s="25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223">
        <f t="shared" si="158"/>
        <v>0</v>
      </c>
      <c s="93" t="str">
        <f t="shared" si="159"/>
        <v>00:00</v>
      </c>
      <c s="29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9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9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9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9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9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9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9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9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9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9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9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9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9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9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9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9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9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9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9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9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9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9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9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9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9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9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9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9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71"/>
      <c r="CT739" s="332"/>
      <c s="14"/>
      <c s="79"/>
      <c s="79"/>
      <c r="FL739" s="1"/>
      <c s="125">
        <f t="shared" si="156"/>
        <v>44567</v>
      </c>
      <c s="229"/>
    </row>
    <row ht="11.1" customHeight="1">
      <c s="299">
        <f t="shared" si="160"/>
        <v>740</v>
      </c>
      <c s="74">
        <f t="shared" si="157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25"/>
      <c s="255" t="str">
        <f t="shared" si="161"/>
        <v/>
      </c>
      <c s="25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223">
        <f t="shared" si="158"/>
        <v>0</v>
      </c>
      <c s="93" t="str">
        <f t="shared" si="159"/>
        <v>00:00</v>
      </c>
      <c s="29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9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9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9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9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9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9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9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9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9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9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9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9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9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9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9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9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9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9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9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9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9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9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9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9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9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9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9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9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71"/>
      <c r="CT740" s="332"/>
      <c s="14"/>
      <c s="79"/>
      <c s="79"/>
      <c r="FL740" s="1"/>
      <c s="125">
        <f t="shared" si="156"/>
        <v>44568</v>
      </c>
      <c s="229"/>
    </row>
    <row ht="11.1" customHeight="1">
      <c s="299">
        <f t="shared" si="160"/>
        <v>741</v>
      </c>
      <c s="74">
        <f t="shared" si="157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25"/>
      <c s="255" t="str">
        <f t="shared" si="161"/>
        <v/>
      </c>
      <c s="25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223">
        <f t="shared" si="158"/>
        <v>0</v>
      </c>
      <c s="93" t="str">
        <f t="shared" si="159"/>
        <v>00:00</v>
      </c>
      <c s="29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9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9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9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9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9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9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9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9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9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9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9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9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9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9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9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9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9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9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9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9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9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9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9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9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9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9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9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9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71"/>
      <c r="CT741" s="332"/>
      <c s="14"/>
      <c s="79"/>
      <c s="79"/>
      <c r="FL741" s="1"/>
      <c s="125">
        <f t="shared" si="156"/>
        <v>44569</v>
      </c>
      <c s="229"/>
    </row>
    <row ht="11.1" customHeight="1">
      <c s="299">
        <f t="shared" si="160"/>
        <v>742</v>
      </c>
      <c s="74">
        <f t="shared" si="157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25"/>
      <c s="255" t="str">
        <f t="shared" si="161"/>
        <v/>
      </c>
      <c s="25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223">
        <f t="shared" si="158"/>
        <v>0</v>
      </c>
      <c s="93" t="str">
        <f t="shared" si="159"/>
        <v>00:00</v>
      </c>
      <c s="29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9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9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9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9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9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9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9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9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9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9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9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9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9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9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9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9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9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9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9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9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9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9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9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9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9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9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9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9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71"/>
      <c r="CT742" s="332"/>
      <c s="14"/>
      <c s="79"/>
      <c s="79"/>
      <c r="FL742" s="1"/>
      <c s="125">
        <f t="shared" si="156"/>
        <v>44570</v>
      </c>
      <c s="229"/>
    </row>
    <row ht="11.1" customHeight="1">
      <c s="299">
        <f t="shared" si="160"/>
        <v>743</v>
      </c>
      <c s="74">
        <f t="shared" si="157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25"/>
      <c s="255" t="str">
        <f t="shared" si="161"/>
        <v/>
      </c>
      <c s="25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223">
        <f t="shared" si="158"/>
        <v>0</v>
      </c>
      <c s="93" t="str">
        <f t="shared" si="159"/>
        <v>00:00</v>
      </c>
      <c s="29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9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9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9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9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9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9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9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9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9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9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9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9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9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9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9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9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9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9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9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9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9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9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9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9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9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9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9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9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71"/>
      <c r="CT743" s="332"/>
      <c s="14"/>
      <c s="79"/>
      <c s="79"/>
      <c r="FL743" s="1"/>
      <c s="125">
        <f t="shared" si="156"/>
        <v>44571</v>
      </c>
      <c s="229"/>
    </row>
    <row ht="11.1" customHeight="1">
      <c s="299">
        <f t="shared" si="160"/>
        <v>744</v>
      </c>
      <c s="74">
        <f t="shared" si="157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25"/>
      <c s="255" t="str">
        <f t="shared" si="161"/>
        <v/>
      </c>
      <c s="25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223">
        <f t="shared" si="158"/>
        <v>0</v>
      </c>
      <c s="93" t="str">
        <f t="shared" si="159"/>
        <v>00:00</v>
      </c>
      <c s="29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9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9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9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9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9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9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9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9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9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9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9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9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9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9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9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9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9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9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9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9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9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9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9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9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9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9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9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9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71"/>
      <c r="CT744" s="332"/>
      <c s="14"/>
      <c s="79"/>
      <c s="79"/>
      <c r="FL744" s="1"/>
      <c s="125">
        <f t="shared" si="156"/>
        <v>44572</v>
      </c>
      <c s="229"/>
    </row>
    <row ht="11.1" customHeight="1">
      <c s="299">
        <f t="shared" si="160"/>
        <v>745</v>
      </c>
      <c s="74">
        <f t="shared" si="157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25"/>
      <c s="255" t="str">
        <f t="shared" si="161"/>
        <v/>
      </c>
      <c s="25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223">
        <f t="shared" si="158"/>
        <v>0</v>
      </c>
      <c s="93" t="str">
        <f t="shared" si="159"/>
        <v>00:00</v>
      </c>
      <c s="29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9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9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9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9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9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9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9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9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9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9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9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9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9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9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9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9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9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9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9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9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9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9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9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9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9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9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9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9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71"/>
      <c r="CT745" s="332"/>
      <c s="14"/>
      <c s="79"/>
      <c s="79"/>
      <c r="FL745" s="1"/>
      <c s="125">
        <f t="shared" si="156"/>
        <v>44573</v>
      </c>
      <c s="229"/>
    </row>
    <row ht="11.1" customHeight="1">
      <c s="299">
        <f t="shared" si="160"/>
        <v>746</v>
      </c>
      <c s="74">
        <f t="shared" si="157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25"/>
      <c s="255" t="str">
        <f t="shared" si="161"/>
        <v/>
      </c>
      <c s="25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223">
        <f t="shared" si="158"/>
        <v>0</v>
      </c>
      <c s="93" t="str">
        <f t="shared" si="159"/>
        <v>00:00</v>
      </c>
      <c s="29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9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9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9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9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9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9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9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9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9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9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9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9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9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9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9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9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9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9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9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9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9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9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9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9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9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9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9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9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71"/>
      <c r="CT746" s="332"/>
      <c s="14"/>
      <c s="79"/>
      <c s="79"/>
      <c r="FL746" s="1"/>
      <c s="125">
        <f t="shared" si="156"/>
        <v>44574</v>
      </c>
      <c s="229"/>
    </row>
    <row ht="11.1" customHeight="1">
      <c s="299">
        <f t="shared" si="160"/>
        <v>747</v>
      </c>
      <c s="74">
        <f t="shared" si="157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25"/>
      <c s="255" t="str">
        <f t="shared" si="161"/>
        <v/>
      </c>
      <c s="25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223">
        <f t="shared" si="158"/>
        <v>0</v>
      </c>
      <c s="93" t="str">
        <f t="shared" si="159"/>
        <v>00:00</v>
      </c>
      <c s="29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9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9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9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9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9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9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9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9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9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9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9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9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9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9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9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9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9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9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9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9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9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9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9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9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9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9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9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9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71"/>
      <c r="CT747" s="332"/>
      <c s="14"/>
      <c s="79"/>
      <c s="79"/>
      <c r="FL747" s="1"/>
      <c s="125">
        <f t="shared" si="156"/>
        <v>44575</v>
      </c>
      <c s="229"/>
    </row>
    <row ht="11.1" customHeight="1">
      <c s="299">
        <f t="shared" si="160"/>
        <v>748</v>
      </c>
      <c s="74">
        <f t="shared" si="157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25"/>
      <c s="255" t="str">
        <f t="shared" si="161"/>
        <v/>
      </c>
      <c s="25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223">
        <f t="shared" si="158"/>
        <v>0</v>
      </c>
      <c s="93" t="str">
        <f t="shared" si="159"/>
        <v>00:00</v>
      </c>
      <c s="29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9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9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9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9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9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9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9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9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9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9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9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9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9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9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9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9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9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9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9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9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9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9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9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9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9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9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9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9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71"/>
      <c r="CT748" s="332"/>
      <c s="14"/>
      <c s="79"/>
      <c s="79"/>
      <c r="FL748" s="1"/>
      <c s="125">
        <f t="shared" si="156"/>
        <v>44576</v>
      </c>
      <c s="229"/>
    </row>
    <row ht="11.1" customHeight="1">
      <c s="299">
        <f t="shared" si="160"/>
        <v>749</v>
      </c>
      <c s="74">
        <f t="shared" si="157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25"/>
      <c s="255" t="str">
        <f t="shared" si="161"/>
        <v/>
      </c>
      <c s="25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223">
        <f t="shared" si="158"/>
        <v>0</v>
      </c>
      <c s="93" t="str">
        <f t="shared" si="159"/>
        <v>00:00</v>
      </c>
      <c s="29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9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9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9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9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9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9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9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9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9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9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9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9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9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9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9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9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9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9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9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9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9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9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9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9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9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9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9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9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71"/>
      <c r="CT749" s="332"/>
      <c s="14"/>
      <c s="79"/>
      <c s="79"/>
      <c r="FL749" s="1"/>
      <c s="125">
        <f t="shared" si="156"/>
        <v>44577</v>
      </c>
      <c s="229"/>
    </row>
    <row ht="11.1" customHeight="1">
      <c s="299">
        <f t="shared" si="160"/>
        <v>750</v>
      </c>
      <c s="74">
        <f t="shared" si="157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25"/>
      <c s="255" t="str">
        <f t="shared" si="161"/>
        <v/>
      </c>
      <c s="25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223">
        <f t="shared" si="158"/>
        <v>0</v>
      </c>
      <c s="93" t="str">
        <f t="shared" si="159"/>
        <v>00:00</v>
      </c>
      <c s="29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9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9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9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9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9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9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9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9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9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9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9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9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9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9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9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9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9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9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9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9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9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9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9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9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9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9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9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9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71"/>
      <c r="CT750" s="332"/>
      <c s="14"/>
      <c s="79"/>
      <c s="79"/>
      <c r="FL750" s="1"/>
      <c s="125">
        <f t="shared" si="156"/>
        <v>44578</v>
      </c>
      <c s="229"/>
    </row>
    <row ht="11.1" customHeight="1">
      <c s="299">
        <f t="shared" si="160"/>
        <v>751</v>
      </c>
      <c s="74">
        <f t="shared" si="157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25"/>
      <c s="255" t="str">
        <f t="shared" si="161"/>
        <v/>
      </c>
      <c s="25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223">
        <f t="shared" si="158"/>
        <v>0</v>
      </c>
      <c s="93" t="str">
        <f t="shared" si="159"/>
        <v>00:00</v>
      </c>
      <c s="29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9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9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9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9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9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9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9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9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9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9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9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9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9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9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9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9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9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9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9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9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9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9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9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9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9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9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9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9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71"/>
      <c r="CT751" s="332"/>
      <c s="14"/>
      <c s="79"/>
      <c s="79"/>
      <c r="FL751" s="1"/>
      <c s="125">
        <f t="shared" si="156"/>
        <v>44579</v>
      </c>
      <c s="229"/>
    </row>
    <row ht="11.1" customHeight="1">
      <c s="299">
        <f t="shared" si="160"/>
        <v>752</v>
      </c>
      <c s="74">
        <f t="shared" si="157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25"/>
      <c s="255" t="str">
        <f t="shared" si="161"/>
        <v/>
      </c>
      <c s="25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223">
        <f t="shared" si="158"/>
        <v>0</v>
      </c>
      <c s="93" t="str">
        <f t="shared" si="159"/>
        <v>00:00</v>
      </c>
      <c s="29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9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9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9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9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9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9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9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9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9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9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9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9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9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9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9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9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9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9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9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9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9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9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9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9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9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9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9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9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71"/>
      <c r="CT752" s="332"/>
      <c s="14"/>
      <c s="79"/>
      <c s="79"/>
      <c r="FL752" s="1"/>
      <c s="125">
        <f t="shared" si="156"/>
        <v>44580</v>
      </c>
      <c s="229"/>
    </row>
    <row ht="11.1" customHeight="1">
      <c s="299">
        <f t="shared" si="160"/>
        <v>753</v>
      </c>
      <c s="74">
        <f t="shared" si="157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25"/>
      <c s="255" t="str">
        <f t="shared" si="161"/>
        <v/>
      </c>
      <c s="25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223">
        <f t="shared" si="158"/>
        <v>0</v>
      </c>
      <c s="93" t="str">
        <f t="shared" si="159"/>
        <v>00:00</v>
      </c>
      <c s="29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9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9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9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9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9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9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9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9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9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9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9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9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9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9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9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9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9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9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9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9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9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9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9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9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9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9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9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9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71"/>
      <c r="CT753" s="332"/>
      <c s="14"/>
      <c s="79"/>
      <c s="79"/>
      <c r="FL753" s="1"/>
      <c s="125">
        <f t="shared" si="156"/>
        <v>44581</v>
      </c>
      <c s="229"/>
    </row>
    <row ht="11.1" customHeight="1">
      <c s="299">
        <f t="shared" si="160"/>
        <v>754</v>
      </c>
      <c s="74">
        <f t="shared" si="157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25"/>
      <c s="255" t="str">
        <f t="shared" si="161"/>
        <v/>
      </c>
      <c s="25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223">
        <f t="shared" si="158"/>
        <v>0</v>
      </c>
      <c s="93" t="str">
        <f t="shared" si="159"/>
        <v>00:00</v>
      </c>
      <c s="29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9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9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9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9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9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9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9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9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9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9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9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9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9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9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9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9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9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9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9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9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9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9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9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9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9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9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9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9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71"/>
      <c r="CT754" s="332"/>
      <c s="14"/>
      <c s="79"/>
      <c s="79"/>
      <c r="FL754" s="1"/>
      <c s="125">
        <f t="shared" si="156"/>
        <v>44582</v>
      </c>
      <c s="229"/>
    </row>
    <row ht="11.1" customHeight="1">
      <c s="299">
        <f t="shared" si="160"/>
        <v>755</v>
      </c>
      <c s="74">
        <f t="shared" si="157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25"/>
      <c s="255" t="str">
        <f t="shared" si="161"/>
        <v/>
      </c>
      <c s="25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223">
        <f t="shared" si="158"/>
        <v>0</v>
      </c>
      <c s="93" t="str">
        <f t="shared" si="159"/>
        <v>00:00</v>
      </c>
      <c s="29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9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9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9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9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9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9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9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9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9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9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9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9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9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9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9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9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9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9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9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9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9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9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9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9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9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9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9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9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71"/>
      <c r="CT755" s="332"/>
      <c s="14"/>
      <c s="79"/>
      <c s="79"/>
      <c r="FL755" s="1"/>
      <c s="125">
        <f t="shared" si="156"/>
        <v>44583</v>
      </c>
      <c s="229"/>
    </row>
    <row ht="11.1" customHeight="1">
      <c s="299">
        <f t="shared" si="160"/>
        <v>756</v>
      </c>
      <c s="74">
        <f t="shared" si="157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25"/>
      <c s="255" t="str">
        <f t="shared" si="161"/>
        <v/>
      </c>
      <c s="25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223">
        <f t="shared" si="158"/>
        <v>0</v>
      </c>
      <c s="93" t="str">
        <f t="shared" si="159"/>
        <v>00:00</v>
      </c>
      <c s="29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9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9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9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9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9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9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9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9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9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9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9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9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9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9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9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9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9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9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9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9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9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9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9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9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9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9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9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9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71"/>
      <c r="CT756" s="332"/>
      <c s="14"/>
      <c s="79"/>
      <c s="79"/>
      <c r="FL756" s="1"/>
      <c s="125">
        <f t="shared" si="156"/>
        <v>44584</v>
      </c>
      <c s="229"/>
    </row>
    <row ht="11.1" customHeight="1">
      <c s="299">
        <f t="shared" si="160"/>
        <v>757</v>
      </c>
      <c s="74">
        <f t="shared" si="157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25"/>
      <c s="255" t="str">
        <f t="shared" si="161"/>
        <v/>
      </c>
      <c s="25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223">
        <f t="shared" si="158"/>
        <v>0</v>
      </c>
      <c s="93" t="str">
        <f t="shared" si="159"/>
        <v>00:00</v>
      </c>
      <c s="29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9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9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9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9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9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9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9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9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9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9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9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9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9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9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9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9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9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9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9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9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9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9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9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9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9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9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9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9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71"/>
      <c r="CT757" s="332"/>
      <c s="14"/>
      <c s="79"/>
      <c s="79"/>
      <c r="FL757" s="1"/>
      <c s="125">
        <f t="shared" si="156"/>
        <v>44585</v>
      </c>
      <c s="229"/>
    </row>
    <row ht="11.1" customHeight="1">
      <c s="299">
        <f t="shared" si="160"/>
        <v>758</v>
      </c>
      <c s="74">
        <f t="shared" si="157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25"/>
      <c s="255" t="str">
        <f t="shared" si="161"/>
        <v/>
      </c>
      <c s="25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223">
        <f t="shared" si="158"/>
        <v>0</v>
      </c>
      <c s="93" t="str">
        <f t="shared" si="159"/>
        <v>00:00</v>
      </c>
      <c s="29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9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9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9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9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9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9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9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9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9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9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9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9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9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9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9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9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9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9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9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9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9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9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9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9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9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9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9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9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71"/>
      <c r="CT758" s="332"/>
      <c s="14"/>
      <c s="79"/>
      <c s="79"/>
      <c r="FL758" s="1"/>
      <c s="125">
        <f t="shared" si="156"/>
        <v>44586</v>
      </c>
      <c s="229"/>
    </row>
    <row ht="11.1" customHeight="1">
      <c s="299">
        <f t="shared" si="160"/>
        <v>759</v>
      </c>
      <c s="74">
        <f t="shared" si="157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25"/>
      <c s="255" t="str">
        <f t="shared" si="161"/>
        <v/>
      </c>
      <c s="25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223">
        <f t="shared" si="158"/>
        <v>0</v>
      </c>
      <c s="93" t="str">
        <f t="shared" si="159"/>
        <v>00:00</v>
      </c>
      <c s="29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9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9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9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9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9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9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9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9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9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9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9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9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9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9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9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9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9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9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9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9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9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9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9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9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9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9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9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9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71"/>
      <c r="CT759" s="332"/>
      <c s="14"/>
      <c s="79"/>
      <c s="79"/>
      <c r="FL759" s="1"/>
      <c s="125">
        <f t="shared" si="156"/>
        <v>44587</v>
      </c>
      <c s="229"/>
    </row>
    <row ht="11.1" customHeight="1">
      <c s="299">
        <f t="shared" si="160"/>
        <v>760</v>
      </c>
      <c s="74">
        <f t="shared" si="157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25"/>
      <c s="255" t="str">
        <f t="shared" si="161"/>
        <v/>
      </c>
      <c s="25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223">
        <f t="shared" si="158"/>
        <v>0</v>
      </c>
      <c s="93" t="str">
        <f t="shared" si="159"/>
        <v>00:00</v>
      </c>
      <c s="29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9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9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9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9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9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9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9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9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9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9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9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9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9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9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9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9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9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9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9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9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9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9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9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9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9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9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9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9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71"/>
      <c r="CT760" s="332"/>
      <c s="14"/>
      <c s="79"/>
      <c s="79"/>
      <c r="FL760" s="1"/>
      <c s="125">
        <f t="shared" si="156"/>
        <v>44588</v>
      </c>
      <c s="229"/>
    </row>
    <row ht="11.1" customHeight="1">
      <c s="299">
        <f t="shared" si="160"/>
        <v>761</v>
      </c>
      <c s="74">
        <f t="shared" si="157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25"/>
      <c s="255" t="str">
        <f t="shared" si="161"/>
        <v/>
      </c>
      <c s="25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223">
        <f t="shared" si="158"/>
        <v>0</v>
      </c>
      <c s="93" t="str">
        <f t="shared" si="159"/>
        <v>00:00</v>
      </c>
      <c s="29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9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9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9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9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9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9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9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9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9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9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9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9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9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9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9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9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9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9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9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9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9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9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9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9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9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9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9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9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71"/>
      <c r="CT761" s="332"/>
      <c s="14"/>
      <c s="79"/>
      <c s="79"/>
      <c r="FL761" s="1"/>
      <c s="125">
        <f t="shared" si="156"/>
        <v>44589</v>
      </c>
      <c s="229"/>
    </row>
    <row ht="11.1" customHeight="1">
      <c s="299">
        <f t="shared" si="160"/>
        <v>762</v>
      </c>
      <c s="74">
        <f t="shared" si="157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25"/>
      <c s="255" t="str">
        <f t="shared" si="161"/>
        <v/>
      </c>
      <c s="25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223">
        <f t="shared" si="158"/>
        <v>0</v>
      </c>
      <c s="93" t="str">
        <f t="shared" si="159"/>
        <v>00:00</v>
      </c>
      <c s="29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9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9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9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9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9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9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9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9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9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9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9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9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9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9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9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9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9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9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9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9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9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9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9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9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9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9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9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9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71"/>
      <c r="CT762" s="332"/>
      <c s="14"/>
      <c s="79"/>
      <c s="79"/>
      <c r="FL762" s="1"/>
      <c s="125">
        <f t="shared" si="156"/>
        <v>44590</v>
      </c>
      <c s="229"/>
    </row>
    <row ht="11.1" customHeight="1">
      <c s="299">
        <f t="shared" si="160"/>
        <v>763</v>
      </c>
      <c s="74">
        <f t="shared" si="157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25"/>
      <c s="255" t="str">
        <f t="shared" si="161"/>
        <v/>
      </c>
      <c s="25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223">
        <f t="shared" si="158"/>
        <v>0</v>
      </c>
      <c s="93" t="str">
        <f t="shared" si="159"/>
        <v>00:00</v>
      </c>
      <c s="29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9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9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9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9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9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9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9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9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9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9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9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9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9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9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9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9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9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9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9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9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9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9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9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9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9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9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9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9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71"/>
      <c r="CT763" s="332"/>
      <c s="14"/>
      <c s="79"/>
      <c s="79"/>
      <c r="FL763" s="1"/>
      <c s="125">
        <f t="shared" si="156"/>
        <v>44591</v>
      </c>
      <c s="229"/>
    </row>
    <row ht="11.1" customHeight="1">
      <c s="299">
        <f t="shared" si="160"/>
        <v>764</v>
      </c>
      <c s="74">
        <f t="shared" si="157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25"/>
      <c s="255" t="str">
        <f t="shared" si="161"/>
        <v/>
      </c>
      <c s="25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223">
        <f t="shared" si="158"/>
        <v>0</v>
      </c>
      <c s="93" t="str">
        <f t="shared" si="159"/>
        <v>00:00</v>
      </c>
      <c s="29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9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9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9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9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9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9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9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9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9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9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9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9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9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9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9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9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9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9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9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9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9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9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9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9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9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9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9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9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71"/>
      <c r="CT764" s="332"/>
      <c s="14"/>
      <c s="79"/>
      <c s="79"/>
      <c r="FL764" s="1"/>
      <c s="125">
        <f t="shared" si="156"/>
        <v>44592</v>
      </c>
      <c s="229"/>
    </row>
    <row ht="11.1" customHeight="1">
      <c s="299">
        <f t="shared" si="160"/>
        <v>765</v>
      </c>
      <c s="74">
        <f t="shared" si="157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25"/>
      <c s="255" t="str">
        <f t="shared" si="161"/>
        <v/>
      </c>
      <c s="25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223">
        <f t="shared" si="158"/>
        <v>0</v>
      </c>
      <c s="93" t="str">
        <f t="shared" si="159"/>
        <v>00:00</v>
      </c>
      <c s="29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9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9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9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9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9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9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9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9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9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9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9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9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9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9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9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9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9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9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9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9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9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9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9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9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9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9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9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9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71"/>
      <c r="CT765" s="332"/>
      <c s="14"/>
      <c s="79"/>
      <c s="79"/>
      <c r="FL765" s="1"/>
      <c s="125">
        <f t="shared" si="156"/>
        <v>44593</v>
      </c>
      <c s="229"/>
    </row>
    <row ht="11.1" customHeight="1">
      <c s="299">
        <f t="shared" si="160"/>
        <v>766</v>
      </c>
      <c s="74">
        <f t="shared" si="157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25"/>
      <c s="255" t="str">
        <f t="shared" si="161"/>
        <v/>
      </c>
      <c s="25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223">
        <f t="shared" si="158"/>
        <v>0</v>
      </c>
      <c s="93" t="str">
        <f t="shared" si="159"/>
        <v>00:00</v>
      </c>
      <c s="29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9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9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9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9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9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9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9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9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9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9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9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9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9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9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9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9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9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9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9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9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9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9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9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9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9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9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9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9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71"/>
      <c r="CT766" s="332"/>
      <c s="14"/>
      <c s="79"/>
      <c s="79"/>
      <c r="FL766" s="1"/>
      <c s="125">
        <f t="shared" si="156"/>
        <v>44594</v>
      </c>
      <c s="229"/>
    </row>
    <row ht="11.1" customHeight="1">
      <c s="299">
        <f t="shared" si="160"/>
        <v>767</v>
      </c>
      <c s="74">
        <f t="shared" si="157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25"/>
      <c s="255" t="str">
        <f t="shared" si="161"/>
        <v/>
      </c>
      <c s="25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223">
        <f t="shared" si="158"/>
        <v>0</v>
      </c>
      <c s="93" t="str">
        <f t="shared" si="159"/>
        <v>00:00</v>
      </c>
      <c s="29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9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9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9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9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9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9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9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9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9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9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9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9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9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9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9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9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9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9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9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9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9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9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9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9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9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9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9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9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71"/>
      <c r="CT767" s="332"/>
      <c s="14"/>
      <c s="79"/>
      <c s="79"/>
      <c r="FL767" s="1"/>
      <c s="125">
        <f t="shared" si="156"/>
        <v>44595</v>
      </c>
      <c s="229"/>
    </row>
    <row ht="11.1" customHeight="1">
      <c s="299">
        <f t="shared" si="160"/>
        <v>768</v>
      </c>
      <c s="74">
        <f t="shared" si="157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25"/>
      <c s="255" t="str">
        <f t="shared" si="161"/>
        <v/>
      </c>
      <c s="25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223">
        <f t="shared" si="158"/>
        <v>0</v>
      </c>
      <c s="93" t="str">
        <f t="shared" si="159"/>
        <v>00:00</v>
      </c>
      <c s="29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9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9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9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9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9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9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9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9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9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9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9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9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9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9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9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9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9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9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9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9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9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9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9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9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9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9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9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9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71"/>
      <c r="CT768" s="332"/>
      <c s="14"/>
      <c s="79"/>
      <c s="79"/>
      <c r="FL768" s="1"/>
      <c s="125">
        <f t="shared" si="156"/>
        <v>44596</v>
      </c>
      <c s="229"/>
    </row>
    <row ht="11.1" customHeight="1">
      <c s="299">
        <f t="shared" si="160"/>
        <v>769</v>
      </c>
      <c s="74">
        <f t="shared" si="157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25"/>
      <c s="255" t="str">
        <f t="shared" si="161"/>
        <v/>
      </c>
      <c s="25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223">
        <f t="shared" si="158"/>
        <v>0</v>
      </c>
      <c s="93" t="str">
        <f t="shared" si="159"/>
        <v>00:00</v>
      </c>
      <c s="29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9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9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9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9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9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9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9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9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9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9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9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9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9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9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9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9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9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9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9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9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9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9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9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9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9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9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9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9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71"/>
      <c r="CT769" s="332"/>
      <c s="14"/>
      <c s="79"/>
      <c s="79"/>
      <c r="FL769" s="1"/>
      <c s="125">
        <f t="shared" si="192" ref="FM769:FM1023">FM768+1</f>
        <v>44597</v>
      </c>
      <c s="229"/>
    </row>
    <row ht="11.1" customHeight="1">
      <c s="299">
        <f t="shared" si="160"/>
        <v>770</v>
      </c>
      <c s="74">
        <f t="shared" si="157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25"/>
      <c s="255" t="str">
        <f t="shared" si="161"/>
        <v/>
      </c>
      <c s="25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223">
        <f t="shared" si="158"/>
        <v>0</v>
      </c>
      <c s="93" t="str">
        <f t="shared" si="159"/>
        <v>00:00</v>
      </c>
      <c s="29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9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9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9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9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9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9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9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9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9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9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9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9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9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9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9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9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9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9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9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9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9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9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9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9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9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9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9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9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71"/>
      <c r="CT770" s="332"/>
      <c s="14"/>
      <c s="79"/>
      <c s="79"/>
      <c r="FL770" s="1"/>
      <c s="125">
        <f t="shared" si="192"/>
        <v>44598</v>
      </c>
      <c s="229"/>
    </row>
    <row ht="11.1" customHeight="1">
      <c s="299">
        <f t="shared" si="160"/>
        <v>771</v>
      </c>
      <c s="74">
        <f t="shared" si="157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25"/>
      <c s="255" t="str">
        <f t="shared" si="161"/>
        <v/>
      </c>
      <c s="25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223">
        <f t="shared" si="158"/>
        <v>0</v>
      </c>
      <c s="93" t="str">
        <f t="shared" si="159"/>
        <v>00:00</v>
      </c>
      <c s="29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9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9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9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9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9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9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9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9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9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9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9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9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9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9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9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9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9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9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9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9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9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9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9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9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9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9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9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9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71"/>
      <c r="CT771" s="332"/>
      <c s="14"/>
      <c s="79"/>
      <c s="79"/>
      <c r="FL771" s="1"/>
      <c s="125">
        <f t="shared" si="192"/>
        <v>44599</v>
      </c>
      <c s="229"/>
    </row>
    <row ht="11.1" customHeight="1">
      <c s="299">
        <f t="shared" si="160"/>
        <v>772</v>
      </c>
      <c s="74">
        <f t="shared" si="157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25"/>
      <c s="255" t="str">
        <f t="shared" si="161"/>
        <v/>
      </c>
      <c s="25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223">
        <f t="shared" si="158"/>
        <v>0</v>
      </c>
      <c s="93" t="str">
        <f t="shared" si="159"/>
        <v>00:00</v>
      </c>
      <c s="29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9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9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9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9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9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9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9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9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9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9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9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9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9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9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9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9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9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9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9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9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9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9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9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9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9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9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9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9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71"/>
      <c r="CT772" s="332"/>
      <c s="14"/>
      <c s="79"/>
      <c s="79"/>
      <c r="FL772" s="1"/>
      <c s="125">
        <f t="shared" si="192"/>
        <v>44600</v>
      </c>
      <c s="229"/>
    </row>
    <row ht="11.1" customHeight="1">
      <c s="299">
        <f t="shared" si="160"/>
        <v>773</v>
      </c>
      <c s="74">
        <f t="shared" si="157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25"/>
      <c s="255" t="str">
        <f t="shared" si="161"/>
        <v/>
      </c>
      <c s="25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223">
        <f t="shared" si="158"/>
        <v>0</v>
      </c>
      <c s="93" t="str">
        <f t="shared" si="159"/>
        <v>00:00</v>
      </c>
      <c s="29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9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9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9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9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9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9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9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9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9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9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9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9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9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9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9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9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9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9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9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9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9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9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9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9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9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9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9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9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71"/>
      <c r="CT773" s="332"/>
      <c s="14"/>
      <c s="79"/>
      <c s="79"/>
      <c r="FL773" s="1"/>
      <c s="125">
        <f t="shared" si="192"/>
        <v>44601</v>
      </c>
      <c s="229"/>
    </row>
    <row ht="11.1" customHeight="1">
      <c s="299">
        <f t="shared" si="160"/>
        <v>774</v>
      </c>
      <c s="74">
        <f t="shared" si="157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25"/>
      <c s="255" t="str">
        <f t="shared" si="161"/>
        <v/>
      </c>
      <c s="25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223">
        <f t="shared" si="158"/>
        <v>0</v>
      </c>
      <c s="93" t="str">
        <f t="shared" si="159"/>
        <v>00:00</v>
      </c>
      <c s="29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9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9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9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9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9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9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9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9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9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9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9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9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9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9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9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9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9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9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9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9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9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9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9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9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9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9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9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9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71"/>
      <c r="CT774" s="332"/>
      <c s="14"/>
      <c s="79"/>
      <c s="79"/>
      <c r="FL774" s="1"/>
      <c s="125">
        <f t="shared" si="192"/>
        <v>44602</v>
      </c>
      <c s="229"/>
    </row>
    <row ht="11.1" customHeight="1">
      <c s="299">
        <f t="shared" si="160"/>
        <v>775</v>
      </c>
      <c s="74">
        <f t="shared" si="157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25"/>
      <c s="255" t="str">
        <f t="shared" si="161"/>
        <v/>
      </c>
      <c s="25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223">
        <f t="shared" si="158"/>
        <v>0</v>
      </c>
      <c s="93" t="str">
        <f t="shared" si="159"/>
        <v>00:00</v>
      </c>
      <c s="29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9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9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9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9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9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9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9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9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9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9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9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9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9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9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9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9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9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9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9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9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9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9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9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9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9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9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9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9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71"/>
      <c r="CT775" s="332"/>
      <c s="14"/>
      <c s="79"/>
      <c s="79"/>
      <c r="FL775" s="1"/>
      <c s="125">
        <f t="shared" si="192"/>
        <v>44603</v>
      </c>
      <c s="229"/>
    </row>
    <row ht="11.1" customHeight="1">
      <c s="299">
        <f t="shared" si="160"/>
        <v>776</v>
      </c>
      <c s="74">
        <f t="shared" si="157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25"/>
      <c s="255" t="str">
        <f t="shared" si="161"/>
        <v/>
      </c>
      <c s="25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223">
        <f t="shared" si="158"/>
        <v>0</v>
      </c>
      <c s="93" t="str">
        <f t="shared" si="159"/>
        <v>00:00</v>
      </c>
      <c s="29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9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9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9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9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9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9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9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9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9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9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9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9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9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9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9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9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9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9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9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9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9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9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9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9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9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9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9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9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71"/>
      <c r="CT776" s="332"/>
      <c s="14"/>
      <c s="79"/>
      <c s="79"/>
      <c r="FL776" s="1"/>
      <c s="125">
        <f t="shared" si="192"/>
        <v>44604</v>
      </c>
      <c s="229"/>
    </row>
    <row ht="11.1" customHeight="1">
      <c s="299">
        <f t="shared" si="160"/>
        <v>777</v>
      </c>
      <c s="74">
        <f t="shared" si="157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25"/>
      <c s="255" t="str">
        <f t="shared" si="161"/>
        <v/>
      </c>
      <c s="25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223">
        <f t="shared" si="158"/>
        <v>0</v>
      </c>
      <c s="93" t="str">
        <f t="shared" si="159"/>
        <v>00:00</v>
      </c>
      <c s="29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9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9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9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9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9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9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9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9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9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9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9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9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9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9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9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9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9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9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9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9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9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9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9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9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9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9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9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9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71"/>
      <c r="CT777" s="332"/>
      <c s="14"/>
      <c s="79"/>
      <c s="79"/>
      <c r="FL777" s="1"/>
      <c s="125">
        <f t="shared" si="192"/>
        <v>44605</v>
      </c>
      <c s="229"/>
    </row>
    <row ht="11.1" customHeight="1">
      <c s="299">
        <f t="shared" si="160"/>
        <v>778</v>
      </c>
      <c s="74">
        <f t="shared" si="157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25"/>
      <c s="255" t="str">
        <f t="shared" si="161"/>
        <v/>
      </c>
      <c s="25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223">
        <f t="shared" si="158"/>
        <v>0</v>
      </c>
      <c s="93" t="str">
        <f t="shared" si="159"/>
        <v>00:00</v>
      </c>
      <c s="29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9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9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9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9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9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9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9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9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9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9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9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9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9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9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9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9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9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9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9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9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9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9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9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9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9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9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9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9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71"/>
      <c r="CT778" s="332"/>
      <c s="14"/>
      <c s="79"/>
      <c s="79"/>
      <c r="FL778" s="1"/>
      <c s="125">
        <f t="shared" si="192"/>
        <v>44606</v>
      </c>
      <c s="229"/>
    </row>
    <row ht="11.1" customHeight="1">
      <c s="299">
        <f t="shared" si="160"/>
        <v>779</v>
      </c>
      <c s="74">
        <f t="shared" si="157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25"/>
      <c s="255" t="str">
        <f t="shared" si="161"/>
        <v/>
      </c>
      <c s="25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223">
        <f t="shared" si="158"/>
        <v>0</v>
      </c>
      <c s="93" t="str">
        <f t="shared" si="159"/>
        <v>00:00</v>
      </c>
      <c s="29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9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9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9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9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9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9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9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9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9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9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9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9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9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9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9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9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9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9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9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9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9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9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9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9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9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9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9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9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71"/>
      <c r="CT779" s="332"/>
      <c s="14"/>
      <c s="79"/>
      <c s="79"/>
      <c r="FL779" s="1"/>
      <c s="125">
        <f t="shared" si="192"/>
        <v>44607</v>
      </c>
      <c s="229"/>
    </row>
    <row ht="11.1" customHeight="1">
      <c s="299">
        <f t="shared" si="160"/>
        <v>780</v>
      </c>
      <c s="74">
        <f t="shared" si="157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25"/>
      <c s="255" t="str">
        <f t="shared" si="161"/>
        <v/>
      </c>
      <c s="25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223">
        <f t="shared" si="158"/>
        <v>0</v>
      </c>
      <c s="93" t="str">
        <f t="shared" si="159"/>
        <v>00:00</v>
      </c>
      <c s="29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9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9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9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9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9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9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9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9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9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9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9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9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9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9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9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9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9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9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9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9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9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9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9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9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9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9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9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9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71"/>
      <c r="CT780" s="332"/>
      <c s="14"/>
      <c s="79"/>
      <c s="79"/>
      <c r="FL780" s="1"/>
      <c s="125">
        <f t="shared" si="192"/>
        <v>44608</v>
      </c>
      <c s="229"/>
    </row>
    <row ht="11.1" customHeight="1">
      <c s="299">
        <f t="shared" si="160"/>
        <v>781</v>
      </c>
      <c s="74">
        <f t="shared" si="157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25"/>
      <c s="255" t="str">
        <f t="shared" si="161"/>
        <v/>
      </c>
      <c s="25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223">
        <f t="shared" si="158"/>
        <v>0</v>
      </c>
      <c s="93" t="str">
        <f t="shared" si="159"/>
        <v>00:00</v>
      </c>
      <c s="29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9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9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9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9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9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9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9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9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9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9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9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9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9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9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9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9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9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9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9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9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9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9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9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9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9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9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9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9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71"/>
      <c r="CT781" s="332"/>
      <c s="14"/>
      <c s="79"/>
      <c s="79"/>
      <c r="FL781" s="1"/>
      <c s="125">
        <f t="shared" si="192"/>
        <v>44609</v>
      </c>
      <c s="229"/>
    </row>
    <row ht="11.1" customHeight="1">
      <c s="299">
        <f t="shared" si="160"/>
        <v>782</v>
      </c>
      <c s="74">
        <f t="shared" si="157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25"/>
      <c s="255" t="str">
        <f t="shared" si="161"/>
        <v/>
      </c>
      <c s="25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223">
        <f t="shared" si="158"/>
        <v>0</v>
      </c>
      <c s="93" t="str">
        <f t="shared" si="159"/>
        <v>00:00</v>
      </c>
      <c s="29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9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9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9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9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9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9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9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9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9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9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9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9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9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9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9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9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9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9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9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9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9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9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9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9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9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9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9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9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71"/>
      <c r="CT782" s="332"/>
      <c s="14"/>
      <c s="79"/>
      <c s="79"/>
      <c r="FL782" s="1"/>
      <c s="125">
        <f t="shared" si="192"/>
        <v>44610</v>
      </c>
      <c s="229"/>
    </row>
    <row ht="11.1" customHeight="1">
      <c s="299">
        <f t="shared" si="160"/>
        <v>783</v>
      </c>
      <c s="74">
        <f t="shared" si="157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25"/>
      <c s="255" t="str">
        <f t="shared" si="161"/>
        <v/>
      </c>
      <c s="25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223">
        <f t="shared" si="158"/>
        <v>0</v>
      </c>
      <c s="93" t="str">
        <f t="shared" si="159"/>
        <v>00:00</v>
      </c>
      <c s="29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9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9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9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9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9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9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9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9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9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9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9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9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9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9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9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9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9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9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9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9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9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9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9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9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9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9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9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9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71"/>
      <c r="CT783" s="332"/>
      <c s="14"/>
      <c s="79"/>
      <c s="79"/>
      <c r="FL783" s="1"/>
      <c s="125">
        <f t="shared" si="192"/>
        <v>44611</v>
      </c>
      <c s="229"/>
    </row>
    <row ht="11.1" customHeight="1">
      <c s="299">
        <f t="shared" si="160"/>
        <v>784</v>
      </c>
      <c s="74">
        <f t="shared" si="157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25"/>
      <c s="255" t="str">
        <f t="shared" si="161"/>
        <v/>
      </c>
      <c s="25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223">
        <f t="shared" si="158"/>
        <v>0</v>
      </c>
      <c s="93" t="str">
        <f t="shared" si="159"/>
        <v>00:00</v>
      </c>
      <c s="29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9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9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9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9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9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9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9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9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9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9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9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9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9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9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9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9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9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9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9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9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9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9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9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9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9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9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9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9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71"/>
      <c r="CT784" s="332"/>
      <c s="14"/>
      <c s="79"/>
      <c s="79"/>
      <c r="FL784" s="1"/>
      <c s="125">
        <f t="shared" si="192"/>
        <v>44612</v>
      </c>
      <c s="229"/>
    </row>
    <row ht="11.1" customHeight="1">
      <c s="299">
        <f t="shared" si="160"/>
        <v>785</v>
      </c>
      <c s="74">
        <f t="shared" si="193" ref="B785:B1039">HOUR(C785)+MINUTE(C785)/60</f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25"/>
      <c s="255" t="str">
        <f t="shared" si="161"/>
        <v/>
      </c>
      <c s="25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223">
        <f t="shared" si="194" ref="BM785:BM1039">INT(B785)</f>
        <v>0</v>
      </c>
      <c s="93" t="str">
        <f t="shared" si="195" ref="BN785:BN1039">TEXT(C785,"hh:mm")</f>
        <v>00:00</v>
      </c>
      <c s="29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9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9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9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9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9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9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9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9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9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9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9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9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9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9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9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9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9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9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9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9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9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9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9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9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9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9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9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9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71"/>
      <c r="CT785" s="332"/>
      <c s="14"/>
      <c s="79"/>
      <c s="79"/>
      <c r="FL785" s="1"/>
      <c s="125">
        <f t="shared" si="192"/>
        <v>44613</v>
      </c>
      <c s="229"/>
    </row>
    <row ht="11.1" customHeight="1">
      <c s="299">
        <f t="shared" si="196" ref="A786:A1040">+A785+1</f>
        <v>786</v>
      </c>
      <c s="74">
        <f t="shared" si="19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25"/>
      <c s="255" t="str">
        <f t="shared" si="197" ref="AG786:AG1040">IF(D786-D785&lt;0,"Reset","")</f>
        <v/>
      </c>
      <c s="253">
        <f t="shared" si="198" ref="AH786:AH1040">IF(BM786&lt;6,2,IF(BM786&gt;18,2,1))</f>
        <v>2</v>
      </c>
      <c s="22">
        <f t="shared" si="199" ref="AI786:AI1040">IF($AG786="Reset",0,IF(D786&gt;0,D786-D785,0))</f>
        <v>0</v>
      </c>
      <c s="22">
        <f t="shared" si="200" ref="AJ786:AJ1040">IF($AG786="Reset",0,IF(E786&gt;0,E786-E785,0))</f>
        <v>0</v>
      </c>
      <c s="22">
        <f t="shared" si="201" ref="AK786:AK1040">IF($AG786="Reset",0,IF(F786&gt;0,F786-F785,0))</f>
        <v>0</v>
      </c>
      <c s="22">
        <f t="shared" si="202" ref="AL786:AL1040">IF($AG786="Reset",0,IF(G786&gt;0,G786-G785,0))</f>
        <v>0</v>
      </c>
      <c s="22">
        <f t="shared" si="203" ref="AM786:AM1040">IF($AG786="Reset",0,IF(H786&gt;0,H786-H785,0))</f>
        <v>0</v>
      </c>
      <c s="22">
        <f t="shared" si="204" ref="AN786:AN1040">IF($AG786="Reset",0,IF(I786&gt;0,I786-I785,0))</f>
        <v>0</v>
      </c>
      <c s="22">
        <f t="shared" si="205" ref="AO786:AO1040">IF($AG786="Reset",0,IF(J786&gt;0,J786-J785,0))</f>
        <v>0</v>
      </c>
      <c s="22">
        <f t="shared" si="206" ref="AP786:AP1040">IF($AG786="Reset",0,IF(K786&gt;0,K786-K785,0))</f>
        <v>0</v>
      </c>
      <c s="22">
        <f t="shared" si="207" ref="AQ786:AQ1040">IF($AG786="Reset",0,IF(L786&gt;0,L786-L785,0))</f>
        <v>0</v>
      </c>
      <c s="22">
        <f t="shared" si="208" ref="AR786:AR1040">IF($AG786="Reset",0,IF(M786&gt;0,M786-M785,0))</f>
        <v>0</v>
      </c>
      <c s="22">
        <f t="shared" si="209" ref="AS786:AS1040">IF($AG786="Reset",0,IF(N786&gt;0,N786-N785,0))</f>
        <v>0</v>
      </c>
      <c s="22">
        <f t="shared" si="210" ref="AT786:AT1040">IF($AG786="Reset",0,IF(O786&gt;0,O786-O785,0))</f>
        <v>0</v>
      </c>
      <c s="22">
        <f t="shared" si="211" ref="AU786:AU1040">IF($AG786="Reset",0,IF(P786&gt;0,P786-P785,0))</f>
        <v>0</v>
      </c>
      <c s="22">
        <f t="shared" si="212" ref="AV786:AV1040">IF($AG786="Reset",0,IF(Q786&gt;0,Q786-Q785,0))</f>
        <v>0</v>
      </c>
      <c s="22">
        <f t="shared" si="213" ref="AW786:AW1040">IF($AG786="Reset",0,IF(R786&gt;0,R786-R785,0))</f>
        <v>0</v>
      </c>
      <c s="22">
        <f t="shared" si="214" ref="AX786:AX1040">IF($AG786="Reset",0,IF(S786&gt;0,S786-S785,0))</f>
        <v>0</v>
      </c>
      <c s="22">
        <f t="shared" si="215" ref="AY786:AY1040">IF($AG786="Reset",0,IF(T786&gt;0,T786-T785,0))</f>
        <v>0</v>
      </c>
      <c s="22">
        <f t="shared" si="216" ref="AZ786:AZ1040">IF($AG786="Reset",0,IF(U786&gt;0,U786-U785,0))</f>
        <v>0</v>
      </c>
      <c s="22">
        <f t="shared" si="217" ref="BA786:BA1040">IF($AG786="Reset",0,IF(V786&gt;0,V786-V785,0))</f>
        <v>0</v>
      </c>
      <c s="22">
        <f t="shared" si="218" ref="BB786:BB1040">IF($AG786="Reset",0,IF(W786&gt;0,W786-W785,0))</f>
        <v>0</v>
      </c>
      <c s="22">
        <f t="shared" si="219" ref="BC786:BC1040">IF($AG786="Reset",0,IF(X786&gt;0,X786-X785,0))</f>
        <v>0</v>
      </c>
      <c s="22">
        <f t="shared" si="220" ref="BD786:BD1040">IF($AG786="Reset",0,IF(Y786&gt;0,Y786-Y785,0))</f>
        <v>0</v>
      </c>
      <c s="22">
        <f t="shared" si="221" ref="BE786:BE1040">IF($AG786="Reset",0,IF(Z786&gt;0,Z786-Z785,0))</f>
        <v>0</v>
      </c>
      <c s="22">
        <f t="shared" si="222" ref="BF786:BF1040">IF($AG786="Reset",0,IF(AA786&gt;0,AA786-AA785,0))</f>
        <v>0</v>
      </c>
      <c s="22">
        <f t="shared" si="223" ref="BG786:BG1040">IF($AG786="Reset",0,IF(AB786&gt;0,AB786-AB785,0))</f>
        <v>0</v>
      </c>
      <c s="22">
        <f t="shared" si="224" ref="BH786:BH1040">IF($AG786="Reset",0,IF(AC786&gt;0,AC786-AC785,0))</f>
        <v>0</v>
      </c>
      <c s="22">
        <f t="shared" si="225" ref="BI786:BI1040">IF($AG786="Reset",0,IF(AD786&gt;0,AD786-AD785,0))</f>
        <v>0</v>
      </c>
      <c s="22">
        <f t="shared" si="226" ref="BJ786:BJ1040">IF($AG786="Reset",0,IF(AE786&gt;0,AE786-AE785,0))</f>
        <v>0</v>
      </c>
      <c s="22">
        <f t="shared" si="227" ref="BK786:BK1040">IF($AG786="Reset",0,IF(AF786&gt;0,AF786-AF785,0))</f>
        <v>0</v>
      </c>
      <c s="32"/>
      <c s="223">
        <f t="shared" si="194"/>
        <v>0</v>
      </c>
      <c s="93" t="str">
        <f t="shared" si="195"/>
        <v>00:00</v>
      </c>
      <c s="29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9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9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9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9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9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9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9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9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9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9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9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9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9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9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9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9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9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9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9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9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9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9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9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9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9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9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9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9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71"/>
      <c r="CT786" s="332"/>
      <c s="14"/>
      <c s="79"/>
      <c s="79"/>
      <c r="FL786" s="1"/>
      <c s="125">
        <f t="shared" si="192"/>
        <v>44614</v>
      </c>
      <c s="229"/>
    </row>
    <row ht="11.1" customHeight="1">
      <c s="299">
        <f t="shared" si="196"/>
        <v>787</v>
      </c>
      <c s="74">
        <f t="shared" si="19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25"/>
      <c s="255" t="str">
        <f t="shared" si="197"/>
        <v/>
      </c>
      <c s="25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223">
        <f t="shared" si="194"/>
        <v>0</v>
      </c>
      <c s="93" t="str">
        <f t="shared" si="195"/>
        <v>00:00</v>
      </c>
      <c s="29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9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9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9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9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9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9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9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9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9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9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9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9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9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9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9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9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9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9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9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9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9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9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9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9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9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9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9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9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71"/>
      <c r="CT787" s="332"/>
      <c s="14"/>
      <c s="79"/>
      <c s="79"/>
      <c r="FL787" s="1"/>
      <c s="125">
        <f t="shared" si="192"/>
        <v>44615</v>
      </c>
      <c s="229"/>
    </row>
    <row ht="11.1" customHeight="1">
      <c s="299">
        <f t="shared" si="196"/>
        <v>788</v>
      </c>
      <c s="74">
        <f t="shared" si="19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25"/>
      <c s="255" t="str">
        <f t="shared" si="197"/>
        <v/>
      </c>
      <c s="25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223">
        <f t="shared" si="194"/>
        <v>0</v>
      </c>
      <c s="93" t="str">
        <f t="shared" si="195"/>
        <v>00:00</v>
      </c>
      <c s="29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9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9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9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9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9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9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9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9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9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9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9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9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9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9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9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9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9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9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9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9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9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9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9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9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9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9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9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9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71"/>
      <c r="CT788" s="332"/>
      <c s="14"/>
      <c s="79"/>
      <c s="79"/>
      <c r="FL788" s="1"/>
      <c s="125">
        <f t="shared" si="192"/>
        <v>44616</v>
      </c>
      <c s="229"/>
    </row>
    <row ht="11.1" customHeight="1">
      <c s="299">
        <f t="shared" si="196"/>
        <v>789</v>
      </c>
      <c s="74">
        <f t="shared" si="19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25"/>
      <c s="255" t="str">
        <f t="shared" si="197"/>
        <v/>
      </c>
      <c s="25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223">
        <f t="shared" si="194"/>
        <v>0</v>
      </c>
      <c s="93" t="str">
        <f t="shared" si="195"/>
        <v>00:00</v>
      </c>
      <c s="29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9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9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9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9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9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9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9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9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9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9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9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9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9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9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9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9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9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9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9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9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9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9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9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9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9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9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9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9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71"/>
      <c r="CT789" s="332"/>
      <c s="14"/>
      <c s="79"/>
      <c s="79"/>
      <c r="FL789" s="1"/>
      <c s="125">
        <f t="shared" si="192"/>
        <v>44617</v>
      </c>
      <c s="229"/>
    </row>
    <row ht="11.1" customHeight="1">
      <c s="299">
        <f t="shared" si="196"/>
        <v>790</v>
      </c>
      <c s="74">
        <f t="shared" si="19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25"/>
      <c s="255" t="str">
        <f t="shared" si="197"/>
        <v/>
      </c>
      <c s="25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223">
        <f t="shared" si="194"/>
        <v>0</v>
      </c>
      <c s="93" t="str">
        <f t="shared" si="195"/>
        <v>00:00</v>
      </c>
      <c s="29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9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9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9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9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9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9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9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9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9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9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9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9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9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9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9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9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9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9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9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9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9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9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9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9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9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9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9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9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71"/>
      <c r="CT790" s="332"/>
      <c s="14"/>
      <c s="79"/>
      <c s="79"/>
      <c r="FL790" s="1"/>
      <c s="125">
        <f t="shared" si="192"/>
        <v>44618</v>
      </c>
      <c s="229"/>
    </row>
    <row ht="11.1" customHeight="1">
      <c s="299">
        <f t="shared" si="196"/>
        <v>791</v>
      </c>
      <c s="74">
        <f t="shared" si="19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25"/>
      <c s="255" t="str">
        <f t="shared" si="197"/>
        <v/>
      </c>
      <c s="25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223">
        <f t="shared" si="194"/>
        <v>0</v>
      </c>
      <c s="93" t="str">
        <f t="shared" si="195"/>
        <v>00:00</v>
      </c>
      <c s="29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9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9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9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9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9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9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9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9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9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9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9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9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9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9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9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9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9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9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9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9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9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9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9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9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9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9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9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9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71"/>
      <c r="CT791" s="332"/>
      <c s="14"/>
      <c s="79"/>
      <c s="79"/>
      <c r="FL791" s="1"/>
      <c s="125">
        <f t="shared" si="192"/>
        <v>44619</v>
      </c>
      <c s="229"/>
    </row>
    <row ht="11.1" customHeight="1">
      <c s="299">
        <f t="shared" si="196"/>
        <v>792</v>
      </c>
      <c s="74">
        <f t="shared" si="19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25"/>
      <c s="255" t="str">
        <f t="shared" si="197"/>
        <v/>
      </c>
      <c s="25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223">
        <f t="shared" si="194"/>
        <v>0</v>
      </c>
      <c s="93" t="str">
        <f t="shared" si="195"/>
        <v>00:00</v>
      </c>
      <c s="29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9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9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9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9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9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9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9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9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9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9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9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9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9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9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9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9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9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9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9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9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9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9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9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9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9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9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9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9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71"/>
      <c r="CT792" s="332"/>
      <c s="14"/>
      <c s="79"/>
      <c s="79"/>
      <c r="FL792" s="1"/>
      <c s="125">
        <f t="shared" si="192"/>
        <v>44620</v>
      </c>
      <c s="229"/>
    </row>
    <row ht="11.1" customHeight="1">
      <c s="299">
        <f t="shared" si="196"/>
        <v>793</v>
      </c>
      <c s="74">
        <f t="shared" si="19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25"/>
      <c s="255" t="str">
        <f t="shared" si="197"/>
        <v/>
      </c>
      <c s="25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223">
        <f t="shared" si="194"/>
        <v>0</v>
      </c>
      <c s="93" t="str">
        <f t="shared" si="195"/>
        <v>00:00</v>
      </c>
      <c s="29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9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9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9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9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9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9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9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9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9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9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9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9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9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9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9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9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9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9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9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9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9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9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9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9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9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9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9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9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71"/>
      <c r="CT793" s="332"/>
      <c s="14"/>
      <c s="79"/>
      <c s="79"/>
      <c r="FL793" s="1"/>
      <c s="125">
        <f t="shared" si="192"/>
        <v>44621</v>
      </c>
      <c s="229"/>
    </row>
    <row ht="11.1" customHeight="1">
      <c s="299">
        <f t="shared" si="196"/>
        <v>794</v>
      </c>
      <c s="74">
        <f t="shared" si="19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25"/>
      <c s="255" t="str">
        <f t="shared" si="197"/>
        <v/>
      </c>
      <c s="25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223">
        <f t="shared" si="194"/>
        <v>0</v>
      </c>
      <c s="93" t="str">
        <f t="shared" si="195"/>
        <v>00:00</v>
      </c>
      <c s="29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9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9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9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9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9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9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9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9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9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9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9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9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9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9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9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9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9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9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9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9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9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9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9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9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9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9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9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9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71"/>
      <c r="CT794" s="332"/>
      <c s="14"/>
      <c s="79"/>
      <c s="79"/>
      <c r="FL794" s="1"/>
      <c s="125">
        <f t="shared" si="192"/>
        <v>44622</v>
      </c>
      <c s="229"/>
    </row>
    <row ht="11.1" customHeight="1">
      <c s="299">
        <f t="shared" si="196"/>
        <v>795</v>
      </c>
      <c s="74">
        <f t="shared" si="19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25"/>
      <c s="255" t="str">
        <f t="shared" si="197"/>
        <v/>
      </c>
      <c s="25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223">
        <f t="shared" si="194"/>
        <v>0</v>
      </c>
      <c s="93" t="str">
        <f t="shared" si="195"/>
        <v>00:00</v>
      </c>
      <c s="29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9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9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9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9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9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9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9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9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9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9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9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9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9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9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9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9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9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9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9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9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9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9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9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9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9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9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9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9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71"/>
      <c r="CT795" s="332"/>
      <c s="14"/>
      <c s="79"/>
      <c s="79"/>
      <c r="FL795" s="1"/>
      <c s="125">
        <f t="shared" si="192"/>
        <v>44623</v>
      </c>
      <c s="229"/>
    </row>
    <row ht="11.1" customHeight="1">
      <c s="299">
        <f t="shared" si="196"/>
        <v>796</v>
      </c>
      <c s="74">
        <f t="shared" si="19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25"/>
      <c s="255" t="str">
        <f t="shared" si="197"/>
        <v/>
      </c>
      <c s="25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223">
        <f t="shared" si="194"/>
        <v>0</v>
      </c>
      <c s="93" t="str">
        <f t="shared" si="195"/>
        <v>00:00</v>
      </c>
      <c s="29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9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9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9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9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9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9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9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9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9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9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9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9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9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9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9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9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9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9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9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9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9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9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9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9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9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9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9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9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71"/>
      <c r="CT796" s="332"/>
      <c s="14"/>
      <c s="79"/>
      <c s="79"/>
      <c r="FL796" s="1"/>
      <c s="125">
        <f t="shared" si="192"/>
        <v>44624</v>
      </c>
      <c s="229"/>
    </row>
    <row ht="11.1" customHeight="1">
      <c s="299">
        <f t="shared" si="196"/>
        <v>797</v>
      </c>
      <c s="74">
        <f t="shared" si="19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25"/>
      <c s="255" t="str">
        <f t="shared" si="197"/>
        <v/>
      </c>
      <c s="25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223">
        <f t="shared" si="194"/>
        <v>0</v>
      </c>
      <c s="93" t="str">
        <f t="shared" si="195"/>
        <v>00:00</v>
      </c>
      <c s="29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9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9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9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9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9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9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9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9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9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9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9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9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9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9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9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9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9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9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9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9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9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9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9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9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9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9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9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9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71"/>
      <c r="CT797" s="332"/>
      <c s="14"/>
      <c s="79"/>
      <c s="79"/>
      <c r="FL797" s="1"/>
      <c s="125">
        <f t="shared" si="192"/>
        <v>44625</v>
      </c>
      <c s="229"/>
    </row>
    <row ht="11.1" customHeight="1">
      <c s="299">
        <f t="shared" si="196"/>
        <v>798</v>
      </c>
      <c s="74">
        <f t="shared" si="19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25"/>
      <c s="255" t="str">
        <f t="shared" si="197"/>
        <v/>
      </c>
      <c s="25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223">
        <f t="shared" si="194"/>
        <v>0</v>
      </c>
      <c s="93" t="str">
        <f t="shared" si="195"/>
        <v>00:00</v>
      </c>
      <c s="29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9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9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9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9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9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9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9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9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9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9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9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9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9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9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9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9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9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9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9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9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9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9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9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9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9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9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9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9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71"/>
      <c r="CT798" s="332"/>
      <c s="14"/>
      <c s="79"/>
      <c s="79"/>
      <c r="FL798" s="1"/>
      <c s="125">
        <f t="shared" si="192"/>
        <v>44626</v>
      </c>
      <c s="229"/>
    </row>
    <row ht="11.1" customHeight="1">
      <c s="299">
        <f t="shared" si="196"/>
        <v>799</v>
      </c>
      <c s="74">
        <f t="shared" si="19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25"/>
      <c s="255" t="str">
        <f t="shared" si="197"/>
        <v/>
      </c>
      <c s="25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223">
        <f t="shared" si="194"/>
        <v>0</v>
      </c>
      <c s="93" t="str">
        <f t="shared" si="195"/>
        <v>00:00</v>
      </c>
      <c s="29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9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9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9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9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9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9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9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9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9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9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9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9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9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9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9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9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9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9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9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9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9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9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9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9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9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9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9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9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71"/>
      <c r="CT799" s="332"/>
      <c s="14"/>
      <c s="79"/>
      <c s="79"/>
      <c r="FL799" s="1"/>
      <c s="125">
        <f t="shared" si="192"/>
        <v>44627</v>
      </c>
      <c s="229"/>
    </row>
    <row ht="11.1" customHeight="1">
      <c s="299">
        <f t="shared" si="196"/>
        <v>800</v>
      </c>
      <c s="74">
        <f t="shared" si="19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25"/>
      <c s="255" t="str">
        <f t="shared" si="197"/>
        <v/>
      </c>
      <c s="25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223">
        <f t="shared" si="194"/>
        <v>0</v>
      </c>
      <c s="93" t="str">
        <f t="shared" si="195"/>
        <v>00:00</v>
      </c>
      <c s="29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9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9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9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9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9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9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9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9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9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9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9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9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9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9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9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9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9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9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9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9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9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9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9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9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9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9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9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9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71"/>
      <c r="CT800" s="332"/>
      <c s="14"/>
      <c s="79"/>
      <c s="79"/>
      <c r="FL800" s="1"/>
      <c s="125">
        <f t="shared" si="192"/>
        <v>44628</v>
      </c>
      <c s="229"/>
    </row>
    <row ht="11.1" customHeight="1">
      <c s="299">
        <f t="shared" si="196"/>
        <v>801</v>
      </c>
      <c s="74">
        <f t="shared" si="19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25"/>
      <c s="255" t="str">
        <f t="shared" si="197"/>
        <v/>
      </c>
      <c s="25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223">
        <f t="shared" si="194"/>
        <v>0</v>
      </c>
      <c s="93" t="str">
        <f t="shared" si="195"/>
        <v>00:00</v>
      </c>
      <c s="29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9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9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9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9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9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9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9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9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9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9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9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9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9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9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9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9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9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9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9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9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9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9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9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9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9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9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9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9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71"/>
      <c r="CT801" s="332"/>
      <c s="14"/>
      <c s="79"/>
      <c s="79"/>
      <c r="FL801" s="1"/>
      <c s="125">
        <f t="shared" si="192"/>
        <v>44629</v>
      </c>
      <c s="229"/>
    </row>
    <row ht="11.1" customHeight="1">
      <c s="299">
        <f t="shared" si="196"/>
        <v>802</v>
      </c>
      <c s="74">
        <f t="shared" si="19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25"/>
      <c s="255" t="str">
        <f t="shared" si="197"/>
        <v/>
      </c>
      <c s="25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223">
        <f t="shared" si="194"/>
        <v>0</v>
      </c>
      <c s="93" t="str">
        <f t="shared" si="195"/>
        <v>00:00</v>
      </c>
      <c s="29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9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9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9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9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9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9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9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9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9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9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9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9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9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9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9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9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9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9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9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9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9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9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9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9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9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9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9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9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71"/>
      <c r="CT802" s="332"/>
      <c s="14"/>
      <c s="79"/>
      <c s="79"/>
      <c r="FL802" s="1"/>
      <c s="125">
        <f t="shared" si="192"/>
        <v>44630</v>
      </c>
      <c s="229"/>
    </row>
    <row ht="11.1" customHeight="1">
      <c s="299">
        <f t="shared" si="196"/>
        <v>803</v>
      </c>
      <c s="74">
        <f t="shared" si="19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25"/>
      <c s="255" t="str">
        <f t="shared" si="197"/>
        <v/>
      </c>
      <c s="25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223">
        <f t="shared" si="194"/>
        <v>0</v>
      </c>
      <c s="93" t="str">
        <f t="shared" si="195"/>
        <v>00:00</v>
      </c>
      <c s="29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9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9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9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9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9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9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9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9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9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9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9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9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9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9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9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9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9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9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9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9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9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9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9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9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9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9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9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9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71"/>
      <c r="CT803" s="332"/>
      <c s="14"/>
      <c s="79"/>
      <c s="79"/>
      <c r="FL803" s="1"/>
      <c s="125">
        <f t="shared" si="192"/>
        <v>44631</v>
      </c>
      <c s="229"/>
    </row>
    <row ht="11.1" customHeight="1">
      <c s="299">
        <f t="shared" si="196"/>
        <v>804</v>
      </c>
      <c s="74">
        <f t="shared" si="19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25"/>
      <c s="255" t="str">
        <f t="shared" si="197"/>
        <v/>
      </c>
      <c s="25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223">
        <f t="shared" si="194"/>
        <v>0</v>
      </c>
      <c s="93" t="str">
        <f t="shared" si="195"/>
        <v>00:00</v>
      </c>
      <c s="29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9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9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9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9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9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9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9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9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9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9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9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9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9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9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9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9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9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9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9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9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9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9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9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9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9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9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9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9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71"/>
      <c r="CT804" s="332"/>
      <c s="14"/>
      <c s="79"/>
      <c s="79"/>
      <c r="FL804" s="1"/>
      <c s="125">
        <f t="shared" si="192"/>
        <v>44632</v>
      </c>
      <c s="229"/>
    </row>
    <row ht="11.1" customHeight="1">
      <c s="299">
        <f t="shared" si="196"/>
        <v>805</v>
      </c>
      <c s="74">
        <f t="shared" si="19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25"/>
      <c s="255" t="str">
        <f t="shared" si="197"/>
        <v/>
      </c>
      <c s="25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223">
        <f t="shared" si="194"/>
        <v>0</v>
      </c>
      <c s="93" t="str">
        <f t="shared" si="195"/>
        <v>00:00</v>
      </c>
      <c s="29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9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9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9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9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9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9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9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9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9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9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9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9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9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9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9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9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9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9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9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9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9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9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9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9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9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9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9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9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71"/>
      <c r="CT805" s="332"/>
      <c s="14"/>
      <c s="79"/>
      <c s="79"/>
      <c r="FL805" s="1"/>
      <c s="125">
        <f t="shared" si="192"/>
        <v>44633</v>
      </c>
      <c s="229"/>
    </row>
    <row ht="11.1" customHeight="1">
      <c s="299">
        <f t="shared" si="196"/>
        <v>806</v>
      </c>
      <c s="74">
        <f t="shared" si="19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25"/>
      <c s="255" t="str">
        <f t="shared" si="197"/>
        <v/>
      </c>
      <c s="25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223">
        <f t="shared" si="194"/>
        <v>0</v>
      </c>
      <c s="93" t="str">
        <f t="shared" si="195"/>
        <v>00:00</v>
      </c>
      <c s="29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9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9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9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9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9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9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9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9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9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9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9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9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9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9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9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9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9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9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9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9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9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9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9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9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9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9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9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9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71"/>
      <c r="CT806" s="332"/>
      <c s="14"/>
      <c s="79"/>
      <c s="79"/>
      <c r="FL806" s="1"/>
      <c s="125">
        <f t="shared" si="192"/>
        <v>44634</v>
      </c>
      <c s="229"/>
    </row>
    <row ht="11.1" customHeight="1">
      <c s="299">
        <f t="shared" si="196"/>
        <v>807</v>
      </c>
      <c s="74">
        <f t="shared" si="19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25"/>
      <c s="255" t="str">
        <f t="shared" si="197"/>
        <v/>
      </c>
      <c s="25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223">
        <f t="shared" si="194"/>
        <v>0</v>
      </c>
      <c s="93" t="str">
        <f t="shared" si="195"/>
        <v>00:00</v>
      </c>
      <c s="29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9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9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9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9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9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9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9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9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9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9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9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9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9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9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9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9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9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9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9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9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9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9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9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9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9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9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9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9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71"/>
      <c r="CT807" s="332"/>
      <c s="14"/>
      <c s="79"/>
      <c s="79"/>
      <c r="FL807" s="1"/>
      <c s="125">
        <f t="shared" si="192"/>
        <v>44635</v>
      </c>
      <c s="229"/>
    </row>
    <row ht="11.1" customHeight="1">
      <c s="299">
        <f t="shared" si="196"/>
        <v>808</v>
      </c>
      <c s="74">
        <f t="shared" si="19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25"/>
      <c s="255" t="str">
        <f t="shared" si="197"/>
        <v/>
      </c>
      <c s="25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223">
        <f t="shared" si="194"/>
        <v>0</v>
      </c>
      <c s="93" t="str">
        <f t="shared" si="195"/>
        <v>00:00</v>
      </c>
      <c s="29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9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9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9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9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9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9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9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9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9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9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9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9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9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9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9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9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9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9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9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9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9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9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9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9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9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9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9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9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71"/>
      <c r="CT808" s="332"/>
      <c s="14"/>
      <c s="79"/>
      <c s="79"/>
      <c r="FL808" s="1"/>
      <c s="125">
        <f t="shared" si="192"/>
        <v>44636</v>
      </c>
      <c s="229"/>
    </row>
    <row ht="11.1" customHeight="1">
      <c s="299">
        <f t="shared" si="196"/>
        <v>809</v>
      </c>
      <c s="74">
        <f t="shared" si="19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25"/>
      <c s="255" t="str">
        <f t="shared" si="197"/>
        <v/>
      </c>
      <c s="25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223">
        <f t="shared" si="194"/>
        <v>0</v>
      </c>
      <c s="93" t="str">
        <f t="shared" si="195"/>
        <v>00:00</v>
      </c>
      <c s="29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9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9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9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9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9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9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9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9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9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9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9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9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9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9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9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9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9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9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9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9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9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9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9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9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9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9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9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9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71"/>
      <c r="CT809" s="332"/>
      <c s="14"/>
      <c s="79"/>
      <c s="79"/>
      <c r="FL809" s="1"/>
      <c s="125">
        <f t="shared" si="192"/>
        <v>44637</v>
      </c>
      <c s="229"/>
    </row>
    <row ht="11.1" customHeight="1">
      <c s="299">
        <f t="shared" si="196"/>
        <v>810</v>
      </c>
      <c s="74">
        <f t="shared" si="19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25"/>
      <c s="255" t="str">
        <f t="shared" si="197"/>
        <v/>
      </c>
      <c s="25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223">
        <f t="shared" si="194"/>
        <v>0</v>
      </c>
      <c s="93" t="str">
        <f t="shared" si="195"/>
        <v>00:00</v>
      </c>
      <c s="29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9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9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9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9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9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9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9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9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9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9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9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9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9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9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9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9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9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9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9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9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9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9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9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9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9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9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9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9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71"/>
      <c r="CT810" s="332"/>
      <c s="14"/>
      <c s="79"/>
      <c s="79"/>
      <c r="FL810" s="1"/>
      <c s="125">
        <f t="shared" si="192"/>
        <v>44638</v>
      </c>
      <c s="229"/>
    </row>
    <row ht="11.1" customHeight="1">
      <c s="299">
        <f t="shared" si="196"/>
        <v>811</v>
      </c>
      <c s="74">
        <f t="shared" si="19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25"/>
      <c s="255" t="str">
        <f t="shared" si="197"/>
        <v/>
      </c>
      <c s="25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223">
        <f t="shared" si="194"/>
        <v>0</v>
      </c>
      <c s="93" t="str">
        <f t="shared" si="195"/>
        <v>00:00</v>
      </c>
      <c s="29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9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9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9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9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9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9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9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9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9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9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9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9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9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9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9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9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9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9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9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9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9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9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9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9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9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9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9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9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71"/>
      <c r="CT811" s="332"/>
      <c s="14"/>
      <c s="79"/>
      <c s="79"/>
      <c r="FL811" s="1"/>
      <c s="125">
        <f t="shared" si="192"/>
        <v>44639</v>
      </c>
      <c s="229"/>
    </row>
    <row ht="11.1" customHeight="1">
      <c s="299">
        <f t="shared" si="196"/>
        <v>812</v>
      </c>
      <c s="74">
        <f t="shared" si="19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25"/>
      <c s="255" t="str">
        <f t="shared" si="197"/>
        <v/>
      </c>
      <c s="25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223">
        <f t="shared" si="194"/>
        <v>0</v>
      </c>
      <c s="93" t="str">
        <f t="shared" si="195"/>
        <v>00:00</v>
      </c>
      <c s="29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9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9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9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9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9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9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9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9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9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9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9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9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9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9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9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9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9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9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9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9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9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9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9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9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9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9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9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9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71"/>
      <c r="CT812" s="332"/>
      <c s="14"/>
      <c s="79"/>
      <c s="79"/>
      <c r="FL812" s="1"/>
      <c s="125">
        <f t="shared" si="192"/>
        <v>44640</v>
      </c>
      <c s="229"/>
    </row>
    <row ht="11.1" customHeight="1">
      <c s="299">
        <f t="shared" si="196"/>
        <v>813</v>
      </c>
      <c s="74">
        <f t="shared" si="19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25"/>
      <c s="255" t="str">
        <f t="shared" si="197"/>
        <v/>
      </c>
      <c s="25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223">
        <f t="shared" si="194"/>
        <v>0</v>
      </c>
      <c s="93" t="str">
        <f t="shared" si="195"/>
        <v>00:00</v>
      </c>
      <c s="29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9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9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9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9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9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9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9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9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9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9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9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9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9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9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9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9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9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9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9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9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9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9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9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9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9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9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9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9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71"/>
      <c r="CT813" s="332"/>
      <c s="14"/>
      <c s="79"/>
      <c s="79"/>
      <c r="FL813" s="1"/>
      <c s="125">
        <f t="shared" si="192"/>
        <v>44641</v>
      </c>
      <c s="229"/>
    </row>
    <row ht="11.1" customHeight="1">
      <c s="299">
        <f t="shared" si="196"/>
        <v>814</v>
      </c>
      <c s="74">
        <f t="shared" si="19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25"/>
      <c s="255" t="str">
        <f t="shared" si="197"/>
        <v/>
      </c>
      <c s="25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223">
        <f t="shared" si="194"/>
        <v>0</v>
      </c>
      <c s="93" t="str">
        <f t="shared" si="195"/>
        <v>00:00</v>
      </c>
      <c s="29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9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9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9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9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9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9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9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9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9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9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9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9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9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9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9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9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9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9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9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9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9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9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9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9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9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9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9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9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71"/>
      <c r="CT814" s="332"/>
      <c s="14"/>
      <c s="79"/>
      <c s="79"/>
      <c r="FL814" s="1"/>
      <c s="125">
        <f t="shared" si="192"/>
        <v>44642</v>
      </c>
      <c s="229"/>
    </row>
    <row ht="11.1" customHeight="1">
      <c s="299">
        <f t="shared" si="196"/>
        <v>815</v>
      </c>
      <c s="74">
        <f t="shared" si="19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25"/>
      <c s="255" t="str">
        <f t="shared" si="197"/>
        <v/>
      </c>
      <c s="25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223">
        <f t="shared" si="194"/>
        <v>0</v>
      </c>
      <c s="93" t="str">
        <f t="shared" si="195"/>
        <v>00:00</v>
      </c>
      <c s="29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9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9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9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9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9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9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9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9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9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9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9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9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9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9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9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9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9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9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9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9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9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9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9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9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9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9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9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9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71"/>
      <c r="CT815" s="332"/>
      <c s="14"/>
      <c s="79"/>
      <c s="79"/>
      <c r="FL815" s="1"/>
      <c s="125">
        <f t="shared" si="192"/>
        <v>44643</v>
      </c>
      <c s="229"/>
    </row>
    <row ht="11.1" customHeight="1">
      <c s="299">
        <f t="shared" si="196"/>
        <v>816</v>
      </c>
      <c s="74">
        <f t="shared" si="19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25"/>
      <c s="255" t="str">
        <f t="shared" si="197"/>
        <v/>
      </c>
      <c s="25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223">
        <f t="shared" si="194"/>
        <v>0</v>
      </c>
      <c s="93" t="str">
        <f t="shared" si="195"/>
        <v>00:00</v>
      </c>
      <c s="29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9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9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9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9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9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9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9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9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9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9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9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9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9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9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9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9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9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9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9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9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9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9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9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9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9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9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9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9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71"/>
      <c r="CT816" s="332"/>
      <c s="14"/>
      <c s="79"/>
      <c s="79"/>
      <c r="FL816" s="1"/>
      <c s="125">
        <f t="shared" si="192"/>
        <v>44644</v>
      </c>
      <c s="229"/>
    </row>
    <row ht="11.1" customHeight="1">
      <c s="299">
        <f t="shared" si="196"/>
        <v>817</v>
      </c>
      <c s="74">
        <f t="shared" si="19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25"/>
      <c s="255" t="str">
        <f t="shared" si="197"/>
        <v/>
      </c>
      <c s="25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223">
        <f t="shared" si="194"/>
        <v>0</v>
      </c>
      <c s="93" t="str">
        <f t="shared" si="195"/>
        <v>00:00</v>
      </c>
      <c s="29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9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9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9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9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9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9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9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9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9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9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9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9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9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9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9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9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9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9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9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9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9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9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9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9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9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9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9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9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71"/>
      <c r="CT817" s="332"/>
      <c s="14"/>
      <c s="79"/>
      <c s="79"/>
      <c r="FL817" s="1"/>
      <c s="125">
        <f t="shared" si="192"/>
        <v>44645</v>
      </c>
      <c s="229"/>
    </row>
    <row ht="11.1" customHeight="1">
      <c s="299">
        <f t="shared" si="196"/>
        <v>818</v>
      </c>
      <c s="74">
        <f t="shared" si="19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25"/>
      <c s="255" t="str">
        <f t="shared" si="197"/>
        <v/>
      </c>
      <c s="25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223">
        <f t="shared" si="194"/>
        <v>0</v>
      </c>
      <c s="93" t="str">
        <f t="shared" si="195"/>
        <v>00:00</v>
      </c>
      <c s="29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9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9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9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9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9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9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9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9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9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9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9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9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9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9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9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9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9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9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9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9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9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9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9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9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9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9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9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9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71"/>
      <c r="CT818" s="332"/>
      <c s="14"/>
      <c s="79"/>
      <c s="79"/>
      <c r="FL818" s="1"/>
      <c s="125">
        <f t="shared" si="192"/>
        <v>44646</v>
      </c>
      <c s="229"/>
    </row>
    <row ht="11.1" customHeight="1">
      <c s="299">
        <f t="shared" si="196"/>
        <v>819</v>
      </c>
      <c s="74">
        <f t="shared" si="19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25"/>
      <c s="255" t="str">
        <f t="shared" si="197"/>
        <v/>
      </c>
      <c s="25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223">
        <f t="shared" si="194"/>
        <v>0</v>
      </c>
      <c s="93" t="str">
        <f t="shared" si="195"/>
        <v>00:00</v>
      </c>
      <c s="29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9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9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9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9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9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9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9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9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9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9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9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9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9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9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9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9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9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9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9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9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9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9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9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9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9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9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9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9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71"/>
      <c r="CT819" s="332"/>
      <c s="14"/>
      <c s="79"/>
      <c s="79"/>
      <c r="FL819" s="1"/>
      <c s="125">
        <f t="shared" si="192"/>
        <v>44647</v>
      </c>
      <c s="229"/>
    </row>
    <row ht="11.1" customHeight="1">
      <c s="299">
        <f t="shared" si="196"/>
        <v>820</v>
      </c>
      <c s="74">
        <f t="shared" si="19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25"/>
      <c s="255" t="str">
        <f t="shared" si="197"/>
        <v/>
      </c>
      <c s="25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223">
        <f t="shared" si="194"/>
        <v>0</v>
      </c>
      <c s="93" t="str">
        <f t="shared" si="195"/>
        <v>00:00</v>
      </c>
      <c s="29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9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9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9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9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9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9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9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9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9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9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9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9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9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9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9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9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9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9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9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9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9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9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9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9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9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9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9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9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71"/>
      <c r="CT820" s="332"/>
      <c s="14"/>
      <c s="79"/>
      <c s="79"/>
      <c r="FL820" s="1"/>
      <c s="125">
        <f t="shared" si="192"/>
        <v>44648</v>
      </c>
      <c s="229"/>
    </row>
    <row ht="11.1" customHeight="1">
      <c s="299">
        <f t="shared" si="196"/>
        <v>821</v>
      </c>
      <c s="74">
        <f t="shared" si="19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25"/>
      <c s="255" t="str">
        <f t="shared" si="197"/>
        <v/>
      </c>
      <c s="25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223">
        <f t="shared" si="194"/>
        <v>0</v>
      </c>
      <c s="93" t="str">
        <f t="shared" si="195"/>
        <v>00:00</v>
      </c>
      <c s="29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9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9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9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9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9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9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9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9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9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9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9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9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9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9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9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9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9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9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9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9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9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9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9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9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9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9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9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9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71"/>
      <c r="CT821" s="332"/>
      <c s="14"/>
      <c s="79"/>
      <c s="79"/>
      <c r="FL821" s="1"/>
      <c s="125">
        <f t="shared" si="192"/>
        <v>44649</v>
      </c>
      <c s="229"/>
    </row>
    <row ht="11.1" customHeight="1">
      <c s="299">
        <f t="shared" si="196"/>
        <v>822</v>
      </c>
      <c s="74">
        <f t="shared" si="19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25"/>
      <c s="255" t="str">
        <f t="shared" si="197"/>
        <v/>
      </c>
      <c s="25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223">
        <f t="shared" si="194"/>
        <v>0</v>
      </c>
      <c s="93" t="str">
        <f t="shared" si="195"/>
        <v>00:00</v>
      </c>
      <c s="29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9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9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9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9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9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9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9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9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9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9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9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9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9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9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9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9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9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9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9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9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9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9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9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9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9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9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9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9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71"/>
      <c r="CT822" s="332"/>
      <c s="14"/>
      <c s="79"/>
      <c s="79"/>
      <c r="FL822" s="1"/>
      <c s="125">
        <f t="shared" si="192"/>
        <v>44650</v>
      </c>
      <c s="229"/>
    </row>
    <row ht="11.1" customHeight="1">
      <c s="299">
        <f t="shared" si="196"/>
        <v>823</v>
      </c>
      <c s="74">
        <f t="shared" si="19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25"/>
      <c s="255" t="str">
        <f t="shared" si="197"/>
        <v/>
      </c>
      <c s="25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223">
        <f t="shared" si="194"/>
        <v>0</v>
      </c>
      <c s="93" t="str">
        <f t="shared" si="195"/>
        <v>00:00</v>
      </c>
      <c s="29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9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9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9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9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9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9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9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9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9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9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9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9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9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9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9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9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9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9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9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9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9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9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9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9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9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9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9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9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71"/>
      <c r="CT823" s="332"/>
      <c s="14"/>
      <c s="79"/>
      <c s="79"/>
      <c r="FL823" s="1"/>
      <c s="125">
        <f t="shared" si="192"/>
        <v>44651</v>
      </c>
      <c s="229"/>
    </row>
    <row ht="11.1" customHeight="1">
      <c s="299">
        <f t="shared" si="196"/>
        <v>824</v>
      </c>
      <c s="74">
        <f t="shared" si="19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25"/>
      <c s="255" t="str">
        <f t="shared" si="197"/>
        <v/>
      </c>
      <c s="25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223">
        <f t="shared" si="194"/>
        <v>0</v>
      </c>
      <c s="93" t="str">
        <f t="shared" si="195"/>
        <v>00:00</v>
      </c>
      <c s="29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9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9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9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9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9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9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9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9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9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9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9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9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9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9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9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9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9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9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9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9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9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9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9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9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9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9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9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9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71"/>
      <c r="CT824" s="332"/>
      <c s="14"/>
      <c s="79"/>
      <c s="79"/>
      <c r="FL824" s="1"/>
      <c s="125">
        <f t="shared" si="192"/>
        <v>44652</v>
      </c>
      <c s="229"/>
    </row>
    <row ht="11.1" customHeight="1">
      <c s="299">
        <f t="shared" si="196"/>
        <v>825</v>
      </c>
      <c s="74">
        <f t="shared" si="19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25"/>
      <c s="255" t="str">
        <f t="shared" si="197"/>
        <v/>
      </c>
      <c s="25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223">
        <f t="shared" si="194"/>
        <v>0</v>
      </c>
      <c s="93" t="str">
        <f t="shared" si="195"/>
        <v>00:00</v>
      </c>
      <c s="29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9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9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9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9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9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9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9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9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9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9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9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9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9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9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9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9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9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9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9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9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9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9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9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9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9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9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9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9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71"/>
      <c r="CT825" s="332"/>
      <c s="14"/>
      <c s="79"/>
      <c s="79"/>
      <c r="FL825" s="1"/>
      <c s="125">
        <f t="shared" si="192"/>
        <v>44653</v>
      </c>
      <c s="229"/>
    </row>
    <row ht="11.1" customHeight="1">
      <c s="299">
        <f t="shared" si="196"/>
        <v>826</v>
      </c>
      <c s="74">
        <f t="shared" si="19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25"/>
      <c s="255" t="str">
        <f t="shared" si="197"/>
        <v/>
      </c>
      <c s="25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223">
        <f t="shared" si="194"/>
        <v>0</v>
      </c>
      <c s="93" t="str">
        <f t="shared" si="195"/>
        <v>00:00</v>
      </c>
      <c s="29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9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9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9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9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9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9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9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9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9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9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9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9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9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9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9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9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9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9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9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9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9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9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9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9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9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9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9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9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71"/>
      <c r="CT826" s="332"/>
      <c s="14"/>
      <c s="79"/>
      <c s="79"/>
      <c r="FL826" s="1"/>
      <c s="125">
        <f t="shared" si="192"/>
        <v>44654</v>
      </c>
      <c s="229"/>
    </row>
    <row ht="11.1" customHeight="1">
      <c s="299">
        <f t="shared" si="196"/>
        <v>827</v>
      </c>
      <c s="74">
        <f t="shared" si="19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25"/>
      <c s="255" t="str">
        <f t="shared" si="197"/>
        <v/>
      </c>
      <c s="25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223">
        <f t="shared" si="194"/>
        <v>0</v>
      </c>
      <c s="93" t="str">
        <f t="shared" si="195"/>
        <v>00:00</v>
      </c>
      <c s="29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9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9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9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9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9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9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9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9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9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9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9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9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9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9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9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9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9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9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9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9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9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9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9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9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9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9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9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9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71"/>
      <c r="CT827" s="332"/>
      <c s="14"/>
      <c s="79"/>
      <c s="79"/>
      <c r="FL827" s="1"/>
      <c s="125">
        <f t="shared" si="192"/>
        <v>44655</v>
      </c>
      <c s="229"/>
    </row>
    <row ht="11.1" customHeight="1">
      <c s="299">
        <f t="shared" si="196"/>
        <v>828</v>
      </c>
      <c s="74">
        <f t="shared" si="19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25"/>
      <c s="255" t="str">
        <f t="shared" si="197"/>
        <v/>
      </c>
      <c s="25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223">
        <f t="shared" si="194"/>
        <v>0</v>
      </c>
      <c s="93" t="str">
        <f t="shared" si="195"/>
        <v>00:00</v>
      </c>
      <c s="29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9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9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9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9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9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9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9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9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9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9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9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9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9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9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9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9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9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9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9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9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9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9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9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9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9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9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9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9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71"/>
      <c r="CT828" s="332"/>
      <c s="14"/>
      <c s="79"/>
      <c s="79"/>
      <c r="FL828" s="1"/>
      <c s="125">
        <f t="shared" si="192"/>
        <v>44656</v>
      </c>
      <c s="229"/>
    </row>
    <row ht="11.1" customHeight="1">
      <c s="299">
        <f t="shared" si="196"/>
        <v>829</v>
      </c>
      <c s="74">
        <f t="shared" si="19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25"/>
      <c s="255" t="str">
        <f t="shared" si="197"/>
        <v/>
      </c>
      <c s="25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223">
        <f t="shared" si="194"/>
        <v>0</v>
      </c>
      <c s="93" t="str">
        <f t="shared" si="195"/>
        <v>00:00</v>
      </c>
      <c s="29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9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9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9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9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9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9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9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9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9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9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9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9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9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9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9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9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9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9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9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9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9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9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9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9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9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9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9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9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71"/>
      <c r="CT829" s="332"/>
      <c s="14"/>
      <c s="79"/>
      <c s="79"/>
      <c r="FL829" s="1"/>
      <c s="125">
        <f t="shared" si="192"/>
        <v>44657</v>
      </c>
      <c s="229"/>
    </row>
    <row ht="11.1" customHeight="1">
      <c s="299">
        <f t="shared" si="196"/>
        <v>830</v>
      </c>
      <c s="74">
        <f t="shared" si="19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25"/>
      <c s="255" t="str">
        <f t="shared" si="197"/>
        <v/>
      </c>
      <c s="25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223">
        <f t="shared" si="194"/>
        <v>0</v>
      </c>
      <c s="93" t="str">
        <f t="shared" si="195"/>
        <v>00:00</v>
      </c>
      <c s="29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9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9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9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9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9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9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9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9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9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9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9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9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9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9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9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9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9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9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9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9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9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9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9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9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9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9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9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9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71"/>
      <c r="CT830" s="332"/>
      <c s="14"/>
      <c s="79"/>
      <c s="79"/>
      <c r="FL830" s="1"/>
      <c s="125">
        <f t="shared" si="192"/>
        <v>44658</v>
      </c>
      <c s="229"/>
    </row>
    <row ht="11.1" customHeight="1">
      <c s="299">
        <f t="shared" si="196"/>
        <v>831</v>
      </c>
      <c s="74">
        <f t="shared" si="19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25"/>
      <c s="255" t="str">
        <f t="shared" si="197"/>
        <v/>
      </c>
      <c s="25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223">
        <f t="shared" si="194"/>
        <v>0</v>
      </c>
      <c s="93" t="str">
        <f t="shared" si="195"/>
        <v>00:00</v>
      </c>
      <c s="29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9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9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9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9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9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9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9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9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9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9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9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9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9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9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9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9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9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9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9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9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9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9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9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9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9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9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9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9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71"/>
      <c r="CT831" s="332"/>
      <c s="14"/>
      <c s="79"/>
      <c s="79"/>
      <c r="FL831" s="1"/>
      <c s="125">
        <f t="shared" si="192"/>
        <v>44659</v>
      </c>
      <c s="229"/>
    </row>
    <row ht="11.1" customHeight="1">
      <c s="299">
        <f t="shared" si="196"/>
        <v>832</v>
      </c>
      <c s="74">
        <f t="shared" si="19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25"/>
      <c s="255" t="str">
        <f t="shared" si="197"/>
        <v/>
      </c>
      <c s="25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223">
        <f t="shared" si="194"/>
        <v>0</v>
      </c>
      <c s="93" t="str">
        <f t="shared" si="195"/>
        <v>00:00</v>
      </c>
      <c s="29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9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9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9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9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9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9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9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9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9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9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9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9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9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9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9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9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9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9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9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9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9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9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9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9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9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9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9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9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71"/>
      <c r="CT832" s="332"/>
      <c s="14"/>
      <c s="79"/>
      <c s="79"/>
      <c r="FL832" s="1"/>
      <c s="125">
        <f t="shared" si="192"/>
        <v>44660</v>
      </c>
      <c s="229"/>
    </row>
    <row ht="11.1" customHeight="1">
      <c s="299">
        <f t="shared" si="196"/>
        <v>833</v>
      </c>
      <c s="74">
        <f t="shared" si="19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25"/>
      <c s="255" t="str">
        <f t="shared" si="197"/>
        <v/>
      </c>
      <c s="25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223">
        <f t="shared" si="194"/>
        <v>0</v>
      </c>
      <c s="93" t="str">
        <f t="shared" si="195"/>
        <v>00:00</v>
      </c>
      <c s="29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9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9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9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9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9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9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9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9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9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9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9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9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9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9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9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9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9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9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9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9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9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9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9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9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9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9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9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9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71"/>
      <c r="CT833" s="332"/>
      <c s="14"/>
      <c s="79"/>
      <c s="79"/>
      <c r="FL833" s="1"/>
      <c s="125">
        <f t="shared" si="192"/>
        <v>44661</v>
      </c>
      <c s="229"/>
    </row>
    <row ht="11.1" customHeight="1">
      <c s="299">
        <f t="shared" si="196"/>
        <v>834</v>
      </c>
      <c s="74">
        <f t="shared" si="19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25"/>
      <c s="255" t="str">
        <f t="shared" si="197"/>
        <v/>
      </c>
      <c s="25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223">
        <f t="shared" si="194"/>
        <v>0</v>
      </c>
      <c s="93" t="str">
        <f t="shared" si="195"/>
        <v>00:00</v>
      </c>
      <c s="29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9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9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9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9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9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9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9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9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9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9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9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9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9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9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9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9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9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9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9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9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9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9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9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9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9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9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9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9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71"/>
      <c r="CT834" s="332"/>
      <c s="14"/>
      <c s="79"/>
      <c s="79"/>
      <c r="FL834" s="1"/>
      <c s="125">
        <f t="shared" si="192"/>
        <v>44662</v>
      </c>
      <c s="229"/>
    </row>
    <row ht="11.1" customHeight="1">
      <c s="299">
        <f t="shared" si="196"/>
        <v>835</v>
      </c>
      <c s="74">
        <f t="shared" si="19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25"/>
      <c s="255" t="str">
        <f t="shared" si="197"/>
        <v/>
      </c>
      <c s="25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223">
        <f t="shared" si="194"/>
        <v>0</v>
      </c>
      <c s="93" t="str">
        <f t="shared" si="195"/>
        <v>00:00</v>
      </c>
      <c s="29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9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9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9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9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9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9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9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9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9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9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9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9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9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9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9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9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9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9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9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9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9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9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9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9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9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9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9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9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71"/>
      <c r="CT835" s="332"/>
      <c s="14"/>
      <c s="79"/>
      <c s="79"/>
      <c r="FL835" s="1"/>
      <c s="125">
        <f t="shared" si="192"/>
        <v>44663</v>
      </c>
      <c s="229"/>
    </row>
    <row ht="11.1" customHeight="1">
      <c s="299">
        <f t="shared" si="196"/>
        <v>836</v>
      </c>
      <c s="74">
        <f t="shared" si="19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25"/>
      <c s="255" t="str">
        <f t="shared" si="197"/>
        <v/>
      </c>
      <c s="25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223">
        <f t="shared" si="194"/>
        <v>0</v>
      </c>
      <c s="93" t="str">
        <f t="shared" si="195"/>
        <v>00:00</v>
      </c>
      <c s="29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9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9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9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9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9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9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9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9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9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9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9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9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9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9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9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9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9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9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9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9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9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9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9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9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9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9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9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9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71"/>
      <c r="CT836" s="332"/>
      <c s="14"/>
      <c s="79"/>
      <c s="79"/>
      <c r="FL836" s="1"/>
      <c s="125">
        <f t="shared" si="192"/>
        <v>44664</v>
      </c>
      <c s="229"/>
    </row>
    <row ht="11.1" customHeight="1">
      <c s="299">
        <f t="shared" si="196"/>
        <v>837</v>
      </c>
      <c s="74">
        <f t="shared" si="19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25"/>
      <c s="255" t="str">
        <f t="shared" si="197"/>
        <v/>
      </c>
      <c s="25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223">
        <f t="shared" si="194"/>
        <v>0</v>
      </c>
      <c s="93" t="str">
        <f t="shared" si="195"/>
        <v>00:00</v>
      </c>
      <c s="29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9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9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9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9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9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9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9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9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9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9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9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9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9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9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9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9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9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9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9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9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9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9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9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9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9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9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9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9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71"/>
      <c r="CT837" s="332"/>
      <c s="14"/>
      <c s="79"/>
      <c s="79"/>
      <c r="FL837" s="1"/>
      <c s="125">
        <f t="shared" si="192"/>
        <v>44665</v>
      </c>
      <c s="229"/>
    </row>
    <row ht="11.1" customHeight="1">
      <c s="299">
        <f t="shared" si="196"/>
        <v>838</v>
      </c>
      <c s="74">
        <f t="shared" si="19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25"/>
      <c s="255" t="str">
        <f t="shared" si="197"/>
        <v/>
      </c>
      <c s="25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223">
        <f t="shared" si="194"/>
        <v>0</v>
      </c>
      <c s="93" t="str">
        <f t="shared" si="195"/>
        <v>00:00</v>
      </c>
      <c s="29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9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9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9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9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9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9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9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9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9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9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9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9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9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9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9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9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9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9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9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9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9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9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9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9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9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9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9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9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71"/>
      <c r="CT838" s="332"/>
      <c s="14"/>
      <c s="79"/>
      <c s="79"/>
      <c r="FL838" s="1"/>
      <c s="125">
        <f t="shared" si="192"/>
        <v>44666</v>
      </c>
      <c s="229"/>
    </row>
    <row ht="11.1" customHeight="1">
      <c s="299">
        <f t="shared" si="196"/>
        <v>839</v>
      </c>
      <c s="74">
        <f t="shared" si="19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25"/>
      <c s="255" t="str">
        <f t="shared" si="197"/>
        <v/>
      </c>
      <c s="25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223">
        <f t="shared" si="194"/>
        <v>0</v>
      </c>
      <c s="93" t="str">
        <f t="shared" si="195"/>
        <v>00:00</v>
      </c>
      <c s="29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9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9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9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9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9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9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9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9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9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9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9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9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9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9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9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9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9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9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9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9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9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9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9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9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9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9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9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9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71"/>
      <c r="CT839" s="332"/>
      <c s="14"/>
      <c s="79"/>
      <c s="79"/>
      <c r="FL839" s="1"/>
      <c s="125">
        <f t="shared" si="192"/>
        <v>44667</v>
      </c>
      <c s="229"/>
    </row>
    <row ht="11.1" customHeight="1">
      <c s="299">
        <f t="shared" si="196"/>
        <v>840</v>
      </c>
      <c s="74">
        <f t="shared" si="19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25"/>
      <c s="255" t="str">
        <f t="shared" si="197"/>
        <v/>
      </c>
      <c s="25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223">
        <f t="shared" si="194"/>
        <v>0</v>
      </c>
      <c s="93" t="str">
        <f t="shared" si="195"/>
        <v>00:00</v>
      </c>
      <c s="29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9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9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9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9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9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9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9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9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9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9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9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9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9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9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9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9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9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9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9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9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9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9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9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9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9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9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9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9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71"/>
      <c r="CT840" s="332"/>
      <c s="14"/>
      <c s="79"/>
      <c s="79"/>
      <c r="FL840" s="1"/>
      <c s="125">
        <f t="shared" si="192"/>
        <v>44668</v>
      </c>
      <c s="229"/>
    </row>
    <row ht="11.1" customHeight="1">
      <c s="299">
        <f t="shared" si="196"/>
        <v>841</v>
      </c>
      <c s="74">
        <f t="shared" si="19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25"/>
      <c s="255" t="str">
        <f t="shared" si="197"/>
        <v/>
      </c>
      <c s="25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223">
        <f t="shared" si="194"/>
        <v>0</v>
      </c>
      <c s="93" t="str">
        <f t="shared" si="195"/>
        <v>00:00</v>
      </c>
      <c s="29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9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9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9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9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9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9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9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9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9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9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9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9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9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9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9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9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9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9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9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9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9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9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9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9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9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9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9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9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71"/>
      <c r="CT841" s="332"/>
      <c s="14"/>
      <c s="79"/>
      <c s="79"/>
      <c r="FL841" s="1"/>
      <c s="125">
        <f t="shared" si="192"/>
        <v>44669</v>
      </c>
      <c s="229"/>
    </row>
    <row ht="11.1" customHeight="1">
      <c s="299">
        <f t="shared" si="196"/>
        <v>842</v>
      </c>
      <c s="74">
        <f t="shared" si="19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25"/>
      <c s="255" t="str">
        <f t="shared" si="197"/>
        <v/>
      </c>
      <c s="25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223">
        <f t="shared" si="194"/>
        <v>0</v>
      </c>
      <c s="93" t="str">
        <f t="shared" si="195"/>
        <v>00:00</v>
      </c>
      <c s="29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9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9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9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9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9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9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9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9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9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9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9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9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9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9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9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9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9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9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9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9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9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9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9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9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9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9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9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9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71"/>
      <c r="CT842" s="332"/>
      <c s="14"/>
      <c s="79"/>
      <c s="79"/>
      <c r="FL842" s="1"/>
      <c s="125">
        <f t="shared" si="192"/>
        <v>44670</v>
      </c>
      <c s="229"/>
    </row>
    <row ht="11.1" customHeight="1">
      <c s="299">
        <f t="shared" si="196"/>
        <v>843</v>
      </c>
      <c s="74">
        <f t="shared" si="19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25"/>
      <c s="255" t="str">
        <f t="shared" si="197"/>
        <v/>
      </c>
      <c s="25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223">
        <f t="shared" si="194"/>
        <v>0</v>
      </c>
      <c s="93" t="str">
        <f t="shared" si="195"/>
        <v>00:00</v>
      </c>
      <c s="29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9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9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9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9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9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9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9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9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9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9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9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9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9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9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9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9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9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9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9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9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9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9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9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9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9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9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9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9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71"/>
      <c r="CT843" s="332"/>
      <c s="14"/>
      <c s="79"/>
      <c s="79"/>
      <c r="FL843" s="1"/>
      <c s="125">
        <f t="shared" si="192"/>
        <v>44671</v>
      </c>
      <c s="229"/>
    </row>
    <row ht="11.1" customHeight="1">
      <c s="299">
        <f t="shared" si="196"/>
        <v>844</v>
      </c>
      <c s="74">
        <f t="shared" si="19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25"/>
      <c s="255" t="str">
        <f t="shared" si="197"/>
        <v/>
      </c>
      <c s="25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223">
        <f t="shared" si="194"/>
        <v>0</v>
      </c>
      <c s="93" t="str">
        <f t="shared" si="195"/>
        <v>00:00</v>
      </c>
      <c s="29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9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9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9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9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9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9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9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9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9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9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9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9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9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9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9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9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9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9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9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9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9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9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9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9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9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9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9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9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71"/>
      <c r="CT844" s="332"/>
      <c s="14"/>
      <c s="79"/>
      <c s="79"/>
      <c r="FL844" s="1"/>
      <c s="125">
        <f t="shared" si="192"/>
        <v>44672</v>
      </c>
      <c s="229"/>
    </row>
    <row ht="11.1" customHeight="1">
      <c s="299">
        <f t="shared" si="196"/>
        <v>845</v>
      </c>
      <c s="74">
        <f t="shared" si="19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25"/>
      <c s="255" t="str">
        <f t="shared" si="197"/>
        <v/>
      </c>
      <c s="25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223">
        <f t="shared" si="194"/>
        <v>0</v>
      </c>
      <c s="93" t="str">
        <f t="shared" si="195"/>
        <v>00:00</v>
      </c>
      <c s="29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9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9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9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9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9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9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9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9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9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9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9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9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9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9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9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9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9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9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9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9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9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9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9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9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9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9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9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9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71"/>
      <c r="CT845" s="332"/>
      <c s="14"/>
      <c s="79"/>
      <c s="79"/>
      <c r="FL845" s="1"/>
      <c s="125">
        <f t="shared" si="192"/>
        <v>44673</v>
      </c>
      <c s="229"/>
    </row>
    <row ht="11.1" customHeight="1">
      <c s="299">
        <f t="shared" si="196"/>
        <v>846</v>
      </c>
      <c s="74">
        <f t="shared" si="19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25"/>
      <c s="255" t="str">
        <f t="shared" si="197"/>
        <v/>
      </c>
      <c s="25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223">
        <f t="shared" si="194"/>
        <v>0</v>
      </c>
      <c s="93" t="str">
        <f t="shared" si="195"/>
        <v>00:00</v>
      </c>
      <c s="29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9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9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9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9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9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9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9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9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9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9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9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9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9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9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9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9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9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9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9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9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9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9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9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9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9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9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9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9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71"/>
      <c r="CT846" s="332"/>
      <c s="14"/>
      <c s="79"/>
      <c s="79"/>
      <c r="FL846" s="1"/>
      <c s="125">
        <f t="shared" si="192"/>
        <v>44674</v>
      </c>
      <c s="229"/>
    </row>
    <row ht="11.1" customHeight="1">
      <c s="299">
        <f t="shared" si="196"/>
        <v>847</v>
      </c>
      <c s="74">
        <f t="shared" si="19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25"/>
      <c s="255" t="str">
        <f t="shared" si="197"/>
        <v/>
      </c>
      <c s="25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223">
        <f t="shared" si="194"/>
        <v>0</v>
      </c>
      <c s="93" t="str">
        <f t="shared" si="195"/>
        <v>00:00</v>
      </c>
      <c s="29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9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9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9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9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9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9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9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9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9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9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9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9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9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9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9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9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9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9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9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9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9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9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9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9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9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9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9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9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71"/>
      <c r="CT847" s="332"/>
      <c s="14"/>
      <c s="79"/>
      <c s="79"/>
      <c r="FL847" s="1"/>
      <c s="125">
        <f t="shared" si="192"/>
        <v>44675</v>
      </c>
      <c s="229"/>
    </row>
    <row ht="11.1" customHeight="1">
      <c s="299">
        <f t="shared" si="196"/>
        <v>848</v>
      </c>
      <c s="74">
        <f t="shared" si="19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25"/>
      <c s="255" t="str">
        <f t="shared" si="197"/>
        <v/>
      </c>
      <c s="25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223">
        <f t="shared" si="194"/>
        <v>0</v>
      </c>
      <c s="93" t="str">
        <f t="shared" si="195"/>
        <v>00:00</v>
      </c>
      <c s="29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9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9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9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9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9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9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9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9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9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9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9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9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9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9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9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9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9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9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9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9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9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9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9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9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9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9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9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9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71"/>
      <c r="CT848" s="332"/>
      <c s="14"/>
      <c s="79"/>
      <c s="79"/>
      <c r="FL848" s="1"/>
      <c s="125">
        <f t="shared" si="192"/>
        <v>44676</v>
      </c>
      <c s="229"/>
    </row>
    <row ht="11.1" customHeight="1">
      <c s="299">
        <f t="shared" si="196"/>
        <v>849</v>
      </c>
      <c s="74">
        <f t="shared" si="19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25"/>
      <c s="255" t="str">
        <f t="shared" si="197"/>
        <v/>
      </c>
      <c s="25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223">
        <f t="shared" si="194"/>
        <v>0</v>
      </c>
      <c s="93" t="str">
        <f t="shared" si="195"/>
        <v>00:00</v>
      </c>
      <c s="29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9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9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9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9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9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9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9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9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9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9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9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9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9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9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9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9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9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9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9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9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9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9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9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9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9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9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9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9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71"/>
      <c r="CT849" s="332"/>
      <c s="14"/>
      <c s="79"/>
      <c s="79"/>
      <c r="FL849" s="1"/>
      <c s="125">
        <f t="shared" si="192"/>
        <v>44677</v>
      </c>
      <c s="229"/>
    </row>
    <row ht="11.1" customHeight="1">
      <c s="299">
        <f t="shared" si="196"/>
        <v>850</v>
      </c>
      <c s="74">
        <f t="shared" si="19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25"/>
      <c s="255" t="str">
        <f t="shared" si="197"/>
        <v/>
      </c>
      <c s="25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223">
        <f t="shared" si="194"/>
        <v>0</v>
      </c>
      <c s="93" t="str">
        <f t="shared" si="195"/>
        <v>00:00</v>
      </c>
      <c s="29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9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9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9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9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9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9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9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9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9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9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9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9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9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9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9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9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9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9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9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9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9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9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9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9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9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9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9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9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71"/>
      <c r="CT850" s="332"/>
      <c s="14"/>
      <c s="79"/>
      <c s="79"/>
      <c r="FL850" s="1"/>
      <c s="125">
        <f t="shared" si="192"/>
        <v>44678</v>
      </c>
      <c s="229"/>
    </row>
    <row ht="11.1" customHeight="1">
      <c s="299">
        <f t="shared" si="196"/>
        <v>851</v>
      </c>
      <c s="74">
        <f t="shared" si="19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25"/>
      <c s="255" t="str">
        <f t="shared" si="197"/>
        <v/>
      </c>
      <c s="25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223">
        <f t="shared" si="194"/>
        <v>0</v>
      </c>
      <c s="93" t="str">
        <f t="shared" si="195"/>
        <v>00:00</v>
      </c>
      <c s="29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9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9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9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9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9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9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9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9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9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9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9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9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9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9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9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9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9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9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9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9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9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9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9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9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9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9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9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9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71"/>
      <c r="CT851" s="332"/>
      <c s="14"/>
      <c s="79"/>
      <c s="79"/>
      <c r="FL851" s="1"/>
      <c s="125">
        <f t="shared" si="192"/>
        <v>44679</v>
      </c>
      <c s="229"/>
    </row>
    <row ht="11.1" customHeight="1">
      <c s="299">
        <f t="shared" si="196"/>
        <v>852</v>
      </c>
      <c s="74">
        <f t="shared" si="19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25"/>
      <c s="255" t="str">
        <f t="shared" si="197"/>
        <v/>
      </c>
      <c s="25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223">
        <f t="shared" si="194"/>
        <v>0</v>
      </c>
      <c s="93" t="str">
        <f t="shared" si="195"/>
        <v>00:00</v>
      </c>
      <c s="29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9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9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9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9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9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9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9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9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9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9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9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9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9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9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9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9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9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9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9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9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9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9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9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9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9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9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9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9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71"/>
      <c r="CT852" s="332"/>
      <c s="14"/>
      <c s="79"/>
      <c s="79"/>
      <c r="FL852" s="1"/>
      <c s="125">
        <f t="shared" si="192"/>
        <v>44680</v>
      </c>
      <c s="229"/>
    </row>
    <row ht="11.1" customHeight="1">
      <c s="299">
        <f t="shared" si="196"/>
        <v>853</v>
      </c>
      <c s="74">
        <f t="shared" si="19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25"/>
      <c s="255" t="str">
        <f t="shared" si="197"/>
        <v/>
      </c>
      <c s="25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223">
        <f t="shared" si="194"/>
        <v>0</v>
      </c>
      <c s="93" t="str">
        <f t="shared" si="195"/>
        <v>00:00</v>
      </c>
      <c s="29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9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9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9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9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9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9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9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9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9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9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9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9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9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9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9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9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9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9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9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9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9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9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9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9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9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9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9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9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71"/>
      <c r="CT853" s="332"/>
      <c s="14"/>
      <c s="79"/>
      <c s="79"/>
      <c r="FL853" s="1"/>
      <c s="125">
        <f t="shared" si="192"/>
        <v>44681</v>
      </c>
      <c s="229"/>
    </row>
    <row ht="11.1" customHeight="1">
      <c s="299">
        <f t="shared" si="196"/>
        <v>854</v>
      </c>
      <c s="74">
        <f t="shared" si="19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25"/>
      <c s="255" t="str">
        <f t="shared" si="197"/>
        <v/>
      </c>
      <c s="25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223">
        <f t="shared" si="194"/>
        <v>0</v>
      </c>
      <c s="93" t="str">
        <f t="shared" si="195"/>
        <v>00:00</v>
      </c>
      <c s="29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9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9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9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9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9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9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9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9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9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9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9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9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9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9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9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9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9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9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9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9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9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9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9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9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9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9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9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9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71"/>
      <c r="CT854" s="332"/>
      <c s="14"/>
      <c s="79"/>
      <c s="79"/>
      <c r="FL854" s="1"/>
      <c s="125">
        <f t="shared" si="192"/>
        <v>44682</v>
      </c>
      <c s="229"/>
    </row>
    <row ht="11.1" customHeight="1">
      <c s="299">
        <f t="shared" si="196"/>
        <v>855</v>
      </c>
      <c s="74">
        <f t="shared" si="19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25"/>
      <c s="255" t="str">
        <f t="shared" si="197"/>
        <v/>
      </c>
      <c s="25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223">
        <f t="shared" si="194"/>
        <v>0</v>
      </c>
      <c s="93" t="str">
        <f t="shared" si="195"/>
        <v>00:00</v>
      </c>
      <c s="29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9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9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9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9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9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9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9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9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9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9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9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9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9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9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9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9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9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9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9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9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9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9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9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9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9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9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9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9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71"/>
      <c r="CT855" s="332"/>
      <c s="14"/>
      <c s="79"/>
      <c s="79"/>
      <c r="FL855" s="1"/>
      <c s="125">
        <f t="shared" si="192"/>
        <v>44683</v>
      </c>
      <c s="229"/>
    </row>
    <row ht="11.1" customHeight="1">
      <c s="299">
        <f t="shared" si="196"/>
        <v>856</v>
      </c>
      <c s="74">
        <f t="shared" si="19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25"/>
      <c s="255" t="str">
        <f t="shared" si="197"/>
        <v/>
      </c>
      <c s="25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223">
        <f t="shared" si="194"/>
        <v>0</v>
      </c>
      <c s="93" t="str">
        <f t="shared" si="195"/>
        <v>00:00</v>
      </c>
      <c s="29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9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9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9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9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9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9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9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9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9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9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9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9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9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9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9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9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9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9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9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9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9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9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9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9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9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9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9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9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71"/>
      <c r="CT856" s="332"/>
      <c s="14"/>
      <c s="79"/>
      <c s="79"/>
      <c r="FL856" s="1"/>
      <c s="125">
        <f t="shared" si="192"/>
        <v>44684</v>
      </c>
      <c s="229"/>
    </row>
    <row ht="11.1" customHeight="1">
      <c s="299">
        <f t="shared" si="196"/>
        <v>857</v>
      </c>
      <c s="74">
        <f t="shared" si="19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25"/>
      <c s="255" t="str">
        <f t="shared" si="197"/>
        <v/>
      </c>
      <c s="25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223">
        <f t="shared" si="194"/>
        <v>0</v>
      </c>
      <c s="93" t="str">
        <f t="shared" si="195"/>
        <v>00:00</v>
      </c>
      <c s="29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9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9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9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9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9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9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9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9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9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9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9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9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9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9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9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9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9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9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9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9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9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9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9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9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9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9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9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9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71"/>
      <c r="CT857" s="332"/>
      <c s="14"/>
      <c s="79"/>
      <c s="79"/>
      <c r="FL857" s="1"/>
      <c s="125">
        <f t="shared" si="192"/>
        <v>44685</v>
      </c>
      <c s="229"/>
    </row>
    <row ht="11.1" customHeight="1">
      <c s="299">
        <f t="shared" si="196"/>
        <v>858</v>
      </c>
      <c s="74">
        <f t="shared" si="19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25"/>
      <c s="255" t="str">
        <f t="shared" si="197"/>
        <v/>
      </c>
      <c s="25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223">
        <f t="shared" si="194"/>
        <v>0</v>
      </c>
      <c s="93" t="str">
        <f t="shared" si="195"/>
        <v>00:00</v>
      </c>
      <c s="29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9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9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9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9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9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9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9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9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9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9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9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9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9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9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9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9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9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9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9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9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9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9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9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9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9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9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9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9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71"/>
      <c r="CT858" s="332"/>
      <c s="14"/>
      <c s="79"/>
      <c s="79"/>
      <c r="FL858" s="1"/>
      <c s="125">
        <f t="shared" si="192"/>
        <v>44686</v>
      </c>
      <c s="229"/>
    </row>
    <row ht="11.1" customHeight="1">
      <c s="299">
        <f t="shared" si="196"/>
        <v>859</v>
      </c>
      <c s="74">
        <f t="shared" si="19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25"/>
      <c s="255" t="str">
        <f t="shared" si="197"/>
        <v/>
      </c>
      <c s="25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223">
        <f t="shared" si="194"/>
        <v>0</v>
      </c>
      <c s="93" t="str">
        <f t="shared" si="195"/>
        <v>00:00</v>
      </c>
      <c s="29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9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9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9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9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9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9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9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9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9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9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9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9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9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9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9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9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9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9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9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9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9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9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9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9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9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9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9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9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71"/>
      <c r="CT859" s="332"/>
      <c s="14"/>
      <c s="79"/>
      <c s="79"/>
      <c r="FL859" s="1"/>
      <c s="125">
        <f t="shared" si="192"/>
        <v>44687</v>
      </c>
      <c s="229"/>
    </row>
    <row ht="11.1" customHeight="1">
      <c s="299">
        <f t="shared" si="196"/>
        <v>860</v>
      </c>
      <c s="74">
        <f t="shared" si="19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25"/>
      <c s="255" t="str">
        <f t="shared" si="197"/>
        <v/>
      </c>
      <c s="25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223">
        <f t="shared" si="194"/>
        <v>0</v>
      </c>
      <c s="93" t="str">
        <f t="shared" si="195"/>
        <v>00:00</v>
      </c>
      <c s="29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9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9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9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9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9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9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9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9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9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9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9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9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9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9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9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9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9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9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9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9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9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9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9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9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9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9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9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9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71"/>
      <c r="CT860" s="332"/>
      <c s="14"/>
      <c s="79"/>
      <c s="79"/>
      <c r="FL860" s="1"/>
      <c s="125">
        <f t="shared" si="192"/>
        <v>44688</v>
      </c>
      <c s="229"/>
    </row>
    <row ht="11.1" customHeight="1">
      <c s="299">
        <f t="shared" si="196"/>
        <v>861</v>
      </c>
      <c s="74">
        <f t="shared" si="19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25"/>
      <c s="255" t="str">
        <f t="shared" si="197"/>
        <v/>
      </c>
      <c s="25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223">
        <f t="shared" si="194"/>
        <v>0</v>
      </c>
      <c s="93" t="str">
        <f t="shared" si="195"/>
        <v>00:00</v>
      </c>
      <c s="29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9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9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9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9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9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9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9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9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9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9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9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9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9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9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9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9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9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9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9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9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9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9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9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9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9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9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9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9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71"/>
      <c r="CT861" s="332"/>
      <c s="14"/>
      <c s="79"/>
      <c s="79"/>
      <c r="FL861" s="1"/>
      <c s="125">
        <f t="shared" si="192"/>
        <v>44689</v>
      </c>
      <c s="229"/>
    </row>
    <row ht="11.1" customHeight="1">
      <c s="299">
        <f t="shared" si="196"/>
        <v>862</v>
      </c>
      <c s="74">
        <f t="shared" si="19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25"/>
      <c s="255" t="str">
        <f t="shared" si="197"/>
        <v/>
      </c>
      <c s="25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223">
        <f t="shared" si="194"/>
        <v>0</v>
      </c>
      <c s="93" t="str">
        <f t="shared" si="195"/>
        <v>00:00</v>
      </c>
      <c s="29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9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9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9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9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9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9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9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9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9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9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9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9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9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9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9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9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9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9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9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9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9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9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9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9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9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9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9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9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71"/>
      <c r="CT862" s="332"/>
      <c s="14"/>
      <c s="79"/>
      <c s="79"/>
      <c r="FL862" s="1"/>
      <c s="125">
        <f t="shared" si="192"/>
        <v>44690</v>
      </c>
      <c s="229"/>
    </row>
    <row ht="11.1" customHeight="1">
      <c s="299">
        <f t="shared" si="196"/>
        <v>863</v>
      </c>
      <c s="74">
        <f t="shared" si="19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25"/>
      <c s="255" t="str">
        <f t="shared" si="197"/>
        <v/>
      </c>
      <c s="25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223">
        <f t="shared" si="194"/>
        <v>0</v>
      </c>
      <c s="93" t="str">
        <f t="shared" si="195"/>
        <v>00:00</v>
      </c>
      <c s="29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9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9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9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9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9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9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9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9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9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9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9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9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9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9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9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9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9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9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9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9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9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9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9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9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9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9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9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9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71"/>
      <c r="CT863" s="332"/>
      <c s="14"/>
      <c s="79"/>
      <c s="79"/>
      <c r="FL863" s="1"/>
      <c s="125">
        <f t="shared" si="192"/>
        <v>44691</v>
      </c>
      <c s="229"/>
    </row>
    <row ht="11.1" customHeight="1">
      <c s="299">
        <f t="shared" si="196"/>
        <v>864</v>
      </c>
      <c s="74">
        <f t="shared" si="19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25"/>
      <c s="255" t="str">
        <f t="shared" si="197"/>
        <v/>
      </c>
      <c s="25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223">
        <f t="shared" si="194"/>
        <v>0</v>
      </c>
      <c s="93" t="str">
        <f t="shared" si="195"/>
        <v>00:00</v>
      </c>
      <c s="29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9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9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9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9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9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9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9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9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9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9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9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9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9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9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9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9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9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9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9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9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9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9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9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9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9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9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9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9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71"/>
      <c r="CT864" s="332"/>
      <c s="14"/>
      <c s="79"/>
      <c s="79"/>
      <c r="FL864" s="1"/>
      <c s="125">
        <f t="shared" si="192"/>
        <v>44692</v>
      </c>
      <c s="229"/>
    </row>
    <row ht="11.1" customHeight="1">
      <c s="299">
        <f t="shared" si="196"/>
        <v>865</v>
      </c>
      <c s="74">
        <f t="shared" si="19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25"/>
      <c s="255" t="str">
        <f t="shared" si="197"/>
        <v/>
      </c>
      <c s="25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223">
        <f t="shared" si="194"/>
        <v>0</v>
      </c>
      <c s="93" t="str">
        <f t="shared" si="195"/>
        <v>00:00</v>
      </c>
      <c s="29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9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9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9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9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9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9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9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9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9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9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9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9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9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9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9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9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9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9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9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9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9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9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9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9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9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9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9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9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71"/>
      <c r="CT865" s="332"/>
      <c s="14"/>
      <c s="79"/>
      <c s="79"/>
      <c r="FL865" s="1"/>
      <c s="125">
        <f t="shared" si="192"/>
        <v>44693</v>
      </c>
      <c s="229"/>
    </row>
    <row ht="11.1" customHeight="1">
      <c s="299">
        <f t="shared" si="196"/>
        <v>866</v>
      </c>
      <c s="74">
        <f t="shared" si="19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25"/>
      <c s="255" t="str">
        <f t="shared" si="197"/>
        <v/>
      </c>
      <c s="25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223">
        <f t="shared" si="194"/>
        <v>0</v>
      </c>
      <c s="93" t="str">
        <f t="shared" si="195"/>
        <v>00:00</v>
      </c>
      <c s="29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9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9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9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9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9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9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9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9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9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9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9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9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9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9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9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9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9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9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9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9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9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9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9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9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9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9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9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9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71"/>
      <c r="CT866" s="332"/>
      <c s="14"/>
      <c s="79"/>
      <c s="79"/>
      <c r="FL866" s="1"/>
      <c s="125">
        <f t="shared" si="192"/>
        <v>44694</v>
      </c>
      <c s="229"/>
    </row>
    <row ht="11.1" customHeight="1">
      <c s="299">
        <f t="shared" si="196"/>
        <v>867</v>
      </c>
      <c s="74">
        <f t="shared" si="19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25"/>
      <c s="255" t="str">
        <f t="shared" si="197"/>
        <v/>
      </c>
      <c s="25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223">
        <f t="shared" si="194"/>
        <v>0</v>
      </c>
      <c s="93" t="str">
        <f t="shared" si="195"/>
        <v>00:00</v>
      </c>
      <c s="29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9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9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9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9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9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9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9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9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9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9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9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9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9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9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9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9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9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9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9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9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9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9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9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9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9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9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9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9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71"/>
      <c r="CT867" s="332"/>
      <c s="14"/>
      <c s="79"/>
      <c s="79"/>
      <c r="FL867" s="1"/>
      <c s="125">
        <f t="shared" si="192"/>
        <v>44695</v>
      </c>
      <c s="229"/>
    </row>
    <row ht="11.1" customHeight="1">
      <c s="299">
        <f t="shared" si="196"/>
        <v>868</v>
      </c>
      <c s="74">
        <f t="shared" si="19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25"/>
      <c s="255" t="str">
        <f t="shared" si="197"/>
        <v/>
      </c>
      <c s="25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223">
        <f t="shared" si="194"/>
        <v>0</v>
      </c>
      <c s="93" t="str">
        <f t="shared" si="195"/>
        <v>00:00</v>
      </c>
      <c s="29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9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9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9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9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9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9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9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9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9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9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9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9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9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9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9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9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9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9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9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9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9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9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9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9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9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9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9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9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71"/>
      <c r="CT868" s="332"/>
      <c s="14"/>
      <c s="79"/>
      <c s="79"/>
      <c r="FL868" s="1"/>
      <c s="125">
        <f t="shared" si="192"/>
        <v>44696</v>
      </c>
      <c s="229"/>
    </row>
    <row ht="11.1" customHeight="1">
      <c s="299">
        <f t="shared" si="196"/>
        <v>869</v>
      </c>
      <c s="74">
        <f t="shared" si="19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25"/>
      <c s="255" t="str">
        <f t="shared" si="197"/>
        <v/>
      </c>
      <c s="25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223">
        <f t="shared" si="194"/>
        <v>0</v>
      </c>
      <c s="93" t="str">
        <f t="shared" si="195"/>
        <v>00:00</v>
      </c>
      <c s="29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9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9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9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9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9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9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9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9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9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9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9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9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9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9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9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9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9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9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9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9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9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9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9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9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9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9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9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9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71"/>
      <c r="CT869" s="332"/>
      <c s="14"/>
      <c s="79"/>
      <c s="79"/>
      <c r="FL869" s="1"/>
      <c s="125">
        <f t="shared" si="192"/>
        <v>44697</v>
      </c>
      <c s="229"/>
    </row>
    <row ht="11.1" customHeight="1">
      <c s="299">
        <f t="shared" si="196"/>
        <v>870</v>
      </c>
      <c s="74">
        <f t="shared" si="19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25"/>
      <c s="255" t="str">
        <f t="shared" si="197"/>
        <v/>
      </c>
      <c s="25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223">
        <f t="shared" si="194"/>
        <v>0</v>
      </c>
      <c s="93" t="str">
        <f t="shared" si="195"/>
        <v>00:00</v>
      </c>
      <c s="29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9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9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9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9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9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9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9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9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9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9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9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9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9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9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9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9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9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9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9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9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9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9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9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9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9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9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9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9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71"/>
      <c r="CT870" s="332"/>
      <c s="14"/>
      <c s="79"/>
      <c s="79"/>
      <c r="FL870" s="1"/>
      <c s="125">
        <f t="shared" si="192"/>
        <v>44698</v>
      </c>
      <c s="229"/>
    </row>
    <row ht="11.1" customHeight="1">
      <c s="299">
        <f t="shared" si="196"/>
        <v>871</v>
      </c>
      <c s="74">
        <f t="shared" si="19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25"/>
      <c s="255" t="str">
        <f t="shared" si="197"/>
        <v/>
      </c>
      <c s="25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223">
        <f t="shared" si="194"/>
        <v>0</v>
      </c>
      <c s="93" t="str">
        <f t="shared" si="195"/>
        <v>00:00</v>
      </c>
      <c s="29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9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9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9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9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9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9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9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9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9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9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9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9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9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9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9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9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9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9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9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9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9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9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9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9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9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9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9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9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71"/>
      <c r="CT871" s="332"/>
      <c s="14"/>
      <c s="79"/>
      <c s="79"/>
      <c r="FL871" s="1"/>
      <c s="125">
        <f t="shared" si="192"/>
        <v>44699</v>
      </c>
      <c s="229"/>
    </row>
    <row ht="11.1" customHeight="1">
      <c s="299">
        <f t="shared" si="196"/>
        <v>872</v>
      </c>
      <c s="74">
        <f t="shared" si="19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25"/>
      <c s="255" t="str">
        <f t="shared" si="197"/>
        <v/>
      </c>
      <c s="25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223">
        <f t="shared" si="194"/>
        <v>0</v>
      </c>
      <c s="93" t="str">
        <f t="shared" si="195"/>
        <v>00:00</v>
      </c>
      <c s="29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9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9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9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9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9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9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9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9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9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9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9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9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9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9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9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9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9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9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9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9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9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9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9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9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9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9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9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9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71"/>
      <c r="CT872" s="332"/>
      <c s="14"/>
      <c s="79"/>
      <c s="79"/>
      <c r="FL872" s="1"/>
      <c s="125">
        <f t="shared" si="192"/>
        <v>44700</v>
      </c>
      <c s="229"/>
    </row>
    <row ht="11.1" customHeight="1">
      <c s="299">
        <f t="shared" si="196"/>
        <v>873</v>
      </c>
      <c s="74">
        <f t="shared" si="19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25"/>
      <c s="255" t="str">
        <f t="shared" si="197"/>
        <v/>
      </c>
      <c s="25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223">
        <f t="shared" si="194"/>
        <v>0</v>
      </c>
      <c s="93" t="str">
        <f t="shared" si="195"/>
        <v>00:00</v>
      </c>
      <c s="29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9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9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9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9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9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9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9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9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9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9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9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9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9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9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9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9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9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9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9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9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9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9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9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9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9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9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9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9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71"/>
      <c r="CT873" s="332"/>
      <c s="14"/>
      <c s="79"/>
      <c s="79"/>
      <c r="FL873" s="1"/>
      <c s="125">
        <f t="shared" si="192"/>
        <v>44701</v>
      </c>
      <c s="229"/>
    </row>
    <row ht="11.1" customHeight="1">
      <c s="299">
        <f t="shared" si="196"/>
        <v>874</v>
      </c>
      <c s="74">
        <f t="shared" si="19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25"/>
      <c s="255" t="str">
        <f t="shared" si="197"/>
        <v/>
      </c>
      <c s="25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223">
        <f t="shared" si="194"/>
        <v>0</v>
      </c>
      <c s="93" t="str">
        <f t="shared" si="195"/>
        <v>00:00</v>
      </c>
      <c s="29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9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9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9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9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9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9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9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9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9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9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9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9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9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9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9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9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9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9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9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9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9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9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9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9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9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9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9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9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71"/>
      <c r="CT874" s="332"/>
      <c s="14"/>
      <c s="79"/>
      <c s="79"/>
      <c r="FL874" s="1"/>
      <c s="125">
        <f t="shared" si="192"/>
        <v>44702</v>
      </c>
      <c s="229"/>
    </row>
    <row ht="11.1" customHeight="1">
      <c s="299">
        <f t="shared" si="196"/>
        <v>875</v>
      </c>
      <c s="74">
        <f t="shared" si="19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25"/>
      <c s="255" t="str">
        <f t="shared" si="197"/>
        <v/>
      </c>
      <c s="25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223">
        <f t="shared" si="194"/>
        <v>0</v>
      </c>
      <c s="93" t="str">
        <f t="shared" si="195"/>
        <v>00:00</v>
      </c>
      <c s="29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9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9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9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9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9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9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9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9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9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9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9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9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9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9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9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9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9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9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9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9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9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9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9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9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9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9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9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9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71"/>
      <c r="CT875" s="332"/>
      <c s="14"/>
      <c s="79"/>
      <c s="79"/>
      <c r="FL875" s="1"/>
      <c s="125">
        <f t="shared" si="192"/>
        <v>44703</v>
      </c>
      <c s="229"/>
    </row>
    <row ht="11.1" customHeight="1">
      <c s="299">
        <f t="shared" si="196"/>
        <v>876</v>
      </c>
      <c s="74">
        <f t="shared" si="19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25"/>
      <c s="255" t="str">
        <f t="shared" si="197"/>
        <v/>
      </c>
      <c s="25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223">
        <f t="shared" si="194"/>
        <v>0</v>
      </c>
      <c s="93" t="str">
        <f t="shared" si="195"/>
        <v>00:00</v>
      </c>
      <c s="29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9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9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9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9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9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9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9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9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9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9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9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9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9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9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9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9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9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9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9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9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9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9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9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9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9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9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9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9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71"/>
      <c r="CT876" s="332"/>
      <c s="14"/>
      <c s="79"/>
      <c s="79"/>
      <c r="FL876" s="1"/>
      <c s="125">
        <f t="shared" si="192"/>
        <v>44704</v>
      </c>
      <c s="229"/>
    </row>
    <row ht="11.1" customHeight="1">
      <c s="299">
        <f t="shared" si="196"/>
        <v>877</v>
      </c>
      <c s="74">
        <f t="shared" si="19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25"/>
      <c s="255" t="str">
        <f t="shared" si="197"/>
        <v/>
      </c>
      <c s="25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223">
        <f t="shared" si="194"/>
        <v>0</v>
      </c>
      <c s="93" t="str">
        <f t="shared" si="195"/>
        <v>00:00</v>
      </c>
      <c s="29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9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9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9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9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9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9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9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9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9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9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9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9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9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9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9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9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9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9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9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9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9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9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9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9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9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9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9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9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71"/>
      <c r="CT877" s="332"/>
      <c s="14"/>
      <c s="79"/>
      <c s="79"/>
      <c r="FL877" s="1"/>
      <c s="125">
        <f t="shared" si="192"/>
        <v>44705</v>
      </c>
      <c s="229"/>
    </row>
    <row ht="11.1" customHeight="1">
      <c s="299">
        <f t="shared" si="196"/>
        <v>878</v>
      </c>
      <c s="74">
        <f t="shared" si="19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25"/>
      <c s="255" t="str">
        <f t="shared" si="197"/>
        <v/>
      </c>
      <c s="25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223">
        <f t="shared" si="194"/>
        <v>0</v>
      </c>
      <c s="93" t="str">
        <f t="shared" si="195"/>
        <v>00:00</v>
      </c>
      <c s="29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9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9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9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9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9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9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9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9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9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9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9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9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9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9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9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9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9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9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9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9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9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9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9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9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9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9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9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9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71"/>
      <c r="CT878" s="332"/>
      <c s="14"/>
      <c s="79"/>
      <c s="79"/>
      <c r="FL878" s="1"/>
      <c s="125">
        <f t="shared" si="192"/>
        <v>44706</v>
      </c>
      <c s="229"/>
    </row>
    <row ht="11.1" customHeight="1">
      <c s="299">
        <f t="shared" si="196"/>
        <v>879</v>
      </c>
      <c s="74">
        <f t="shared" si="19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25"/>
      <c s="255" t="str">
        <f t="shared" si="197"/>
        <v/>
      </c>
      <c s="25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223">
        <f t="shared" si="194"/>
        <v>0</v>
      </c>
      <c s="93" t="str">
        <f t="shared" si="195"/>
        <v>00:00</v>
      </c>
      <c s="29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9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9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9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9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9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9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9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9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9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9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9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9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9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9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9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9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9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9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9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9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9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9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9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9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9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9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9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9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71"/>
      <c r="CT879" s="332"/>
      <c s="14"/>
      <c s="79"/>
      <c s="79"/>
      <c r="FL879" s="1"/>
      <c s="125">
        <f t="shared" si="192"/>
        <v>44707</v>
      </c>
      <c s="229"/>
    </row>
    <row ht="11.1" customHeight="1">
      <c s="299">
        <f t="shared" si="196"/>
        <v>880</v>
      </c>
      <c s="74">
        <f t="shared" si="19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25"/>
      <c s="255" t="str">
        <f t="shared" si="197"/>
        <v/>
      </c>
      <c s="25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223">
        <f t="shared" si="194"/>
        <v>0</v>
      </c>
      <c s="93" t="str">
        <f t="shared" si="195"/>
        <v>00:00</v>
      </c>
      <c s="29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9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9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9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9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9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9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9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9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9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9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9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9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9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9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9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9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9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9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9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9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9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9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9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9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9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9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9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9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71"/>
      <c r="CT880" s="332"/>
      <c s="14"/>
      <c s="79"/>
      <c s="79"/>
      <c r="FL880" s="1"/>
      <c s="125">
        <f t="shared" si="192"/>
        <v>44708</v>
      </c>
      <c s="229"/>
    </row>
    <row ht="11.1" customHeight="1">
      <c s="299">
        <f t="shared" si="196"/>
        <v>881</v>
      </c>
      <c s="74">
        <f t="shared" si="19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25"/>
      <c s="255" t="str">
        <f t="shared" si="197"/>
        <v/>
      </c>
      <c s="25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223">
        <f t="shared" si="194"/>
        <v>0</v>
      </c>
      <c s="93" t="str">
        <f t="shared" si="195"/>
        <v>00:00</v>
      </c>
      <c s="29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9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9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9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9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9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9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9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9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9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9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9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9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9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9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9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9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9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9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9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9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9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9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9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9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9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9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9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9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71"/>
      <c r="CT881" s="332"/>
      <c s="14"/>
      <c s="79"/>
      <c s="79"/>
      <c r="FL881" s="1"/>
      <c s="125">
        <f t="shared" si="192"/>
        <v>44709</v>
      </c>
      <c s="229"/>
    </row>
    <row ht="11.1" customHeight="1">
      <c s="299">
        <f t="shared" si="196"/>
        <v>882</v>
      </c>
      <c s="74">
        <f t="shared" si="19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25"/>
      <c s="255" t="str">
        <f t="shared" si="197"/>
        <v/>
      </c>
      <c s="25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223">
        <f t="shared" si="194"/>
        <v>0</v>
      </c>
      <c s="93" t="str">
        <f t="shared" si="195"/>
        <v>00:00</v>
      </c>
      <c s="29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9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9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9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9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9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9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9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9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9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9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9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9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9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9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9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9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9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9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9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9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9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9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9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9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9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9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9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9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71"/>
      <c r="CT882" s="332"/>
      <c s="14"/>
      <c s="79"/>
      <c s="79"/>
      <c r="FL882" s="1"/>
      <c s="125">
        <f t="shared" si="192"/>
        <v>44710</v>
      </c>
      <c s="229"/>
    </row>
    <row ht="11.1" customHeight="1">
      <c s="299">
        <f t="shared" si="196"/>
        <v>883</v>
      </c>
      <c s="74">
        <f t="shared" si="19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25"/>
      <c s="255" t="str">
        <f t="shared" si="197"/>
        <v/>
      </c>
      <c s="25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223">
        <f t="shared" si="194"/>
        <v>0</v>
      </c>
      <c s="93" t="str">
        <f t="shared" si="195"/>
        <v>00:00</v>
      </c>
      <c s="29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9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9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9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9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9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9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9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9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9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9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9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9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9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9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9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9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9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9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9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9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9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9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9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9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9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9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9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9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71"/>
      <c r="CT883" s="332"/>
      <c s="14"/>
      <c s="79"/>
      <c s="79"/>
      <c r="FL883" s="1"/>
      <c s="125">
        <f t="shared" si="192"/>
        <v>44711</v>
      </c>
      <c s="229"/>
    </row>
    <row ht="11.1" customHeight="1">
      <c s="299">
        <f t="shared" si="196"/>
        <v>884</v>
      </c>
      <c s="74">
        <f t="shared" si="19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25"/>
      <c s="255" t="str">
        <f t="shared" si="197"/>
        <v/>
      </c>
      <c s="25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223">
        <f t="shared" si="194"/>
        <v>0</v>
      </c>
      <c s="93" t="str">
        <f t="shared" si="195"/>
        <v>00:00</v>
      </c>
      <c s="29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9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9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9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9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9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9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9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9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9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9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9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9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9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9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9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9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9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9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9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9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9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9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9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9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9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9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9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9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71"/>
      <c r="CT884" s="332"/>
      <c s="14"/>
      <c s="79"/>
      <c s="79"/>
      <c r="FL884" s="1"/>
      <c s="125">
        <f t="shared" si="192"/>
        <v>44712</v>
      </c>
      <c s="229"/>
    </row>
    <row ht="11.1" customHeight="1">
      <c s="299">
        <f t="shared" si="196"/>
        <v>885</v>
      </c>
      <c s="74">
        <f t="shared" si="19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25"/>
      <c s="255" t="str">
        <f t="shared" si="197"/>
        <v/>
      </c>
      <c s="25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223">
        <f t="shared" si="194"/>
        <v>0</v>
      </c>
      <c s="93" t="str">
        <f t="shared" si="195"/>
        <v>00:00</v>
      </c>
      <c s="29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9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9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9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9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9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9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9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9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9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9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9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9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9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9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9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9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9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9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9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9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9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9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9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9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9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9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9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9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71"/>
      <c r="CT885" s="332"/>
      <c s="14"/>
      <c s="79"/>
      <c s="79"/>
      <c r="FL885" s="1"/>
      <c s="125">
        <f t="shared" si="192"/>
        <v>44713</v>
      </c>
      <c s="229"/>
    </row>
    <row ht="11.1" customHeight="1">
      <c s="299">
        <f t="shared" si="196"/>
        <v>886</v>
      </c>
      <c s="74">
        <f t="shared" si="19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25"/>
      <c s="255" t="str">
        <f t="shared" si="197"/>
        <v/>
      </c>
      <c s="25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223">
        <f t="shared" si="194"/>
        <v>0</v>
      </c>
      <c s="93" t="str">
        <f t="shared" si="195"/>
        <v>00:00</v>
      </c>
      <c s="29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9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9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9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9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9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9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9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9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9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9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9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9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9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9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9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9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9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9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9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9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9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9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9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9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9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9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9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9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71"/>
      <c r="CT886" s="332"/>
      <c s="14"/>
      <c s="79"/>
      <c s="79"/>
      <c r="FL886" s="1"/>
      <c s="125">
        <f t="shared" si="192"/>
        <v>44714</v>
      </c>
      <c s="229"/>
    </row>
    <row ht="11.1" customHeight="1">
      <c s="299">
        <f t="shared" si="196"/>
        <v>887</v>
      </c>
      <c s="74">
        <f t="shared" si="19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25"/>
      <c s="255" t="str">
        <f t="shared" si="197"/>
        <v/>
      </c>
      <c s="25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223">
        <f t="shared" si="194"/>
        <v>0</v>
      </c>
      <c s="93" t="str">
        <f t="shared" si="195"/>
        <v>00:00</v>
      </c>
      <c s="29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9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9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9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9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9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9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9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9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9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9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9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9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9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9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9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9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9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9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9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9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9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9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9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9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9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9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9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9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71"/>
      <c r="CT887" s="332"/>
      <c s="14"/>
      <c s="79"/>
      <c s="79"/>
      <c r="FL887" s="1"/>
      <c s="125">
        <f t="shared" si="192"/>
        <v>44715</v>
      </c>
      <c s="229"/>
    </row>
    <row ht="11.1" customHeight="1">
      <c s="299">
        <f t="shared" si="196"/>
        <v>888</v>
      </c>
      <c s="74">
        <f t="shared" si="19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25"/>
      <c s="255" t="str">
        <f t="shared" si="197"/>
        <v/>
      </c>
      <c s="25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223">
        <f t="shared" si="194"/>
        <v>0</v>
      </c>
      <c s="93" t="str">
        <f t="shared" si="195"/>
        <v>00:00</v>
      </c>
      <c s="29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9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9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9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9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9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9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9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9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9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9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9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9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9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9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9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9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9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9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9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9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9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9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9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9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9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9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9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9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71"/>
      <c r="CT888" s="332"/>
      <c s="14"/>
      <c s="79"/>
      <c s="79"/>
      <c r="FL888" s="1"/>
      <c s="125">
        <f t="shared" si="192"/>
        <v>44716</v>
      </c>
      <c s="229"/>
    </row>
    <row ht="11.1" customHeight="1">
      <c s="299">
        <f t="shared" si="196"/>
        <v>889</v>
      </c>
      <c s="74">
        <f t="shared" si="19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25"/>
      <c s="255" t="str">
        <f t="shared" si="197"/>
        <v/>
      </c>
      <c s="25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223">
        <f t="shared" si="194"/>
        <v>0</v>
      </c>
      <c s="93" t="str">
        <f t="shared" si="195"/>
        <v>00:00</v>
      </c>
      <c s="29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9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9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9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9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9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9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9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9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9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9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9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9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9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9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9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9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9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9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9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9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9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9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9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9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9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9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9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9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71"/>
      <c r="CT889" s="332"/>
      <c s="14"/>
      <c s="79"/>
      <c s="79"/>
      <c r="FL889" s="1"/>
      <c s="125">
        <f t="shared" si="192"/>
        <v>44717</v>
      </c>
      <c s="229"/>
    </row>
    <row ht="11.1" customHeight="1">
      <c s="299">
        <f t="shared" si="196"/>
        <v>890</v>
      </c>
      <c s="74">
        <f t="shared" si="19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25"/>
      <c s="255" t="str">
        <f t="shared" si="197"/>
        <v/>
      </c>
      <c s="25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223">
        <f t="shared" si="194"/>
        <v>0</v>
      </c>
      <c s="93" t="str">
        <f t="shared" si="195"/>
        <v>00:00</v>
      </c>
      <c s="29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9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9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9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9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9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9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9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9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9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9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9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9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9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9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9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9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9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9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9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9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9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9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9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9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9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9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9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9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71"/>
      <c r="CT890" s="332"/>
      <c s="14"/>
      <c s="79"/>
      <c s="79"/>
      <c r="FL890" s="1"/>
      <c s="125">
        <f t="shared" si="192"/>
        <v>44718</v>
      </c>
      <c s="229"/>
    </row>
    <row ht="11.1" customHeight="1">
      <c s="299">
        <f t="shared" si="196"/>
        <v>891</v>
      </c>
      <c s="74">
        <f t="shared" si="19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25"/>
      <c s="255" t="str">
        <f t="shared" si="197"/>
        <v/>
      </c>
      <c s="25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223">
        <f t="shared" si="194"/>
        <v>0</v>
      </c>
      <c s="93" t="str">
        <f t="shared" si="195"/>
        <v>00:00</v>
      </c>
      <c s="29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9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9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9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9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9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9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9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9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9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9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9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9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9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9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9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9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9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9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9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9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9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9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9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9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9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9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9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9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71"/>
      <c r="CT891" s="332"/>
      <c s="14"/>
      <c s="79"/>
      <c s="79"/>
      <c r="FL891" s="1"/>
      <c s="125">
        <f t="shared" si="192"/>
        <v>44719</v>
      </c>
      <c s="229"/>
    </row>
    <row ht="11.1" customHeight="1">
      <c s="299">
        <f t="shared" si="196"/>
        <v>892</v>
      </c>
      <c s="74">
        <f t="shared" si="19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25"/>
      <c s="255" t="str">
        <f t="shared" si="197"/>
        <v/>
      </c>
      <c s="25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223">
        <f t="shared" si="194"/>
        <v>0</v>
      </c>
      <c s="93" t="str">
        <f t="shared" si="195"/>
        <v>00:00</v>
      </c>
      <c s="29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9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9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9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9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9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9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9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9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9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9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9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9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9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9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9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9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9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9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9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9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9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9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9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9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9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9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9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9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71"/>
      <c r="CT892" s="332"/>
      <c s="14"/>
      <c s="79"/>
      <c s="79"/>
      <c r="FL892" s="1"/>
      <c s="125">
        <f t="shared" si="192"/>
        <v>44720</v>
      </c>
      <c s="229"/>
    </row>
    <row ht="11.1" customHeight="1">
      <c s="299">
        <f t="shared" si="196"/>
        <v>893</v>
      </c>
      <c s="74">
        <f t="shared" si="19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25"/>
      <c s="255" t="str">
        <f t="shared" si="197"/>
        <v/>
      </c>
      <c s="25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223">
        <f t="shared" si="194"/>
        <v>0</v>
      </c>
      <c s="93" t="str">
        <f t="shared" si="195"/>
        <v>00:00</v>
      </c>
      <c s="29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9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9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9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9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9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9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9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9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9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9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9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9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9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9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9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9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9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9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9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9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9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9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9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9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9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9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9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9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71"/>
      <c r="CT893" s="332"/>
      <c s="14"/>
      <c s="79"/>
      <c s="79"/>
      <c r="FL893" s="1"/>
      <c s="125">
        <f t="shared" si="192"/>
        <v>44721</v>
      </c>
      <c s="229"/>
    </row>
    <row ht="11.1" customHeight="1">
      <c s="299">
        <f t="shared" si="196"/>
        <v>894</v>
      </c>
      <c s="74">
        <f t="shared" si="19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25"/>
      <c s="255" t="str">
        <f t="shared" si="197"/>
        <v/>
      </c>
      <c s="25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223">
        <f t="shared" si="194"/>
        <v>0</v>
      </c>
      <c s="93" t="str">
        <f t="shared" si="195"/>
        <v>00:00</v>
      </c>
      <c s="29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9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9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9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9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9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9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9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9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9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9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9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9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9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9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9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9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9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9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9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9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9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9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9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9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9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9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9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9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71"/>
      <c r="CT894" s="332"/>
      <c s="14"/>
      <c s="79"/>
      <c s="79"/>
      <c r="FL894" s="1"/>
      <c s="125">
        <f t="shared" si="192"/>
        <v>44722</v>
      </c>
      <c s="229"/>
    </row>
    <row ht="11.1" customHeight="1">
      <c s="299">
        <f t="shared" si="196"/>
        <v>895</v>
      </c>
      <c s="74">
        <f t="shared" si="19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25"/>
      <c s="255" t="str">
        <f t="shared" si="197"/>
        <v/>
      </c>
      <c s="25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223">
        <f t="shared" si="194"/>
        <v>0</v>
      </c>
      <c s="93" t="str">
        <f t="shared" si="195"/>
        <v>00:00</v>
      </c>
      <c s="29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9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9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9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9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9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9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9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9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9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9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9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9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9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9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9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9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9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9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9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9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9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9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9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9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9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9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9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9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71"/>
      <c r="CT895" s="332"/>
      <c s="14"/>
      <c s="79"/>
      <c s="79"/>
      <c r="FL895" s="1"/>
      <c s="125">
        <f t="shared" si="192"/>
        <v>44723</v>
      </c>
      <c s="229"/>
    </row>
    <row ht="11.1" customHeight="1">
      <c s="299">
        <f t="shared" si="196"/>
        <v>896</v>
      </c>
      <c s="74">
        <f t="shared" si="19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25"/>
      <c s="255" t="str">
        <f t="shared" si="197"/>
        <v/>
      </c>
      <c s="25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223">
        <f t="shared" si="194"/>
        <v>0</v>
      </c>
      <c s="93" t="str">
        <f t="shared" si="195"/>
        <v>00:00</v>
      </c>
      <c s="29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9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9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9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9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9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9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9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9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9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9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9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9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9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9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9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9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9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9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9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9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9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9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9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9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9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9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9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9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71"/>
      <c r="CT896" s="332"/>
      <c s="14"/>
      <c s="79"/>
      <c s="79"/>
      <c r="FL896" s="1"/>
      <c s="125">
        <f t="shared" si="192"/>
        <v>44724</v>
      </c>
      <c s="229"/>
    </row>
    <row ht="11.1" customHeight="1">
      <c s="299">
        <f t="shared" si="196"/>
        <v>897</v>
      </c>
      <c s="74">
        <f t="shared" si="19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25"/>
      <c s="255" t="str">
        <f t="shared" si="197"/>
        <v/>
      </c>
      <c s="25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223">
        <f t="shared" si="194"/>
        <v>0</v>
      </c>
      <c s="93" t="str">
        <f t="shared" si="195"/>
        <v>00:00</v>
      </c>
      <c s="29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9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9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9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9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9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9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9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9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9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9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9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9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9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9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9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9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9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9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9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9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9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9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9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9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9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9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9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9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71"/>
      <c r="CT897" s="332"/>
      <c s="14"/>
      <c s="79"/>
      <c s="79"/>
      <c r="FL897" s="1"/>
      <c s="125">
        <f t="shared" si="192"/>
        <v>44725</v>
      </c>
      <c s="229"/>
    </row>
    <row ht="11.1" customHeight="1">
      <c s="299">
        <f t="shared" si="196"/>
        <v>898</v>
      </c>
      <c s="74">
        <f t="shared" si="19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25"/>
      <c s="255" t="str">
        <f t="shared" si="197"/>
        <v/>
      </c>
      <c s="25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223">
        <f t="shared" si="194"/>
        <v>0</v>
      </c>
      <c s="93" t="str">
        <f t="shared" si="195"/>
        <v>00:00</v>
      </c>
      <c s="29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9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9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9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9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9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9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9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9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9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9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9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9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9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9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9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9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9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9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9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9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9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9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9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9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9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9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9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9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71"/>
      <c r="CT898" s="332"/>
      <c s="14"/>
      <c s="79"/>
      <c s="79"/>
      <c r="FL898" s="1"/>
      <c s="125">
        <f t="shared" si="192"/>
        <v>44726</v>
      </c>
      <c s="229"/>
    </row>
    <row ht="11.1" customHeight="1">
      <c s="299">
        <f t="shared" si="196"/>
        <v>899</v>
      </c>
      <c s="74">
        <f t="shared" si="19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25"/>
      <c s="255" t="str">
        <f t="shared" si="197"/>
        <v/>
      </c>
      <c s="25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223">
        <f t="shared" si="194"/>
        <v>0</v>
      </c>
      <c s="93" t="str">
        <f t="shared" si="195"/>
        <v>00:00</v>
      </c>
      <c s="29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9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9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9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9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9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9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9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9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9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9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9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9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9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9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9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9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9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9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9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9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9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9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9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9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9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9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9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9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71"/>
      <c r="CT899" s="332"/>
      <c s="14"/>
      <c s="79"/>
      <c s="79"/>
      <c r="FL899" s="1"/>
      <c s="125">
        <f t="shared" si="192"/>
        <v>44727</v>
      </c>
      <c s="229"/>
    </row>
    <row ht="11.1" customHeight="1">
      <c s="299">
        <f t="shared" si="196"/>
        <v>900</v>
      </c>
      <c s="74">
        <f t="shared" si="19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25"/>
      <c s="255" t="str">
        <f t="shared" si="197"/>
        <v/>
      </c>
      <c s="25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223">
        <f t="shared" si="194"/>
        <v>0</v>
      </c>
      <c s="93" t="str">
        <f t="shared" si="195"/>
        <v>00:00</v>
      </c>
      <c s="29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9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9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9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9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9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9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9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9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9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9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9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9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9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9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9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9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9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9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9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9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9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9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9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9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9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9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9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9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71"/>
      <c r="CT900" s="332"/>
      <c s="14"/>
      <c s="79"/>
      <c s="79"/>
      <c r="FL900" s="1"/>
      <c s="125">
        <f t="shared" si="192"/>
        <v>44728</v>
      </c>
      <c s="229"/>
    </row>
    <row ht="11.1" customHeight="1">
      <c s="299">
        <f t="shared" si="196"/>
        <v>901</v>
      </c>
      <c s="74">
        <f t="shared" si="19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25"/>
      <c s="255" t="str">
        <f t="shared" si="197"/>
        <v/>
      </c>
      <c s="25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223">
        <f t="shared" si="194"/>
        <v>0</v>
      </c>
      <c s="93" t="str">
        <f t="shared" si="195"/>
        <v>00:00</v>
      </c>
      <c s="29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9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9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9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9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9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9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9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9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9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9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9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9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9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9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9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9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9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9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9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9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9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9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9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9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9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9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9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9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71"/>
      <c r="CT901" s="332"/>
      <c s="14"/>
      <c s="79"/>
      <c s="79"/>
      <c r="FL901" s="1"/>
      <c s="125">
        <f t="shared" si="192"/>
        <v>44729</v>
      </c>
      <c s="229"/>
    </row>
    <row ht="11.1" customHeight="1">
      <c s="299">
        <f t="shared" si="196"/>
        <v>902</v>
      </c>
      <c s="74">
        <f t="shared" si="19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25"/>
      <c s="255" t="str">
        <f t="shared" si="197"/>
        <v/>
      </c>
      <c s="25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223">
        <f t="shared" si="194"/>
        <v>0</v>
      </c>
      <c s="93" t="str">
        <f t="shared" si="195"/>
        <v>00:00</v>
      </c>
      <c s="29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9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9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9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9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9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9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9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9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9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9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9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9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9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9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9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9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9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9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9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9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9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9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9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9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9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9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9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9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71"/>
      <c r="CT902" s="332"/>
      <c s="14"/>
      <c s="79"/>
      <c s="79"/>
      <c r="FL902" s="1"/>
      <c s="125">
        <f t="shared" si="192"/>
        <v>44730</v>
      </c>
      <c s="229"/>
    </row>
    <row ht="11.1" customHeight="1">
      <c s="299">
        <f t="shared" si="196"/>
        <v>903</v>
      </c>
      <c s="74">
        <f t="shared" si="19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25"/>
      <c s="255" t="str">
        <f t="shared" si="197"/>
        <v/>
      </c>
      <c s="25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223">
        <f t="shared" si="194"/>
        <v>0</v>
      </c>
      <c s="93" t="str">
        <f t="shared" si="195"/>
        <v>00:00</v>
      </c>
      <c s="29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9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9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9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9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9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9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9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9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9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9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9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9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9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9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9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9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9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9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9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9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9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9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9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9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9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9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9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9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71"/>
      <c r="CT903" s="332"/>
      <c s="14"/>
      <c s="79"/>
      <c s="79"/>
      <c r="FL903" s="1"/>
      <c s="125">
        <f t="shared" si="192"/>
        <v>44731</v>
      </c>
      <c s="229"/>
    </row>
    <row ht="11.1" customHeight="1">
      <c s="299">
        <f t="shared" si="196"/>
        <v>904</v>
      </c>
      <c s="74">
        <f t="shared" si="19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25"/>
      <c s="255" t="str">
        <f t="shared" si="197"/>
        <v/>
      </c>
      <c s="25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223">
        <f t="shared" si="194"/>
        <v>0</v>
      </c>
      <c s="93" t="str">
        <f t="shared" si="195"/>
        <v>00:00</v>
      </c>
      <c s="29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9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9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9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9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9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9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9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9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9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9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9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9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9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9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9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9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9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9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9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9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9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9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9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9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9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9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9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9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71"/>
      <c r="CT904" s="332"/>
      <c s="14"/>
      <c s="79"/>
      <c s="79"/>
      <c r="FL904" s="1"/>
      <c s="125">
        <f t="shared" si="192"/>
        <v>44732</v>
      </c>
      <c s="229"/>
    </row>
    <row ht="11.1" customHeight="1">
      <c s="299">
        <f t="shared" si="196"/>
        <v>905</v>
      </c>
      <c s="74">
        <f t="shared" si="19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25"/>
      <c s="255" t="str">
        <f t="shared" si="197"/>
        <v/>
      </c>
      <c s="25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223">
        <f t="shared" si="194"/>
        <v>0</v>
      </c>
      <c s="93" t="str">
        <f t="shared" si="195"/>
        <v>00:00</v>
      </c>
      <c s="29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9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9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9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9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9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9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9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9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9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9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9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9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9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9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9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9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9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9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9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9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9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9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9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9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9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9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9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9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71"/>
      <c r="CT905" s="332"/>
      <c s="14"/>
      <c s="79"/>
      <c s="79"/>
      <c r="FL905" s="1"/>
      <c s="125">
        <f t="shared" si="192"/>
        <v>44733</v>
      </c>
      <c s="229"/>
    </row>
    <row ht="11.1" customHeight="1">
      <c s="299">
        <f t="shared" si="196"/>
        <v>906</v>
      </c>
      <c s="74">
        <f t="shared" si="19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25"/>
      <c s="255" t="str">
        <f t="shared" si="197"/>
        <v/>
      </c>
      <c s="25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223">
        <f t="shared" si="194"/>
        <v>0</v>
      </c>
      <c s="93" t="str">
        <f t="shared" si="195"/>
        <v>00:00</v>
      </c>
      <c s="29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9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9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9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9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9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9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9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9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9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9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9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9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9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9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9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9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9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9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9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9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9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9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9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9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9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9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9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9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71"/>
      <c r="CT906" s="332"/>
      <c s="14"/>
      <c s="79"/>
      <c s="79"/>
      <c r="FL906" s="1"/>
      <c s="125">
        <f t="shared" si="192"/>
        <v>44734</v>
      </c>
      <c s="229"/>
    </row>
    <row ht="11.1" customHeight="1">
      <c s="299">
        <f t="shared" si="196"/>
        <v>907</v>
      </c>
      <c s="74">
        <f t="shared" si="19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25"/>
      <c s="255" t="str">
        <f t="shared" si="197"/>
        <v/>
      </c>
      <c s="25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223">
        <f t="shared" si="194"/>
        <v>0</v>
      </c>
      <c s="93" t="str">
        <f t="shared" si="195"/>
        <v>00:00</v>
      </c>
      <c s="29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9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9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9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9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9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9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9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9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9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9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9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9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9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9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9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9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9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9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9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9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9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9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9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9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9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9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9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9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71"/>
      <c r="CT907" s="332"/>
      <c s="14"/>
      <c s="79"/>
      <c s="79"/>
      <c r="FL907" s="1"/>
      <c s="125">
        <f t="shared" si="192"/>
        <v>44735</v>
      </c>
      <c s="229"/>
    </row>
    <row ht="11.1" customHeight="1">
      <c s="299">
        <f t="shared" si="196"/>
        <v>908</v>
      </c>
      <c s="74">
        <f t="shared" si="19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25"/>
      <c s="255" t="str">
        <f t="shared" si="197"/>
        <v/>
      </c>
      <c s="25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223">
        <f t="shared" si="194"/>
        <v>0</v>
      </c>
      <c s="93" t="str">
        <f t="shared" si="195"/>
        <v>00:00</v>
      </c>
      <c s="29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9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9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9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9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9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9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9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9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9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9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9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9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9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9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9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9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9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9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9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9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9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9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9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9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9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9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9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9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71"/>
      <c r="CT908" s="332"/>
      <c s="14"/>
      <c s="79"/>
      <c s="79"/>
      <c r="FL908" s="1"/>
      <c s="125">
        <f t="shared" si="192"/>
        <v>44736</v>
      </c>
      <c s="229"/>
    </row>
    <row ht="11.1" customHeight="1">
      <c s="299">
        <f t="shared" si="196"/>
        <v>909</v>
      </c>
      <c s="74">
        <f t="shared" si="19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25"/>
      <c s="255" t="str">
        <f t="shared" si="197"/>
        <v/>
      </c>
      <c s="25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223">
        <f t="shared" si="194"/>
        <v>0</v>
      </c>
      <c s="93" t="str">
        <f t="shared" si="195"/>
        <v>00:00</v>
      </c>
      <c s="29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9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9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9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9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9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9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9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9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9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9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9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9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9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9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9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9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9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9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9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9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9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9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9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9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9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9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9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9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71"/>
      <c r="CT909" s="332"/>
      <c s="14"/>
      <c s="79"/>
      <c s="79"/>
      <c r="FL909" s="1"/>
      <c s="125">
        <f t="shared" si="192"/>
        <v>44737</v>
      </c>
      <c s="229"/>
    </row>
    <row ht="11.1" customHeight="1">
      <c s="299">
        <f t="shared" si="196"/>
        <v>910</v>
      </c>
      <c s="74">
        <f t="shared" si="19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25"/>
      <c s="255" t="str">
        <f t="shared" si="197"/>
        <v/>
      </c>
      <c s="25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223">
        <f t="shared" si="194"/>
        <v>0</v>
      </c>
      <c s="93" t="str">
        <f t="shared" si="195"/>
        <v>00:00</v>
      </c>
      <c s="29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9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9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9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9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9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9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9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9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9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9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9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9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9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9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9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9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9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9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9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9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9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9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9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9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9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9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9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9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71"/>
      <c r="CT910" s="332"/>
      <c s="14"/>
      <c s="79"/>
      <c s="79"/>
      <c r="FL910" s="1"/>
      <c s="125">
        <f t="shared" si="192"/>
        <v>44738</v>
      </c>
      <c s="229"/>
    </row>
    <row ht="11.1" customHeight="1">
      <c s="299">
        <f t="shared" si="196"/>
        <v>911</v>
      </c>
      <c s="74">
        <f t="shared" si="19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25"/>
      <c s="255" t="str">
        <f t="shared" si="197"/>
        <v/>
      </c>
      <c s="25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223">
        <f t="shared" si="194"/>
        <v>0</v>
      </c>
      <c s="93" t="str">
        <f t="shared" si="195"/>
        <v>00:00</v>
      </c>
      <c s="29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9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9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9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9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9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9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9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9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9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9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9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9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9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9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9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9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9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9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9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9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9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9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9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9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9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9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9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9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71"/>
      <c r="CT911" s="332"/>
      <c s="14"/>
      <c s="79"/>
      <c s="79"/>
      <c r="FL911" s="1"/>
      <c s="125">
        <f t="shared" si="192"/>
        <v>44739</v>
      </c>
      <c s="229"/>
    </row>
    <row ht="11.1" customHeight="1">
      <c s="299">
        <f t="shared" si="196"/>
        <v>912</v>
      </c>
      <c s="74">
        <f t="shared" si="19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25"/>
      <c s="255" t="str">
        <f t="shared" si="197"/>
        <v/>
      </c>
      <c s="25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223">
        <f t="shared" si="194"/>
        <v>0</v>
      </c>
      <c s="93" t="str">
        <f t="shared" si="195"/>
        <v>00:00</v>
      </c>
      <c s="29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9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9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9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9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9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9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9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9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9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9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9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9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9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9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9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9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9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9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9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9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9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9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9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9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9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9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9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9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71"/>
      <c r="CT912" s="332"/>
      <c s="14"/>
      <c s="79"/>
      <c s="79"/>
      <c r="FL912" s="1"/>
      <c s="125">
        <f t="shared" si="192"/>
        <v>44740</v>
      </c>
      <c s="229"/>
    </row>
    <row ht="11.1" customHeight="1">
      <c s="299">
        <f t="shared" si="196"/>
        <v>913</v>
      </c>
      <c s="74">
        <f t="shared" si="19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25"/>
      <c s="255" t="str">
        <f t="shared" si="197"/>
        <v/>
      </c>
      <c s="25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223">
        <f t="shared" si="194"/>
        <v>0</v>
      </c>
      <c s="93" t="str">
        <f t="shared" si="195"/>
        <v>00:00</v>
      </c>
      <c s="29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9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9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9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9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9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9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9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9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9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9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9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9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9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9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9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9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9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9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9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9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9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9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9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9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9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9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9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9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71"/>
      <c r="CT913" s="332"/>
      <c s="14"/>
      <c s="79"/>
      <c s="79"/>
      <c r="FL913" s="1"/>
      <c s="125">
        <f t="shared" si="192"/>
        <v>44741</v>
      </c>
      <c s="229"/>
    </row>
    <row ht="11.1" customHeight="1">
      <c s="299">
        <f t="shared" si="196"/>
        <v>914</v>
      </c>
      <c s="74">
        <f t="shared" si="19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25"/>
      <c s="255" t="str">
        <f t="shared" si="197"/>
        <v/>
      </c>
      <c s="25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223">
        <f t="shared" si="194"/>
        <v>0</v>
      </c>
      <c s="93" t="str">
        <f t="shared" si="195"/>
        <v>00:00</v>
      </c>
      <c s="29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9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9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9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9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9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9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9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9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9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9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9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9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9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9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9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9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9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9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9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9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9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9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9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9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9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9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9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9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71"/>
      <c r="CT914" s="332"/>
      <c s="14"/>
      <c s="79"/>
      <c s="79"/>
      <c r="FL914" s="1"/>
      <c s="125">
        <f t="shared" si="192"/>
        <v>44742</v>
      </c>
      <c s="229"/>
    </row>
    <row ht="11.1" customHeight="1">
      <c s="299">
        <f t="shared" si="196"/>
        <v>915</v>
      </c>
      <c s="74">
        <f t="shared" si="19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25"/>
      <c s="255" t="str">
        <f t="shared" si="197"/>
        <v/>
      </c>
      <c s="25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223">
        <f t="shared" si="194"/>
        <v>0</v>
      </c>
      <c s="93" t="str">
        <f t="shared" si="195"/>
        <v>00:00</v>
      </c>
      <c s="29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9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9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9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9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9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9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9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9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9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9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9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9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9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9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9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9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9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9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9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9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9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9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9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9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9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9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9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9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71"/>
      <c r="CT915" s="332"/>
      <c s="14"/>
      <c s="79"/>
      <c s="79"/>
      <c r="FL915" s="1"/>
      <c s="125">
        <f t="shared" si="192"/>
        <v>44743</v>
      </c>
      <c s="229"/>
    </row>
    <row ht="11.1" customHeight="1">
      <c s="299">
        <f t="shared" si="196"/>
        <v>916</v>
      </c>
      <c s="74">
        <f t="shared" si="19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25"/>
      <c s="255" t="str">
        <f t="shared" si="197"/>
        <v/>
      </c>
      <c s="25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223">
        <f t="shared" si="194"/>
        <v>0</v>
      </c>
      <c s="93" t="str">
        <f t="shared" si="195"/>
        <v>00:00</v>
      </c>
      <c s="29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9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9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9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9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9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9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9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9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9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9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9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9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9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9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9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9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9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9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9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9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9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9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9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9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9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9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9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9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71"/>
      <c r="CT916" s="332"/>
      <c s="14"/>
      <c s="79"/>
      <c s="79"/>
      <c r="FL916" s="1"/>
      <c s="125">
        <f t="shared" si="192"/>
        <v>44744</v>
      </c>
      <c s="229"/>
    </row>
    <row ht="11.1" customHeight="1">
      <c s="299">
        <f t="shared" si="196"/>
        <v>917</v>
      </c>
      <c s="74">
        <f t="shared" si="19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25"/>
      <c s="255" t="str">
        <f t="shared" si="197"/>
        <v/>
      </c>
      <c s="25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223">
        <f t="shared" si="194"/>
        <v>0</v>
      </c>
      <c s="93" t="str">
        <f t="shared" si="195"/>
        <v>00:00</v>
      </c>
      <c s="29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9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9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9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9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9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9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9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9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9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9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9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9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9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9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9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9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9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9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9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9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9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9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9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9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9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9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9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9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71"/>
      <c r="CT917" s="332"/>
      <c s="14"/>
      <c s="79"/>
      <c s="79"/>
      <c r="FL917" s="1"/>
      <c s="125">
        <f t="shared" si="192"/>
        <v>44745</v>
      </c>
      <c s="229"/>
    </row>
    <row ht="11.1" customHeight="1">
      <c s="299">
        <f t="shared" si="196"/>
        <v>918</v>
      </c>
      <c s="74">
        <f t="shared" si="19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25"/>
      <c s="255" t="str">
        <f t="shared" si="197"/>
        <v/>
      </c>
      <c s="25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223">
        <f t="shared" si="194"/>
        <v>0</v>
      </c>
      <c s="93" t="str">
        <f t="shared" si="195"/>
        <v>00:00</v>
      </c>
      <c s="29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9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9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9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9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9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9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9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9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9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9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9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9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9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9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9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9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9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9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9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9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9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9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9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9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9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9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9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9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71"/>
      <c r="CT918" s="332"/>
      <c s="14"/>
      <c s="79"/>
      <c s="79"/>
      <c r="FL918" s="1"/>
      <c s="125">
        <f t="shared" si="192"/>
        <v>44746</v>
      </c>
      <c s="229"/>
    </row>
    <row ht="11.1" customHeight="1">
      <c s="299">
        <f t="shared" si="196"/>
        <v>919</v>
      </c>
      <c s="74">
        <f t="shared" si="19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25"/>
      <c s="255" t="str">
        <f t="shared" si="197"/>
        <v/>
      </c>
      <c s="25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223">
        <f t="shared" si="194"/>
        <v>0</v>
      </c>
      <c s="93" t="str">
        <f t="shared" si="195"/>
        <v>00:00</v>
      </c>
      <c s="29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9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9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9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9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9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9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9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9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9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9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9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9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9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9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9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9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9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9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9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9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9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9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9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9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9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9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9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9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71"/>
      <c r="CT919" s="332"/>
      <c s="14"/>
      <c s="79"/>
      <c s="79"/>
      <c r="FL919" s="1"/>
      <c s="125">
        <f t="shared" si="192"/>
        <v>44747</v>
      </c>
      <c s="229"/>
    </row>
    <row ht="11.1" customHeight="1">
      <c s="299">
        <f t="shared" si="196"/>
        <v>920</v>
      </c>
      <c s="74">
        <f t="shared" si="19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25"/>
      <c s="255" t="str">
        <f t="shared" si="197"/>
        <v/>
      </c>
      <c s="25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223">
        <f t="shared" si="194"/>
        <v>0</v>
      </c>
      <c s="93" t="str">
        <f t="shared" si="195"/>
        <v>00:00</v>
      </c>
      <c s="29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9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9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9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9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9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9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9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9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9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9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9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9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9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9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9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9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9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9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9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9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9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9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9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9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9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9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9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9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71"/>
      <c r="CT920" s="332"/>
      <c s="14"/>
      <c s="79"/>
      <c s="79"/>
      <c r="FL920" s="1"/>
      <c s="125">
        <f t="shared" si="192"/>
        <v>44748</v>
      </c>
      <c s="229"/>
    </row>
    <row ht="11.1" customHeight="1">
      <c s="299">
        <f t="shared" si="196"/>
        <v>921</v>
      </c>
      <c s="74">
        <f t="shared" si="19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25"/>
      <c s="255" t="str">
        <f t="shared" si="197"/>
        <v/>
      </c>
      <c s="25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223">
        <f t="shared" si="194"/>
        <v>0</v>
      </c>
      <c s="93" t="str">
        <f t="shared" si="195"/>
        <v>00:00</v>
      </c>
      <c s="29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9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9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9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9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9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9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9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9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9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9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9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9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9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9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9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9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9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9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9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9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9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9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9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9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9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9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9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9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71"/>
      <c r="CT921" s="332"/>
      <c s="14"/>
      <c s="79"/>
      <c s="79"/>
      <c r="FL921" s="1"/>
      <c s="125">
        <f t="shared" si="192"/>
        <v>44749</v>
      </c>
      <c s="229"/>
    </row>
    <row ht="11.1" customHeight="1">
      <c s="299">
        <f t="shared" si="196"/>
        <v>922</v>
      </c>
      <c s="74">
        <f t="shared" si="19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25"/>
      <c s="255" t="str">
        <f t="shared" si="197"/>
        <v/>
      </c>
      <c s="25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223">
        <f t="shared" si="194"/>
        <v>0</v>
      </c>
      <c s="93" t="str">
        <f t="shared" si="195"/>
        <v>00:00</v>
      </c>
      <c s="29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9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9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9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9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9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9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9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9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9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9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9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9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9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9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9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9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9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9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9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9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9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9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9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9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9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9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9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9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71"/>
      <c r="CT922" s="332"/>
      <c s="14"/>
      <c s="79"/>
      <c s="79"/>
      <c r="FL922" s="1"/>
      <c s="125">
        <f t="shared" si="192"/>
        <v>44750</v>
      </c>
      <c s="229"/>
    </row>
    <row ht="11.1" customHeight="1">
      <c s="299">
        <f t="shared" si="196"/>
        <v>923</v>
      </c>
      <c s="74">
        <f t="shared" si="19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25"/>
      <c s="255" t="str">
        <f t="shared" si="197"/>
        <v/>
      </c>
      <c s="25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223">
        <f t="shared" si="194"/>
        <v>0</v>
      </c>
      <c s="93" t="str">
        <f t="shared" si="195"/>
        <v>00:00</v>
      </c>
      <c s="29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9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9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9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9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9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9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9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9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9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9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9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9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9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9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9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9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9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9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9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9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9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9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9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9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9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9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9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9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71"/>
      <c r="CT923" s="332"/>
      <c s="14"/>
      <c s="79"/>
      <c s="79"/>
      <c r="FL923" s="1"/>
      <c s="125">
        <f t="shared" si="192"/>
        <v>44751</v>
      </c>
      <c s="229"/>
    </row>
    <row ht="11.1" customHeight="1">
      <c s="299">
        <f t="shared" si="196"/>
        <v>924</v>
      </c>
      <c s="74">
        <f t="shared" si="19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25"/>
      <c s="255" t="str">
        <f t="shared" si="197"/>
        <v/>
      </c>
      <c s="25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223">
        <f t="shared" si="194"/>
        <v>0</v>
      </c>
      <c s="93" t="str">
        <f t="shared" si="195"/>
        <v>00:00</v>
      </c>
      <c s="29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9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9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9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9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9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9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9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9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9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9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9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9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9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9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9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9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9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9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9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9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9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9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9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9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9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9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9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9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71"/>
      <c r="CT924" s="332"/>
      <c s="14"/>
      <c s="79"/>
      <c s="79"/>
      <c r="FL924" s="1"/>
      <c s="125">
        <f t="shared" si="192"/>
        <v>44752</v>
      </c>
      <c s="229"/>
    </row>
    <row ht="11.1" customHeight="1">
      <c s="299">
        <f t="shared" si="196"/>
        <v>925</v>
      </c>
      <c s="74">
        <f t="shared" si="19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25"/>
      <c s="255" t="str">
        <f t="shared" si="197"/>
        <v/>
      </c>
      <c s="25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223">
        <f t="shared" si="194"/>
        <v>0</v>
      </c>
      <c s="93" t="str">
        <f t="shared" si="195"/>
        <v>00:00</v>
      </c>
      <c s="29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9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9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9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9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9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9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9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9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9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9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9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9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9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9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9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9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9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9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9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9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9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9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9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9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9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9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9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9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71"/>
      <c r="CT925" s="332"/>
      <c s="14"/>
      <c s="79"/>
      <c s="79"/>
      <c r="FL925" s="1"/>
      <c s="125">
        <f t="shared" si="192"/>
        <v>44753</v>
      </c>
      <c s="229"/>
    </row>
    <row ht="11.1" customHeight="1">
      <c s="299">
        <f t="shared" si="196"/>
        <v>926</v>
      </c>
      <c s="74">
        <f t="shared" si="19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25"/>
      <c s="255" t="str">
        <f t="shared" si="197"/>
        <v/>
      </c>
      <c s="25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223">
        <f t="shared" si="194"/>
        <v>0</v>
      </c>
      <c s="93" t="str">
        <f t="shared" si="195"/>
        <v>00:00</v>
      </c>
      <c s="29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9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9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9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9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9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9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9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9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9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9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9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9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9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9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9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9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9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9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9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9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9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9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9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9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9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9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9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9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71"/>
      <c r="CT926" s="332"/>
      <c s="14"/>
      <c s="79"/>
      <c s="79"/>
      <c r="FL926" s="1"/>
      <c s="125">
        <f t="shared" si="192"/>
        <v>44754</v>
      </c>
      <c s="229"/>
    </row>
    <row ht="11.1" customHeight="1">
      <c s="299">
        <f t="shared" si="196"/>
        <v>927</v>
      </c>
      <c s="74">
        <f t="shared" si="19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25"/>
      <c s="255" t="str">
        <f t="shared" si="197"/>
        <v/>
      </c>
      <c s="25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223">
        <f t="shared" si="194"/>
        <v>0</v>
      </c>
      <c s="93" t="str">
        <f t="shared" si="195"/>
        <v>00:00</v>
      </c>
      <c s="29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9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9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9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9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9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9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9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9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9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9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9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9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9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9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9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9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9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9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9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9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9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9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9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9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9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9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9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9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71"/>
      <c r="CT927" s="332"/>
      <c s="14"/>
      <c s="79"/>
      <c s="79"/>
      <c r="FL927" s="1"/>
      <c s="125">
        <f t="shared" si="192"/>
        <v>44755</v>
      </c>
      <c s="229"/>
    </row>
    <row ht="11.1" customHeight="1">
      <c s="299">
        <f t="shared" si="196"/>
        <v>928</v>
      </c>
      <c s="74">
        <f t="shared" si="19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25"/>
      <c s="255" t="str">
        <f t="shared" si="197"/>
        <v/>
      </c>
      <c s="25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223">
        <f t="shared" si="194"/>
        <v>0</v>
      </c>
      <c s="93" t="str">
        <f t="shared" si="195"/>
        <v>00:00</v>
      </c>
      <c s="29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9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9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9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9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9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9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9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9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9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9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9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9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9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9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9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9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9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9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9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9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9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9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9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9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9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9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9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9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71"/>
      <c r="CT928" s="332"/>
      <c s="14"/>
      <c s="79"/>
      <c s="79"/>
      <c r="FL928" s="1"/>
      <c s="125">
        <f t="shared" si="192"/>
        <v>44756</v>
      </c>
      <c s="229"/>
    </row>
    <row ht="11.1" customHeight="1">
      <c s="299">
        <f t="shared" si="196"/>
        <v>929</v>
      </c>
      <c s="74">
        <f t="shared" si="19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25"/>
      <c s="255" t="str">
        <f t="shared" si="197"/>
        <v/>
      </c>
      <c s="25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223">
        <f t="shared" si="194"/>
        <v>0</v>
      </c>
      <c s="93" t="str">
        <f t="shared" si="195"/>
        <v>00:00</v>
      </c>
      <c s="29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9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9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9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9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9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9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9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9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9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9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9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9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9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9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9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9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9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9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9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9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9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9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9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9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9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9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9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9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71"/>
      <c r="CT929" s="332"/>
      <c s="14"/>
      <c s="79"/>
      <c s="79"/>
      <c r="FL929" s="1"/>
      <c s="125">
        <f t="shared" si="192"/>
        <v>44757</v>
      </c>
      <c s="229"/>
    </row>
    <row ht="11.1" customHeight="1">
      <c s="299">
        <f t="shared" si="196"/>
        <v>930</v>
      </c>
      <c s="74">
        <f t="shared" si="19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25"/>
      <c s="255" t="str">
        <f t="shared" si="197"/>
        <v/>
      </c>
      <c s="25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223">
        <f t="shared" si="194"/>
        <v>0</v>
      </c>
      <c s="93" t="str">
        <f t="shared" si="195"/>
        <v>00:00</v>
      </c>
      <c s="29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9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9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9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9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9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9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9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9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9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9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9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9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9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9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9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9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9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9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9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9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9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9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9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9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9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9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9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9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71"/>
      <c r="CT930" s="332"/>
      <c s="14"/>
      <c s="79"/>
      <c s="79"/>
      <c r="FL930" s="1"/>
      <c s="125">
        <f t="shared" si="192"/>
        <v>44758</v>
      </c>
      <c s="229"/>
    </row>
    <row ht="11.1" customHeight="1">
      <c s="299">
        <f t="shared" si="196"/>
        <v>931</v>
      </c>
      <c s="74">
        <f t="shared" si="19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25"/>
      <c s="255" t="str">
        <f t="shared" si="197"/>
        <v/>
      </c>
      <c s="25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223">
        <f t="shared" si="194"/>
        <v>0</v>
      </c>
      <c s="93" t="str">
        <f t="shared" si="195"/>
        <v>00:00</v>
      </c>
      <c s="29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9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9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9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9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9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9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9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9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9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9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9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9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9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9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9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9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9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9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9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9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9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9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9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9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9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9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9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9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71"/>
      <c r="CT931" s="332"/>
      <c s="14"/>
      <c s="79"/>
      <c s="79"/>
      <c r="FL931" s="1"/>
      <c s="125">
        <f t="shared" si="192"/>
        <v>44759</v>
      </c>
      <c s="229"/>
    </row>
    <row ht="11.1" customHeight="1">
      <c s="299">
        <f t="shared" si="196"/>
        <v>932</v>
      </c>
      <c s="74">
        <f t="shared" si="19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25"/>
      <c s="255" t="str">
        <f t="shared" si="197"/>
        <v/>
      </c>
      <c s="25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223">
        <f t="shared" si="194"/>
        <v>0</v>
      </c>
      <c s="93" t="str">
        <f t="shared" si="195"/>
        <v>00:00</v>
      </c>
      <c s="29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9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9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9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9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9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9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9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9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9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9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9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9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9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9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9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9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9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9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9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9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9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9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9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9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9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9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9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9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71"/>
      <c r="CT932" s="332"/>
      <c s="14"/>
      <c s="79"/>
      <c s="79"/>
      <c r="FL932" s="1"/>
      <c s="125">
        <f t="shared" si="192"/>
        <v>44760</v>
      </c>
      <c s="229"/>
    </row>
    <row ht="11.1" customHeight="1">
      <c s="299">
        <f t="shared" si="196"/>
        <v>933</v>
      </c>
      <c s="74">
        <f t="shared" si="19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25"/>
      <c s="255" t="str">
        <f t="shared" si="197"/>
        <v/>
      </c>
      <c s="25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223">
        <f t="shared" si="194"/>
        <v>0</v>
      </c>
      <c s="93" t="str">
        <f t="shared" si="195"/>
        <v>00:00</v>
      </c>
      <c s="29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9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9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9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9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9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9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9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9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9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9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9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9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9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9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9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9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9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9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9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9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9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9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9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9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9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9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9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9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71"/>
      <c r="CT933" s="332"/>
      <c s="14"/>
      <c s="79"/>
      <c s="79"/>
      <c r="FL933" s="1"/>
      <c s="125">
        <f t="shared" si="192"/>
        <v>44761</v>
      </c>
      <c s="229"/>
    </row>
    <row ht="11.1" customHeight="1">
      <c s="299">
        <f t="shared" si="196"/>
        <v>934</v>
      </c>
      <c s="74">
        <f t="shared" si="19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25"/>
      <c s="255" t="str">
        <f t="shared" si="197"/>
        <v/>
      </c>
      <c s="25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223">
        <f t="shared" si="194"/>
        <v>0</v>
      </c>
      <c s="93" t="str">
        <f t="shared" si="195"/>
        <v>00:00</v>
      </c>
      <c s="29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9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9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9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9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9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9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9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9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9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9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9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9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9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9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9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9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9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9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9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9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9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9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9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9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9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9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9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9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71"/>
      <c r="CT934" s="332"/>
      <c s="14"/>
      <c s="79"/>
      <c s="79"/>
      <c r="FL934" s="1"/>
      <c s="125">
        <f t="shared" si="192"/>
        <v>44762</v>
      </c>
      <c s="229"/>
    </row>
    <row ht="11.1" customHeight="1">
      <c s="299">
        <f t="shared" si="196"/>
        <v>935</v>
      </c>
      <c s="74">
        <f t="shared" si="19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25"/>
      <c s="255" t="str">
        <f t="shared" si="197"/>
        <v/>
      </c>
      <c s="25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223">
        <f t="shared" si="194"/>
        <v>0</v>
      </c>
      <c s="93" t="str">
        <f t="shared" si="195"/>
        <v>00:00</v>
      </c>
      <c s="29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9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9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9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9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9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9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9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9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9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9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9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9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9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9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9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9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9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9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9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9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9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9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9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9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9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9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9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9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71"/>
      <c r="CT935" s="332"/>
      <c s="14"/>
      <c s="79"/>
      <c s="79"/>
      <c r="FL935" s="1"/>
      <c s="125">
        <f t="shared" si="192"/>
        <v>44763</v>
      </c>
      <c s="229"/>
    </row>
    <row ht="11.1" customHeight="1">
      <c s="299">
        <f t="shared" si="196"/>
        <v>936</v>
      </c>
      <c s="74">
        <f t="shared" si="19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25"/>
      <c s="255" t="str">
        <f t="shared" si="197"/>
        <v/>
      </c>
      <c s="25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223">
        <f t="shared" si="194"/>
        <v>0</v>
      </c>
      <c s="93" t="str">
        <f t="shared" si="195"/>
        <v>00:00</v>
      </c>
      <c s="29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9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9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9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9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9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9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9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9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9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9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9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9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9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9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9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9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9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9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9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9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9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9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9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9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9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9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9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9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71"/>
      <c r="CT936" s="332"/>
      <c s="14"/>
      <c s="79"/>
      <c s="79"/>
      <c r="FL936" s="1"/>
      <c s="125">
        <f t="shared" si="192"/>
        <v>44764</v>
      </c>
      <c s="229"/>
    </row>
    <row ht="11.1" customHeight="1">
      <c s="299">
        <f t="shared" si="196"/>
        <v>937</v>
      </c>
      <c s="74">
        <f t="shared" si="19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25"/>
      <c s="255" t="str">
        <f t="shared" si="197"/>
        <v/>
      </c>
      <c s="25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223">
        <f t="shared" si="194"/>
        <v>0</v>
      </c>
      <c s="93" t="str">
        <f t="shared" si="195"/>
        <v>00:00</v>
      </c>
      <c s="29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9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9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9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9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9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9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9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9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9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9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9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9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9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9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9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9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9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9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9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9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9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9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9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9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9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9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9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9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71"/>
      <c r="CT937" s="332"/>
      <c s="14"/>
      <c s="79"/>
      <c s="79"/>
      <c r="FL937" s="1"/>
      <c s="125">
        <f t="shared" si="192"/>
        <v>44765</v>
      </c>
      <c s="229"/>
    </row>
    <row ht="11.1" customHeight="1">
      <c s="299">
        <f t="shared" si="196"/>
        <v>938</v>
      </c>
      <c s="74">
        <f t="shared" si="19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25"/>
      <c s="255" t="str">
        <f t="shared" si="197"/>
        <v/>
      </c>
      <c s="25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223">
        <f t="shared" si="194"/>
        <v>0</v>
      </c>
      <c s="93" t="str">
        <f t="shared" si="195"/>
        <v>00:00</v>
      </c>
      <c s="29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9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9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9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9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9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9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9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9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9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9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9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9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9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9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9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9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9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9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9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9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9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9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9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9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9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9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9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9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71"/>
      <c r="CT938" s="332"/>
      <c s="14"/>
      <c s="79"/>
      <c s="79"/>
      <c r="FL938" s="1"/>
      <c s="125">
        <f t="shared" si="192"/>
        <v>44766</v>
      </c>
      <c s="229"/>
    </row>
    <row ht="11.1" customHeight="1">
      <c s="299">
        <f t="shared" si="196"/>
        <v>939</v>
      </c>
      <c s="74">
        <f t="shared" si="19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25"/>
      <c s="255" t="str">
        <f t="shared" si="197"/>
        <v/>
      </c>
      <c s="25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223">
        <f t="shared" si="194"/>
        <v>0</v>
      </c>
      <c s="93" t="str">
        <f t="shared" si="195"/>
        <v>00:00</v>
      </c>
      <c s="29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9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9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9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9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9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9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9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9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9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9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9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9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9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9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9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9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9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9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9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9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9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9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9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9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9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9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9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9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71"/>
      <c r="CT939" s="332"/>
      <c s="14"/>
      <c s="79"/>
      <c s="79"/>
      <c r="FL939" s="1"/>
      <c s="125">
        <f t="shared" si="192"/>
        <v>44767</v>
      </c>
      <c s="229"/>
    </row>
    <row ht="11.1" customHeight="1">
      <c s="299">
        <f t="shared" si="196"/>
        <v>940</v>
      </c>
      <c s="74">
        <f t="shared" si="19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25"/>
      <c s="255" t="str">
        <f t="shared" si="197"/>
        <v/>
      </c>
      <c s="25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223">
        <f t="shared" si="194"/>
        <v>0</v>
      </c>
      <c s="93" t="str">
        <f t="shared" si="195"/>
        <v>00:00</v>
      </c>
      <c s="29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9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9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9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9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9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9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9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9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9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9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9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9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9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9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9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9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9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9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9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9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9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9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9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9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9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9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9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9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71"/>
      <c r="CT940" s="332"/>
      <c s="14"/>
      <c s="79"/>
      <c s="79"/>
      <c r="FL940" s="1"/>
      <c s="125">
        <f t="shared" si="192"/>
        <v>44768</v>
      </c>
      <c s="229"/>
    </row>
    <row ht="11.1" customHeight="1">
      <c s="299">
        <f t="shared" si="196"/>
        <v>941</v>
      </c>
      <c s="74">
        <f t="shared" si="19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25"/>
      <c s="255" t="str">
        <f t="shared" si="197"/>
        <v/>
      </c>
      <c s="25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223">
        <f t="shared" si="194"/>
        <v>0</v>
      </c>
      <c s="93" t="str">
        <f t="shared" si="195"/>
        <v>00:00</v>
      </c>
      <c s="29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9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9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9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9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9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9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9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9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9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9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9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9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9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9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9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9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9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9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9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9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9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9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9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9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9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9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9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9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71"/>
      <c r="CT941" s="332"/>
      <c s="14"/>
      <c s="79"/>
      <c s="79"/>
      <c r="FL941" s="1"/>
      <c s="125">
        <f t="shared" si="192"/>
        <v>44769</v>
      </c>
      <c s="229"/>
    </row>
    <row ht="11.1" customHeight="1">
      <c s="299">
        <f t="shared" si="196"/>
        <v>942</v>
      </c>
      <c s="74">
        <f t="shared" si="19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25"/>
      <c s="255" t="str">
        <f t="shared" si="197"/>
        <v/>
      </c>
      <c s="25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223">
        <f t="shared" si="194"/>
        <v>0</v>
      </c>
      <c s="93" t="str">
        <f t="shared" si="195"/>
        <v>00:00</v>
      </c>
      <c s="29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9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9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9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9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9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9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9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9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9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9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9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9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9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9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9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9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9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9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9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9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9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9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9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9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9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9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9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9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71"/>
      <c r="CT942" s="332"/>
      <c s="14"/>
      <c s="79"/>
      <c s="79"/>
      <c r="FL942" s="1"/>
      <c s="125">
        <f t="shared" si="192"/>
        <v>44770</v>
      </c>
      <c s="229"/>
    </row>
    <row ht="11.1" customHeight="1">
      <c s="299">
        <f t="shared" si="196"/>
        <v>943</v>
      </c>
      <c s="74">
        <f t="shared" si="19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25"/>
      <c s="255" t="str">
        <f t="shared" si="197"/>
        <v/>
      </c>
      <c s="25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223">
        <f t="shared" si="194"/>
        <v>0</v>
      </c>
      <c s="93" t="str">
        <f t="shared" si="195"/>
        <v>00:00</v>
      </c>
      <c s="29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9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9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9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9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9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9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9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9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9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9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9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9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9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9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9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9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9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9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9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9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9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9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9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9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9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9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9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9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71"/>
      <c r="CT943" s="332"/>
      <c s="14"/>
      <c s="79"/>
      <c s="79"/>
      <c r="FL943" s="1"/>
      <c s="125">
        <f t="shared" si="192"/>
        <v>44771</v>
      </c>
      <c s="229"/>
    </row>
    <row ht="11.1" customHeight="1">
      <c s="299">
        <f t="shared" si="196"/>
        <v>944</v>
      </c>
      <c s="74">
        <f t="shared" si="19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25"/>
      <c s="255" t="str">
        <f t="shared" si="197"/>
        <v/>
      </c>
      <c s="25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223">
        <f t="shared" si="194"/>
        <v>0</v>
      </c>
      <c s="93" t="str">
        <f t="shared" si="195"/>
        <v>00:00</v>
      </c>
      <c s="29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9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9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9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9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9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9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9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9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9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9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9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9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9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9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9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9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9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9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9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9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9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9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9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9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9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9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9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9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71"/>
      <c r="CT944" s="332"/>
      <c s="14"/>
      <c s="79"/>
      <c s="79"/>
      <c r="FL944" s="1"/>
      <c s="125">
        <f t="shared" si="192"/>
        <v>44772</v>
      </c>
      <c s="229"/>
    </row>
    <row ht="11.1" customHeight="1">
      <c s="299">
        <f t="shared" si="196"/>
        <v>945</v>
      </c>
      <c s="74">
        <f t="shared" si="19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25"/>
      <c s="255" t="str">
        <f t="shared" si="197"/>
        <v/>
      </c>
      <c s="25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223">
        <f t="shared" si="194"/>
        <v>0</v>
      </c>
      <c s="93" t="str">
        <f t="shared" si="195"/>
        <v>00:00</v>
      </c>
      <c s="29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9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9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9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9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9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9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9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9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9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9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9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9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9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9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9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9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9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9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9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9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9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9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9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9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9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9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9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9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71"/>
      <c r="CT945" s="332"/>
      <c s="14"/>
      <c s="79"/>
      <c s="79"/>
      <c r="FL945" s="1"/>
      <c s="125">
        <f t="shared" si="192"/>
        <v>44773</v>
      </c>
      <c s="229"/>
    </row>
    <row ht="11.1" customHeight="1">
      <c s="299">
        <f t="shared" si="196"/>
        <v>946</v>
      </c>
      <c s="74">
        <f t="shared" si="19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25"/>
      <c s="255" t="str">
        <f t="shared" si="197"/>
        <v/>
      </c>
      <c s="25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223">
        <f t="shared" si="194"/>
        <v>0</v>
      </c>
      <c s="93" t="str">
        <f t="shared" si="195"/>
        <v>00:00</v>
      </c>
      <c s="29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9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9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9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9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9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9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9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9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9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9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9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9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9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9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9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9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9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9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9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9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9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9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9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9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9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9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9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9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71"/>
      <c r="CT946" s="332"/>
      <c s="14"/>
      <c s="79"/>
      <c s="79"/>
      <c r="FL946" s="1"/>
      <c s="125">
        <f t="shared" si="192"/>
        <v>44774</v>
      </c>
      <c s="229"/>
    </row>
    <row ht="11.1" customHeight="1">
      <c s="299">
        <f t="shared" si="196"/>
        <v>947</v>
      </c>
      <c s="74">
        <f t="shared" si="19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25"/>
      <c s="255" t="str">
        <f t="shared" si="197"/>
        <v/>
      </c>
      <c s="25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223">
        <f t="shared" si="194"/>
        <v>0</v>
      </c>
      <c s="93" t="str">
        <f t="shared" si="195"/>
        <v>00:00</v>
      </c>
      <c s="29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9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9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9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9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9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9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9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9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9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9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9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9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9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9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9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9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9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9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9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9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9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9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9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9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9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9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9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9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71"/>
      <c r="CT947" s="332"/>
      <c s="14"/>
      <c s="79"/>
      <c s="79"/>
      <c r="FL947" s="1"/>
      <c s="125">
        <f t="shared" si="192"/>
        <v>44775</v>
      </c>
      <c s="229"/>
    </row>
    <row ht="11.1" customHeight="1">
      <c s="299">
        <f t="shared" si="196"/>
        <v>948</v>
      </c>
      <c s="74">
        <f t="shared" si="19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25"/>
      <c s="255" t="str">
        <f t="shared" si="197"/>
        <v/>
      </c>
      <c s="25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223">
        <f t="shared" si="194"/>
        <v>0</v>
      </c>
      <c s="93" t="str">
        <f t="shared" si="195"/>
        <v>00:00</v>
      </c>
      <c s="29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9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9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9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9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9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9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9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9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9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9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9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9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9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9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9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9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9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9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9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9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9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9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9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9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9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9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9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9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71"/>
      <c r="CT948" s="332"/>
      <c s="14"/>
      <c s="79"/>
      <c s="79"/>
      <c r="FL948" s="1"/>
      <c s="125">
        <f t="shared" si="192"/>
        <v>44776</v>
      </c>
      <c s="229"/>
    </row>
    <row ht="11.1" customHeight="1">
      <c s="299">
        <f t="shared" si="196"/>
        <v>949</v>
      </c>
      <c s="74">
        <f t="shared" si="19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25"/>
      <c s="255" t="str">
        <f t="shared" si="197"/>
        <v/>
      </c>
      <c s="25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223">
        <f t="shared" si="194"/>
        <v>0</v>
      </c>
      <c s="93" t="str">
        <f t="shared" si="195"/>
        <v>00:00</v>
      </c>
      <c s="29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9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9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9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9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9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9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9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9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9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9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9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9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9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9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9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9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9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9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9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9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9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9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9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9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9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9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9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9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71"/>
      <c r="CT949" s="332"/>
      <c s="14"/>
      <c s="79"/>
      <c s="79"/>
      <c r="FL949" s="1"/>
      <c s="125">
        <f t="shared" si="192"/>
        <v>44777</v>
      </c>
      <c s="229"/>
    </row>
    <row ht="11.1" customHeight="1">
      <c s="299">
        <f t="shared" si="196"/>
        <v>950</v>
      </c>
      <c s="74">
        <f t="shared" si="19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25"/>
      <c s="255" t="str">
        <f t="shared" si="197"/>
        <v/>
      </c>
      <c s="25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223">
        <f t="shared" si="194"/>
        <v>0</v>
      </c>
      <c s="93" t="str">
        <f t="shared" si="195"/>
        <v>00:00</v>
      </c>
      <c s="29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9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9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9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9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9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9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9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9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9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9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9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9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9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9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9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9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9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9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9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9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9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9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9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9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9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9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9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9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71"/>
      <c r="CT950" s="332"/>
      <c s="14"/>
      <c s="79"/>
      <c s="79"/>
      <c r="FL950" s="1"/>
      <c s="125">
        <f t="shared" si="192"/>
        <v>44778</v>
      </c>
      <c s="229"/>
    </row>
    <row ht="11.1" customHeight="1">
      <c s="299">
        <f t="shared" si="196"/>
        <v>951</v>
      </c>
      <c s="74">
        <f t="shared" si="19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25"/>
      <c s="255" t="str">
        <f t="shared" si="197"/>
        <v/>
      </c>
      <c s="25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223">
        <f t="shared" si="194"/>
        <v>0</v>
      </c>
      <c s="93" t="str">
        <f t="shared" si="195"/>
        <v>00:00</v>
      </c>
      <c s="29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9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9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9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9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9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9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9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9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9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9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9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9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9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9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9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9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9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9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9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9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9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9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9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9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9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9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9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9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71"/>
      <c r="CT951" s="332"/>
      <c s="14"/>
      <c s="79"/>
      <c s="79"/>
      <c r="FL951" s="1"/>
      <c s="125">
        <f t="shared" si="192"/>
        <v>44779</v>
      </c>
      <c s="229"/>
    </row>
    <row ht="11.1" customHeight="1">
      <c s="299">
        <f t="shared" si="196"/>
        <v>952</v>
      </c>
      <c s="74">
        <f t="shared" si="19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25"/>
      <c s="255" t="str">
        <f t="shared" si="197"/>
        <v/>
      </c>
      <c s="25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223">
        <f t="shared" si="194"/>
        <v>0</v>
      </c>
      <c s="93" t="str">
        <f t="shared" si="195"/>
        <v>00:00</v>
      </c>
      <c s="29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9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9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9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9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9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9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9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9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9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9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9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9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9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9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9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9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9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9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9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9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9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9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9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9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9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9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9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9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71"/>
      <c r="CT952" s="332"/>
      <c s="14"/>
      <c s="79"/>
      <c s="79"/>
      <c r="FL952" s="1"/>
      <c s="125">
        <f t="shared" si="192"/>
        <v>44780</v>
      </c>
      <c s="229"/>
    </row>
    <row ht="11.1" customHeight="1">
      <c s="299">
        <f t="shared" si="196"/>
        <v>953</v>
      </c>
      <c s="74">
        <f t="shared" si="19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25"/>
      <c s="255" t="str">
        <f t="shared" si="197"/>
        <v/>
      </c>
      <c s="25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223">
        <f t="shared" si="194"/>
        <v>0</v>
      </c>
      <c s="93" t="str">
        <f t="shared" si="195"/>
        <v>00:00</v>
      </c>
      <c s="29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9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9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9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9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9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9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9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9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9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9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9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9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9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9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9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9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9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9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9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9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9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9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9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9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9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9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9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9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71"/>
      <c r="CT953" s="332"/>
      <c s="14"/>
      <c s="79"/>
      <c s="79"/>
      <c r="FL953" s="1"/>
      <c s="125">
        <f t="shared" si="192"/>
        <v>44781</v>
      </c>
      <c s="229"/>
    </row>
    <row ht="11.1" customHeight="1">
      <c s="299">
        <f t="shared" si="196"/>
        <v>954</v>
      </c>
      <c s="74">
        <f t="shared" si="19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25"/>
      <c s="255" t="str">
        <f t="shared" si="197"/>
        <v/>
      </c>
      <c s="25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223">
        <f t="shared" si="194"/>
        <v>0</v>
      </c>
      <c s="93" t="str">
        <f t="shared" si="195"/>
        <v>00:00</v>
      </c>
      <c s="29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9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9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9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9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9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9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9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9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9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9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9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9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9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9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9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9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9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9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9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9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9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9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9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9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9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9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9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9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71"/>
      <c r="CT954" s="332"/>
      <c s="14"/>
      <c s="79"/>
      <c s="79"/>
      <c r="FL954" s="1"/>
      <c s="125">
        <f t="shared" si="192"/>
        <v>44782</v>
      </c>
      <c s="229"/>
    </row>
    <row ht="11.1" customHeight="1">
      <c s="299">
        <f t="shared" si="196"/>
        <v>955</v>
      </c>
      <c s="74">
        <f t="shared" si="19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25"/>
      <c s="255" t="str">
        <f t="shared" si="197"/>
        <v/>
      </c>
      <c s="25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223">
        <f t="shared" si="194"/>
        <v>0</v>
      </c>
      <c s="93" t="str">
        <f t="shared" si="195"/>
        <v>00:00</v>
      </c>
      <c s="29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9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9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9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9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9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9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9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9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9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9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9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9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9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9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9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9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9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9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9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9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9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9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9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9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9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9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9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9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71"/>
      <c r="CT955" s="332"/>
      <c s="14"/>
      <c s="79"/>
      <c s="79"/>
      <c r="FL955" s="1"/>
      <c s="125">
        <f t="shared" si="192"/>
        <v>44783</v>
      </c>
      <c s="229"/>
    </row>
    <row ht="11.1" customHeight="1">
      <c s="299">
        <f t="shared" si="196"/>
        <v>956</v>
      </c>
      <c s="74">
        <f t="shared" si="19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25"/>
      <c s="255" t="str">
        <f t="shared" si="197"/>
        <v/>
      </c>
      <c s="25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223">
        <f t="shared" si="194"/>
        <v>0</v>
      </c>
      <c s="93" t="str">
        <f t="shared" si="195"/>
        <v>00:00</v>
      </c>
      <c s="29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9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9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9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9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9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9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9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9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9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9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9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9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9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9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9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9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9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9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9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9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9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9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9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9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9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9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9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9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71"/>
      <c r="CT956" s="332"/>
      <c s="14"/>
      <c s="79"/>
      <c s="79"/>
      <c r="FL956" s="1"/>
      <c s="125">
        <f t="shared" si="192"/>
        <v>44784</v>
      </c>
      <c s="229"/>
    </row>
    <row ht="11.1" customHeight="1">
      <c s="299">
        <f t="shared" si="196"/>
        <v>957</v>
      </c>
      <c s="74">
        <f t="shared" si="19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25"/>
      <c s="255" t="str">
        <f t="shared" si="197"/>
        <v/>
      </c>
      <c s="25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223">
        <f t="shared" si="194"/>
        <v>0</v>
      </c>
      <c s="93" t="str">
        <f t="shared" si="195"/>
        <v>00:00</v>
      </c>
      <c s="29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9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9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9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9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9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9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9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9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9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9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9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9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9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9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9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9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9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9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9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9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9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9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9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9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9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9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9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9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71"/>
      <c r="CT957" s="332"/>
      <c s="14"/>
      <c s="79"/>
      <c s="79"/>
      <c r="FL957" s="1"/>
      <c s="125">
        <f t="shared" si="192"/>
        <v>44785</v>
      </c>
      <c s="229"/>
    </row>
    <row ht="11.1" customHeight="1">
      <c s="299">
        <f t="shared" si="196"/>
        <v>958</v>
      </c>
      <c s="74">
        <f t="shared" si="19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25"/>
      <c s="255" t="str">
        <f t="shared" si="197"/>
        <v/>
      </c>
      <c s="25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223">
        <f t="shared" si="194"/>
        <v>0</v>
      </c>
      <c s="93" t="str">
        <f t="shared" si="195"/>
        <v>00:00</v>
      </c>
      <c s="29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9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9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9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9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9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9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9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9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9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9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9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9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9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9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9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9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9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9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9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9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9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9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9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9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9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9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9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9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71"/>
      <c r="CT958" s="332"/>
      <c s="14"/>
      <c s="79"/>
      <c s="79"/>
      <c r="FL958" s="1"/>
      <c s="125">
        <f t="shared" si="192"/>
        <v>44786</v>
      </c>
      <c s="229"/>
    </row>
    <row ht="11.1" customHeight="1">
      <c s="299">
        <f t="shared" si="196"/>
        <v>959</v>
      </c>
      <c s="74">
        <f t="shared" si="19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25"/>
      <c s="255" t="str">
        <f t="shared" si="197"/>
        <v/>
      </c>
      <c s="25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223">
        <f t="shared" si="194"/>
        <v>0</v>
      </c>
      <c s="93" t="str">
        <f t="shared" si="195"/>
        <v>00:00</v>
      </c>
      <c s="29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9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9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9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9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9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9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9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9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9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9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9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9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9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9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9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9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9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9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9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9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9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9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9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9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9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9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9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9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71"/>
      <c r="CT959" s="332"/>
      <c s="14"/>
      <c s="79"/>
      <c s="79"/>
      <c r="FL959" s="1"/>
      <c s="125">
        <f t="shared" si="192"/>
        <v>44787</v>
      </c>
      <c s="229"/>
    </row>
    <row ht="11.1" customHeight="1">
      <c s="299">
        <f t="shared" si="196"/>
        <v>960</v>
      </c>
      <c s="74">
        <f t="shared" si="19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25"/>
      <c s="255" t="str">
        <f t="shared" si="197"/>
        <v/>
      </c>
      <c s="25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223">
        <f t="shared" si="194"/>
        <v>0</v>
      </c>
      <c s="93" t="str">
        <f t="shared" si="195"/>
        <v>00:00</v>
      </c>
      <c s="29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9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9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9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9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9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9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9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9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9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9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9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9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9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9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9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9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9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9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9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9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9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9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9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9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9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9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9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9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71"/>
      <c r="CT960" s="332"/>
      <c s="14"/>
      <c s="79"/>
      <c s="79"/>
      <c r="FL960" s="1"/>
      <c s="125">
        <f t="shared" si="192"/>
        <v>44788</v>
      </c>
      <c s="229"/>
    </row>
    <row ht="11.1" customHeight="1">
      <c s="299">
        <f t="shared" si="196"/>
        <v>961</v>
      </c>
      <c s="74">
        <f t="shared" si="19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25"/>
      <c s="255" t="str">
        <f t="shared" si="197"/>
        <v/>
      </c>
      <c s="25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223">
        <f t="shared" si="194"/>
        <v>0</v>
      </c>
      <c s="93" t="str">
        <f t="shared" si="195"/>
        <v>00:00</v>
      </c>
      <c s="29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9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9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9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9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9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9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9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9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9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9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9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9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9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9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9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9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9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9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9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9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9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9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9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9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9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9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9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9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71"/>
      <c r="CT961" s="332"/>
      <c s="14"/>
      <c s="79"/>
      <c s="79"/>
      <c r="FL961" s="1"/>
      <c s="125">
        <f t="shared" si="192"/>
        <v>44789</v>
      </c>
      <c s="229"/>
    </row>
    <row ht="11.1" customHeight="1">
      <c s="299">
        <f t="shared" si="196"/>
        <v>962</v>
      </c>
      <c s="74">
        <f t="shared" si="19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25"/>
      <c s="255" t="str">
        <f t="shared" si="197"/>
        <v/>
      </c>
      <c s="25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223">
        <f t="shared" si="194"/>
        <v>0</v>
      </c>
      <c s="93" t="str">
        <f t="shared" si="195"/>
        <v>00:00</v>
      </c>
      <c s="29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9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9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9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9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9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9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9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9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9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9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9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9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9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9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9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9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9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9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9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9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9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9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9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9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9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9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9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9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71"/>
      <c r="CT962" s="332"/>
      <c s="14"/>
      <c s="79"/>
      <c s="79"/>
      <c r="FL962" s="1"/>
      <c s="125">
        <f t="shared" si="192"/>
        <v>44790</v>
      </c>
      <c s="229"/>
    </row>
    <row ht="11.1" customHeight="1">
      <c s="299">
        <f t="shared" si="196"/>
        <v>963</v>
      </c>
      <c s="74">
        <f t="shared" si="19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25"/>
      <c s="255" t="str">
        <f t="shared" si="197"/>
        <v/>
      </c>
      <c s="25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223">
        <f t="shared" si="194"/>
        <v>0</v>
      </c>
      <c s="93" t="str">
        <f t="shared" si="195"/>
        <v>00:00</v>
      </c>
      <c s="29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9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9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9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9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9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9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9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9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9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9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9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9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9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9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9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9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9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9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9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9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9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9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9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9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9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9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9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9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71"/>
      <c r="CT963" s="332"/>
      <c s="14"/>
      <c s="79"/>
      <c s="79"/>
      <c r="FL963" s="1"/>
      <c s="125">
        <f t="shared" si="192"/>
        <v>44791</v>
      </c>
      <c s="229"/>
    </row>
    <row ht="11.1" customHeight="1">
      <c s="299">
        <f t="shared" si="196"/>
        <v>964</v>
      </c>
      <c s="74">
        <f t="shared" si="19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25"/>
      <c s="255" t="str">
        <f t="shared" si="197"/>
        <v/>
      </c>
      <c s="25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223">
        <f t="shared" si="194"/>
        <v>0</v>
      </c>
      <c s="93" t="str">
        <f t="shared" si="195"/>
        <v>00:00</v>
      </c>
      <c s="29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9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9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9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9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9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9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9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9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9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9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9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9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9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9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9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9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9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9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9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9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9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9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9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9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9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9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9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9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71"/>
      <c r="CT964" s="332"/>
      <c s="14"/>
      <c s="79"/>
      <c s="79"/>
      <c r="FL964" s="1"/>
      <c s="125">
        <f t="shared" si="192"/>
        <v>44792</v>
      </c>
      <c s="229"/>
    </row>
    <row ht="11.1" customHeight="1">
      <c s="299">
        <f t="shared" si="196"/>
        <v>965</v>
      </c>
      <c s="74">
        <f t="shared" si="19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25"/>
      <c s="255" t="str">
        <f t="shared" si="197"/>
        <v/>
      </c>
      <c s="25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223">
        <f t="shared" si="194"/>
        <v>0</v>
      </c>
      <c s="93" t="str">
        <f t="shared" si="195"/>
        <v>00:00</v>
      </c>
      <c s="29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9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9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9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9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9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9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9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9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9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9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9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9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9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9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9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9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9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9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9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9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9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9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9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9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9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9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9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9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71"/>
      <c r="CT965" s="332"/>
      <c s="14"/>
      <c s="79"/>
      <c s="79"/>
      <c r="FL965" s="1"/>
      <c s="125">
        <f t="shared" si="192"/>
        <v>44793</v>
      </c>
      <c s="229"/>
    </row>
    <row ht="11.1" customHeight="1">
      <c s="299">
        <f t="shared" si="196"/>
        <v>966</v>
      </c>
      <c s="74">
        <f t="shared" si="19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25"/>
      <c s="255" t="str">
        <f t="shared" si="197"/>
        <v/>
      </c>
      <c s="25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223">
        <f t="shared" si="194"/>
        <v>0</v>
      </c>
      <c s="93" t="str">
        <f t="shared" si="195"/>
        <v>00:00</v>
      </c>
      <c s="29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9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9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9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9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9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9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9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9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9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9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9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9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9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9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9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9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9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9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9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9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9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9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9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9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9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9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9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9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71"/>
      <c r="CT966" s="332"/>
      <c s="14"/>
      <c s="79"/>
      <c s="79"/>
      <c r="FL966" s="1"/>
      <c s="125">
        <f t="shared" si="192"/>
        <v>44794</v>
      </c>
      <c s="229"/>
    </row>
    <row ht="11.1" customHeight="1">
      <c s="299">
        <f t="shared" si="196"/>
        <v>967</v>
      </c>
      <c s="74">
        <f t="shared" si="19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25"/>
      <c s="255" t="str">
        <f t="shared" si="197"/>
        <v/>
      </c>
      <c s="25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223">
        <f t="shared" si="194"/>
        <v>0</v>
      </c>
      <c s="93" t="str">
        <f t="shared" si="195"/>
        <v>00:00</v>
      </c>
      <c s="29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9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9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9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9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9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9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9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9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9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9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9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9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9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9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9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9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9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9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9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9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9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9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9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9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9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9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9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9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71"/>
      <c r="CT967" s="332"/>
      <c s="14"/>
      <c s="79"/>
      <c s="79"/>
      <c r="FL967" s="1"/>
      <c s="125">
        <f t="shared" si="192"/>
        <v>44795</v>
      </c>
      <c s="229"/>
    </row>
    <row ht="11.1" customHeight="1">
      <c s="299">
        <f t="shared" si="196"/>
        <v>968</v>
      </c>
      <c s="74">
        <f t="shared" si="19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25"/>
      <c s="255" t="str">
        <f t="shared" si="197"/>
        <v/>
      </c>
      <c s="25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223">
        <f t="shared" si="194"/>
        <v>0</v>
      </c>
      <c s="93" t="str">
        <f t="shared" si="195"/>
        <v>00:00</v>
      </c>
      <c s="29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9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9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9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9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9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9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9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9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9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9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9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9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9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9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9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9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9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9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9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9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9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9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9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9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9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9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9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9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71"/>
      <c r="CT968" s="332"/>
      <c s="14"/>
      <c s="79"/>
      <c s="79"/>
      <c r="FL968" s="1"/>
      <c s="125">
        <f t="shared" si="192"/>
        <v>44796</v>
      </c>
      <c s="229"/>
    </row>
    <row ht="11.1" customHeight="1">
      <c s="299">
        <f t="shared" si="196"/>
        <v>969</v>
      </c>
      <c s="74">
        <f t="shared" si="19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25"/>
      <c s="255" t="str">
        <f t="shared" si="197"/>
        <v/>
      </c>
      <c s="25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223">
        <f t="shared" si="194"/>
        <v>0</v>
      </c>
      <c s="93" t="str">
        <f t="shared" si="195"/>
        <v>00:00</v>
      </c>
      <c s="29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9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9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9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9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9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9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9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9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9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9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9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9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9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9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9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9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9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9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9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9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9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9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9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9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9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9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9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9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71"/>
      <c r="CT969" s="332"/>
      <c s="14"/>
      <c s="79"/>
      <c s="79"/>
      <c r="FL969" s="1"/>
      <c s="125">
        <f t="shared" si="192"/>
        <v>44797</v>
      </c>
      <c s="229"/>
    </row>
    <row ht="11.1" customHeight="1">
      <c s="299">
        <f t="shared" si="196"/>
        <v>970</v>
      </c>
      <c s="74">
        <f t="shared" si="19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25"/>
      <c s="255" t="str">
        <f t="shared" si="197"/>
        <v/>
      </c>
      <c s="25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223">
        <f t="shared" si="194"/>
        <v>0</v>
      </c>
      <c s="93" t="str">
        <f t="shared" si="195"/>
        <v>00:00</v>
      </c>
      <c s="29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9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9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9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9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9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9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9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9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9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9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9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9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9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9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9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9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9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9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9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9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9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9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9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9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9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9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9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9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71"/>
      <c r="CT970" s="332"/>
      <c s="14"/>
      <c s="79"/>
      <c s="79"/>
      <c r="FL970" s="1"/>
      <c s="125">
        <f t="shared" si="192"/>
        <v>44798</v>
      </c>
      <c s="229"/>
    </row>
    <row ht="11.1" customHeight="1">
      <c s="299">
        <f t="shared" si="196"/>
        <v>971</v>
      </c>
      <c s="74">
        <f t="shared" si="19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25"/>
      <c s="255" t="str">
        <f t="shared" si="197"/>
        <v/>
      </c>
      <c s="25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223">
        <f t="shared" si="194"/>
        <v>0</v>
      </c>
      <c s="93" t="str">
        <f t="shared" si="195"/>
        <v>00:00</v>
      </c>
      <c s="29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9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9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9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9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9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9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9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9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9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9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9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9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9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9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9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9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9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9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9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9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9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9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9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9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9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9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9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9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71"/>
      <c r="CT971" s="332"/>
      <c s="14"/>
      <c s="79"/>
      <c s="79"/>
      <c r="FL971" s="1"/>
      <c s="125">
        <f t="shared" si="192"/>
        <v>44799</v>
      </c>
      <c s="229"/>
    </row>
    <row ht="11.1" customHeight="1">
      <c s="299">
        <f t="shared" si="196"/>
        <v>972</v>
      </c>
      <c s="74">
        <f t="shared" si="19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25"/>
      <c s="255" t="str">
        <f t="shared" si="197"/>
        <v/>
      </c>
      <c s="25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223">
        <f t="shared" si="194"/>
        <v>0</v>
      </c>
      <c s="93" t="str">
        <f t="shared" si="195"/>
        <v>00:00</v>
      </c>
      <c s="29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9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9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9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9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9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9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9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9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9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9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9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9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9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9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9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9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9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9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9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9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9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9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9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9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9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9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9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9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71"/>
      <c r="CT972" s="332"/>
      <c s="14"/>
      <c s="79"/>
      <c s="79"/>
      <c r="FL972" s="1"/>
      <c s="125">
        <f t="shared" si="192"/>
        <v>44800</v>
      </c>
      <c s="229"/>
    </row>
    <row ht="11.1" customHeight="1">
      <c s="299">
        <f t="shared" si="196"/>
        <v>973</v>
      </c>
      <c s="74">
        <f t="shared" si="19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25"/>
      <c s="255" t="str">
        <f t="shared" si="197"/>
        <v/>
      </c>
      <c s="25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223">
        <f t="shared" si="194"/>
        <v>0</v>
      </c>
      <c s="93" t="str">
        <f t="shared" si="195"/>
        <v>00:00</v>
      </c>
      <c s="29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9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9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9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9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9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9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9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9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9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9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9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9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9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9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9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9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9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9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9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9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9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9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9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9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9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9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9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9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71"/>
      <c r="CT973" s="332"/>
      <c s="14"/>
      <c s="79"/>
      <c s="79"/>
      <c r="FL973" s="1"/>
      <c s="125">
        <f t="shared" si="192"/>
        <v>44801</v>
      </c>
      <c s="229"/>
    </row>
    <row ht="11.1" customHeight="1">
      <c s="299">
        <f t="shared" si="196"/>
        <v>974</v>
      </c>
      <c s="74">
        <f t="shared" si="19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25"/>
      <c s="255" t="str">
        <f t="shared" si="197"/>
        <v/>
      </c>
      <c s="25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223">
        <f t="shared" si="194"/>
        <v>0</v>
      </c>
      <c s="93" t="str">
        <f t="shared" si="195"/>
        <v>00:00</v>
      </c>
      <c s="29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9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9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9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9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9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9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9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9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9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9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9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9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9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9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9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9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9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9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9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9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9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9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9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9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9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9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9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9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71"/>
      <c r="CT974" s="332"/>
      <c s="14"/>
      <c s="79"/>
      <c s="79"/>
      <c r="FL974" s="1"/>
      <c s="125">
        <f t="shared" si="192"/>
        <v>44802</v>
      </c>
      <c s="229"/>
    </row>
    <row ht="11.1" customHeight="1">
      <c s="299">
        <f t="shared" si="196"/>
        <v>975</v>
      </c>
      <c s="74">
        <f t="shared" si="19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25"/>
      <c s="255" t="str">
        <f t="shared" si="197"/>
        <v/>
      </c>
      <c s="25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223">
        <f t="shared" si="194"/>
        <v>0</v>
      </c>
      <c s="93" t="str">
        <f t="shared" si="195"/>
        <v>00:00</v>
      </c>
      <c s="29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9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9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9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9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9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9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9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9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9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9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9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9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9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9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9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9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9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9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9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9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9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9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9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9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9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9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9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9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71"/>
      <c r="CT975" s="332"/>
      <c s="14"/>
      <c s="79"/>
      <c s="79"/>
      <c r="FL975" s="1"/>
      <c s="125">
        <f t="shared" si="192"/>
        <v>44803</v>
      </c>
      <c s="229"/>
    </row>
    <row ht="11.1" customHeight="1">
      <c s="299">
        <f t="shared" si="196"/>
        <v>976</v>
      </c>
      <c s="74">
        <f t="shared" si="19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25"/>
      <c s="255" t="str">
        <f t="shared" si="197"/>
        <v/>
      </c>
      <c s="25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223">
        <f t="shared" si="194"/>
        <v>0</v>
      </c>
      <c s="93" t="str">
        <f t="shared" si="195"/>
        <v>00:00</v>
      </c>
      <c s="29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9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9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9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9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9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9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9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9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9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9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9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9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9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9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9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9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9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9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9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9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9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9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9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9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9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9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9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9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71"/>
      <c r="CT976" s="332"/>
      <c s="14"/>
      <c s="79"/>
      <c s="79"/>
      <c r="FL976" s="1"/>
      <c s="125">
        <f t="shared" si="192"/>
        <v>44804</v>
      </c>
      <c s="229"/>
    </row>
    <row ht="11.1" customHeight="1">
      <c s="299">
        <f t="shared" si="196"/>
        <v>977</v>
      </c>
      <c s="74">
        <f t="shared" si="19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25"/>
      <c s="255" t="str">
        <f t="shared" si="197"/>
        <v/>
      </c>
      <c s="25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223">
        <f t="shared" si="194"/>
        <v>0</v>
      </c>
      <c s="93" t="str">
        <f t="shared" si="195"/>
        <v>00:00</v>
      </c>
      <c s="29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9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9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9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9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9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9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9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9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9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9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9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9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9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9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9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9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9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9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9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9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9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9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9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9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9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9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9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9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71"/>
      <c r="CT977" s="332"/>
      <c s="14"/>
      <c s="79"/>
      <c s="79"/>
      <c r="FL977" s="1"/>
      <c s="125">
        <f t="shared" si="192"/>
        <v>44805</v>
      </c>
      <c s="229"/>
    </row>
    <row ht="11.1" customHeight="1">
      <c s="299">
        <f t="shared" si="196"/>
        <v>978</v>
      </c>
      <c s="74">
        <f t="shared" si="19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25"/>
      <c s="255" t="str">
        <f t="shared" si="197"/>
        <v/>
      </c>
      <c s="25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223">
        <f t="shared" si="194"/>
        <v>0</v>
      </c>
      <c s="93" t="str">
        <f t="shared" si="195"/>
        <v>00:00</v>
      </c>
      <c s="29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9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9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9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9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9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9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9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9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9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9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9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9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9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9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9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9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9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9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9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9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9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9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9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9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9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9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9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9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71"/>
      <c r="CT978" s="332"/>
      <c s="14"/>
      <c s="79"/>
      <c s="79"/>
      <c r="FL978" s="1"/>
      <c s="125">
        <f t="shared" si="192"/>
        <v>44806</v>
      </c>
      <c s="229"/>
    </row>
    <row ht="11.1" customHeight="1">
      <c s="299">
        <f t="shared" si="196"/>
        <v>979</v>
      </c>
      <c s="74">
        <f t="shared" si="19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25"/>
      <c s="255" t="str">
        <f t="shared" si="197"/>
        <v/>
      </c>
      <c s="25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223">
        <f t="shared" si="194"/>
        <v>0</v>
      </c>
      <c s="93" t="str">
        <f t="shared" si="195"/>
        <v>00:00</v>
      </c>
      <c s="29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9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9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9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9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9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9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9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9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9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9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9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9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9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9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9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9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9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9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9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9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9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9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9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9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9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9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9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9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71"/>
      <c r="CT979" s="332"/>
      <c s="14"/>
      <c s="79"/>
      <c s="79"/>
      <c r="FL979" s="1"/>
      <c s="125">
        <f t="shared" si="192"/>
        <v>44807</v>
      </c>
      <c s="229"/>
    </row>
    <row ht="11.1" customHeight="1">
      <c s="299">
        <f t="shared" si="196"/>
        <v>980</v>
      </c>
      <c s="74">
        <f t="shared" si="19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25"/>
      <c s="255" t="str">
        <f t="shared" si="197"/>
        <v/>
      </c>
      <c s="25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223">
        <f t="shared" si="194"/>
        <v>0</v>
      </c>
      <c s="93" t="str">
        <f t="shared" si="195"/>
        <v>00:00</v>
      </c>
      <c s="29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9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9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9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9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9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9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9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9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9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9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9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9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9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9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9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9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9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9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9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9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9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9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9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9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9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9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9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9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71"/>
      <c r="CT980" s="332"/>
      <c s="14"/>
      <c s="79"/>
      <c s="79"/>
      <c r="FL980" s="1"/>
      <c s="125">
        <f t="shared" si="192"/>
        <v>44808</v>
      </c>
      <c s="229"/>
    </row>
    <row ht="11.1" customHeight="1">
      <c s="299">
        <f t="shared" si="196"/>
        <v>981</v>
      </c>
      <c s="74">
        <f t="shared" si="19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25"/>
      <c s="255" t="str">
        <f t="shared" si="197"/>
        <v/>
      </c>
      <c s="25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223">
        <f t="shared" si="194"/>
        <v>0</v>
      </c>
      <c s="93" t="str">
        <f t="shared" si="195"/>
        <v>00:00</v>
      </c>
      <c s="29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9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9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9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9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9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9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9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9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9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9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9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9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9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9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9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9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9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9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9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9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9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9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9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9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9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9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9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9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71"/>
      <c r="CT981" s="332"/>
      <c s="14"/>
      <c s="79"/>
      <c s="79"/>
      <c r="FL981" s="1"/>
      <c s="125">
        <f t="shared" si="192"/>
        <v>44809</v>
      </c>
      <c s="229"/>
    </row>
    <row ht="11.1" customHeight="1">
      <c s="299">
        <f t="shared" si="196"/>
        <v>982</v>
      </c>
      <c s="74">
        <f t="shared" si="19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25"/>
      <c s="255" t="str">
        <f t="shared" si="197"/>
        <v/>
      </c>
      <c s="25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223">
        <f t="shared" si="194"/>
        <v>0</v>
      </c>
      <c s="93" t="str">
        <f t="shared" si="195"/>
        <v>00:00</v>
      </c>
      <c s="29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9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9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9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9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9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9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9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9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9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9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9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9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9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9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9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9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9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9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9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9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9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9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9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9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9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9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9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9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71"/>
      <c r="CT982" s="332"/>
      <c s="14"/>
      <c s="79"/>
      <c s="79"/>
      <c r="FL982" s="1"/>
      <c s="125">
        <f t="shared" si="192"/>
        <v>44810</v>
      </c>
      <c s="229"/>
    </row>
    <row ht="11.1" customHeight="1">
      <c s="299">
        <f t="shared" si="196"/>
        <v>983</v>
      </c>
      <c s="74">
        <f t="shared" si="19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25"/>
      <c s="255" t="str">
        <f t="shared" si="197"/>
        <v/>
      </c>
      <c s="25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223">
        <f t="shared" si="194"/>
        <v>0</v>
      </c>
      <c s="93" t="str">
        <f t="shared" si="195"/>
        <v>00:00</v>
      </c>
      <c s="29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9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9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9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9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9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9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9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9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9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9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9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9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9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9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9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9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9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9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9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9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9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9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9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9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9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9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9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9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71"/>
      <c r="CT983" s="332"/>
      <c s="14"/>
      <c s="79"/>
      <c s="79"/>
      <c r="FL983" s="1"/>
      <c s="125">
        <f t="shared" si="192"/>
        <v>44811</v>
      </c>
      <c s="229"/>
    </row>
    <row ht="11.1" customHeight="1">
      <c s="299">
        <f t="shared" si="196"/>
        <v>984</v>
      </c>
      <c s="74">
        <f t="shared" si="19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25"/>
      <c s="255" t="str">
        <f t="shared" si="197"/>
        <v/>
      </c>
      <c s="25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223">
        <f t="shared" si="194"/>
        <v>0</v>
      </c>
      <c s="93" t="str">
        <f t="shared" si="195"/>
        <v>00:00</v>
      </c>
      <c s="29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9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9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9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9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9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9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9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9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9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9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9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9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9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9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9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9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9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9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9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9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9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9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9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9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9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9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9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9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71"/>
      <c r="CT984" s="332"/>
      <c s="14"/>
      <c s="79"/>
      <c s="79"/>
      <c r="FL984" s="1"/>
      <c s="125">
        <f t="shared" si="192"/>
        <v>44812</v>
      </c>
      <c s="229"/>
    </row>
    <row ht="11.1" customHeight="1">
      <c s="299">
        <f t="shared" si="196"/>
        <v>985</v>
      </c>
      <c s="74">
        <f t="shared" si="19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25"/>
      <c s="255" t="str">
        <f t="shared" si="197"/>
        <v/>
      </c>
      <c s="25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223">
        <f t="shared" si="194"/>
        <v>0</v>
      </c>
      <c s="93" t="str">
        <f t="shared" si="195"/>
        <v>00:00</v>
      </c>
      <c s="29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9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9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9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9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9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9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9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9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9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9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9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9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9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9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9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9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9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9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9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9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9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9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9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9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9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9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9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9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71"/>
      <c r="CT985" s="332"/>
      <c s="14"/>
      <c s="79"/>
      <c s="79"/>
      <c r="FL985" s="1"/>
      <c s="125">
        <f t="shared" si="192"/>
        <v>44813</v>
      </c>
      <c s="229"/>
    </row>
    <row ht="11.1" customHeight="1">
      <c s="299">
        <f t="shared" si="196"/>
        <v>986</v>
      </c>
      <c s="74">
        <f t="shared" si="19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25"/>
      <c s="255" t="str">
        <f t="shared" si="197"/>
        <v/>
      </c>
      <c s="25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223">
        <f t="shared" si="194"/>
        <v>0</v>
      </c>
      <c s="93" t="str">
        <f t="shared" si="195"/>
        <v>00:00</v>
      </c>
      <c s="29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9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9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9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9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9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9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9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9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9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9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9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9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9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9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9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9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9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9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9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9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9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9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9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9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9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9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9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9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71"/>
      <c r="CT986" s="332"/>
      <c s="14"/>
      <c s="79"/>
      <c s="79"/>
      <c r="FL986" s="1"/>
      <c s="125">
        <f t="shared" si="192"/>
        <v>44814</v>
      </c>
      <c s="229"/>
    </row>
    <row ht="11.1" customHeight="1">
      <c s="299">
        <f t="shared" si="196"/>
        <v>987</v>
      </c>
      <c s="74">
        <f t="shared" si="19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25"/>
      <c s="255" t="str">
        <f t="shared" si="197"/>
        <v/>
      </c>
      <c s="25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223">
        <f t="shared" si="194"/>
        <v>0</v>
      </c>
      <c s="93" t="str">
        <f t="shared" si="195"/>
        <v>00:00</v>
      </c>
      <c s="29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9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9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9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9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9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9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9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9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9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9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9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9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9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9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9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9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9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9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9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9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9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9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9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9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9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9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9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9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71"/>
      <c r="CT987" s="332"/>
      <c s="14"/>
      <c s="79"/>
      <c s="79"/>
      <c r="FL987" s="1"/>
      <c s="125">
        <f t="shared" si="192"/>
        <v>44815</v>
      </c>
      <c s="229"/>
    </row>
    <row ht="11.1" customHeight="1">
      <c s="299">
        <f t="shared" si="196"/>
        <v>988</v>
      </c>
      <c s="74">
        <f t="shared" si="19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25"/>
      <c s="255" t="str">
        <f t="shared" si="197"/>
        <v/>
      </c>
      <c s="25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223">
        <f t="shared" si="194"/>
        <v>0</v>
      </c>
      <c s="93" t="str">
        <f t="shared" si="195"/>
        <v>00:00</v>
      </c>
      <c s="29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9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9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9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9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9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9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9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9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9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9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9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9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9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9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9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9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9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9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9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9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9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9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9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9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9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9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9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9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71"/>
      <c r="CT988" s="332"/>
      <c s="14"/>
      <c s="79"/>
      <c s="79"/>
      <c r="FL988" s="1"/>
      <c s="125">
        <f t="shared" si="192"/>
        <v>44816</v>
      </c>
      <c s="229"/>
    </row>
    <row ht="11.1" customHeight="1">
      <c s="299">
        <f t="shared" si="196"/>
        <v>989</v>
      </c>
      <c s="74">
        <f t="shared" si="19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25"/>
      <c s="255" t="str">
        <f t="shared" si="197"/>
        <v/>
      </c>
      <c s="25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223">
        <f t="shared" si="194"/>
        <v>0</v>
      </c>
      <c s="93" t="str">
        <f t="shared" si="195"/>
        <v>00:00</v>
      </c>
      <c s="29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9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9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9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9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9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9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9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9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9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9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9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9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9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9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9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9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9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9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9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9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9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9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9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9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9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9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9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9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71"/>
      <c r="CT989" s="332"/>
      <c s="14"/>
      <c s="79"/>
      <c s="79"/>
      <c r="FL989" s="1"/>
      <c s="125">
        <f t="shared" si="192"/>
        <v>44817</v>
      </c>
      <c s="229"/>
    </row>
    <row ht="11.1" customHeight="1">
      <c s="299">
        <f t="shared" si="196"/>
        <v>990</v>
      </c>
      <c s="74">
        <f t="shared" si="19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25"/>
      <c s="255" t="str">
        <f t="shared" si="197"/>
        <v/>
      </c>
      <c s="25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223">
        <f t="shared" si="194"/>
        <v>0</v>
      </c>
      <c s="93" t="str">
        <f t="shared" si="195"/>
        <v>00:00</v>
      </c>
      <c s="29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9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9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9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9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9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9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9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9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9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9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9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9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9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9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9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9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9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9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9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9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9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9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9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9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9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9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9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9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71"/>
      <c r="CT990" s="332"/>
      <c s="14"/>
      <c s="79"/>
      <c s="79"/>
      <c r="FL990" s="1"/>
      <c s="125">
        <f t="shared" si="192"/>
        <v>44818</v>
      </c>
      <c s="229"/>
    </row>
    <row ht="11.1" customHeight="1">
      <c s="299">
        <f t="shared" si="196"/>
        <v>991</v>
      </c>
      <c s="74">
        <f t="shared" si="19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25"/>
      <c s="255" t="str">
        <f t="shared" si="197"/>
        <v/>
      </c>
      <c s="25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223">
        <f t="shared" si="194"/>
        <v>0</v>
      </c>
      <c s="93" t="str">
        <f t="shared" si="195"/>
        <v>00:00</v>
      </c>
      <c s="29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9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9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9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9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9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9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9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9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9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9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9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9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9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9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9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9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9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9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9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9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9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9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9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9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9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9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9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9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71"/>
      <c r="CT991" s="332"/>
      <c s="14"/>
      <c s="79"/>
      <c s="79"/>
      <c r="FL991" s="1"/>
      <c s="125">
        <f t="shared" si="192"/>
        <v>44819</v>
      </c>
      <c s="229"/>
    </row>
    <row ht="11.1" customHeight="1">
      <c s="299">
        <f t="shared" si="196"/>
        <v>992</v>
      </c>
      <c s="74">
        <f t="shared" si="19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25"/>
      <c s="255" t="str">
        <f t="shared" si="197"/>
        <v/>
      </c>
      <c s="25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223">
        <f t="shared" si="194"/>
        <v>0</v>
      </c>
      <c s="93" t="str">
        <f t="shared" si="195"/>
        <v>00:00</v>
      </c>
      <c s="29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9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9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9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9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9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9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9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9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9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9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9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9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9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9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9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9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9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9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9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9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9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9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9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9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9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9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9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9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71"/>
      <c r="CT992" s="332"/>
      <c s="14"/>
      <c s="79"/>
      <c s="79"/>
      <c r="FL992" s="1"/>
      <c s="125">
        <f t="shared" si="192"/>
        <v>44820</v>
      </c>
      <c s="229"/>
    </row>
    <row ht="11.1" customHeight="1">
      <c s="299">
        <f t="shared" si="196"/>
        <v>993</v>
      </c>
      <c s="74">
        <f t="shared" si="19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25"/>
      <c s="255" t="str">
        <f t="shared" si="197"/>
        <v/>
      </c>
      <c s="25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223">
        <f t="shared" si="194"/>
        <v>0</v>
      </c>
      <c s="93" t="str">
        <f t="shared" si="195"/>
        <v>00:00</v>
      </c>
      <c s="29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9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9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9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9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9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9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9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9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9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9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9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9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9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9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9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9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9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9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9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9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9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9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9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9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9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9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9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9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71"/>
      <c r="CT993" s="332"/>
      <c s="14"/>
      <c s="79"/>
      <c s="79"/>
      <c r="FL993" s="1"/>
      <c s="125">
        <f t="shared" si="192"/>
        <v>44821</v>
      </c>
      <c s="229"/>
    </row>
    <row ht="11.1" customHeight="1">
      <c s="299">
        <f t="shared" si="196"/>
        <v>994</v>
      </c>
      <c s="74">
        <f t="shared" si="19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25"/>
      <c s="255" t="str">
        <f t="shared" si="197"/>
        <v/>
      </c>
      <c s="25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223">
        <f t="shared" si="194"/>
        <v>0</v>
      </c>
      <c s="93" t="str">
        <f t="shared" si="195"/>
        <v>00:00</v>
      </c>
      <c s="29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9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9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9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9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9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9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9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9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9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9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9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9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9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9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9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9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9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9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9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9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9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9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9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9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9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9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9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9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71"/>
      <c r="CT994" s="332"/>
      <c s="14"/>
      <c s="79"/>
      <c s="79"/>
      <c r="FL994" s="1"/>
      <c s="125">
        <f t="shared" si="192"/>
        <v>44822</v>
      </c>
      <c s="229"/>
    </row>
    <row ht="11.1" customHeight="1">
      <c s="299">
        <f t="shared" si="196"/>
        <v>995</v>
      </c>
      <c s="74">
        <f t="shared" si="19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25"/>
      <c s="255" t="str">
        <f t="shared" si="197"/>
        <v/>
      </c>
      <c s="25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223">
        <f t="shared" si="194"/>
        <v>0</v>
      </c>
      <c s="93" t="str">
        <f t="shared" si="195"/>
        <v>00:00</v>
      </c>
      <c s="29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9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9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9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9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9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9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9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9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9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9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9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9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9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9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9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9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9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9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9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9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9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9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9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9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9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9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9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9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71"/>
      <c r="CT995" s="332"/>
      <c s="14"/>
      <c s="79"/>
      <c s="79"/>
      <c r="FL995" s="1"/>
      <c s="125">
        <f t="shared" si="192"/>
        <v>44823</v>
      </c>
      <c s="229"/>
    </row>
    <row ht="11.1" customHeight="1">
      <c s="299">
        <f t="shared" si="196"/>
        <v>996</v>
      </c>
      <c s="74">
        <f t="shared" si="19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25"/>
      <c s="255" t="str">
        <f t="shared" si="197"/>
        <v/>
      </c>
      <c s="25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223">
        <f t="shared" si="194"/>
        <v>0</v>
      </c>
      <c s="93" t="str">
        <f t="shared" si="195"/>
        <v>00:00</v>
      </c>
      <c s="29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9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9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9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9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9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9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9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9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9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9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9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9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9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9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9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9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9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9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9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9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9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9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9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9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9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9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9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9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71"/>
      <c r="CT996" s="332"/>
      <c s="14"/>
      <c s="79"/>
      <c s="79"/>
      <c r="FL996" s="1"/>
      <c s="125">
        <f t="shared" si="192"/>
        <v>44824</v>
      </c>
      <c s="229"/>
    </row>
    <row ht="11.1" customHeight="1">
      <c s="299">
        <f t="shared" si="196"/>
        <v>997</v>
      </c>
      <c s="74">
        <f t="shared" si="19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25"/>
      <c s="255" t="str">
        <f t="shared" si="197"/>
        <v/>
      </c>
      <c s="25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223">
        <f t="shared" si="194"/>
        <v>0</v>
      </c>
      <c s="93" t="str">
        <f t="shared" si="195"/>
        <v>00:00</v>
      </c>
      <c s="29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9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9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9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9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9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9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9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9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9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9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9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9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9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9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9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9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9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9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9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9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9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9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9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9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9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9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9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9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71"/>
      <c r="CT997" s="332"/>
      <c s="14"/>
      <c s="79"/>
      <c s="79"/>
      <c r="FL997" s="1"/>
      <c s="125">
        <f t="shared" si="192"/>
        <v>44825</v>
      </c>
      <c s="229"/>
    </row>
    <row ht="11.1" customHeight="1">
      <c s="299">
        <f t="shared" si="196"/>
        <v>998</v>
      </c>
      <c s="74">
        <f t="shared" si="19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25"/>
      <c s="255" t="str">
        <f t="shared" si="197"/>
        <v/>
      </c>
      <c s="25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223">
        <f t="shared" si="194"/>
        <v>0</v>
      </c>
      <c s="93" t="str">
        <f t="shared" si="195"/>
        <v>00:00</v>
      </c>
      <c s="29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9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9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9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9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9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9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9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9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9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9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9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9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9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9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9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9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9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9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9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9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9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9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9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9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9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9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9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9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71"/>
      <c r="CT998" s="332"/>
      <c s="14"/>
      <c s="79"/>
      <c s="79"/>
      <c r="FL998" s="1"/>
      <c s="125">
        <f t="shared" si="192"/>
        <v>44826</v>
      </c>
      <c s="229"/>
    </row>
    <row ht="11.1" customHeight="1">
      <c s="299">
        <f t="shared" si="196"/>
        <v>999</v>
      </c>
      <c s="74">
        <f t="shared" si="19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25"/>
      <c s="255" t="str">
        <f t="shared" si="197"/>
        <v/>
      </c>
      <c s="25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223">
        <f t="shared" si="194"/>
        <v>0</v>
      </c>
      <c s="93" t="str">
        <f t="shared" si="195"/>
        <v>00:00</v>
      </c>
      <c s="29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9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9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9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9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9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9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9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9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9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9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9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9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9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9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9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9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9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9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9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9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9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9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9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9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9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9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9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9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71"/>
      <c r="CT999" s="332"/>
      <c s="14"/>
      <c s="79"/>
      <c s="79"/>
      <c r="FL999" s="1"/>
      <c s="125">
        <f t="shared" si="192"/>
        <v>44827</v>
      </c>
      <c s="229"/>
    </row>
    <row ht="11.1" customHeight="1">
      <c s="299">
        <f t="shared" si="196"/>
        <v>1000</v>
      </c>
      <c s="74">
        <f t="shared" si="19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25"/>
      <c s="255" t="str">
        <f t="shared" si="197"/>
        <v/>
      </c>
      <c s="25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223">
        <f t="shared" si="194"/>
        <v>0</v>
      </c>
      <c s="93" t="str">
        <f t="shared" si="195"/>
        <v>00:00</v>
      </c>
      <c s="29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9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9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9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9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9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9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9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9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9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9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9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9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9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9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9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9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9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9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9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9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9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9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9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9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9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9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9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9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71"/>
      <c r="CT1000" s="332"/>
      <c s="14"/>
      <c s="79"/>
      <c s="79"/>
      <c r="FL1000" s="1"/>
      <c s="125">
        <f t="shared" si="192"/>
        <v>44828</v>
      </c>
      <c s="229"/>
    </row>
    <row ht="11.1" customHeight="1">
      <c s="299">
        <f t="shared" si="196"/>
        <v>1001</v>
      </c>
      <c s="74">
        <f t="shared" si="19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25"/>
      <c s="255" t="str">
        <f t="shared" si="197"/>
        <v/>
      </c>
      <c s="25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223">
        <f t="shared" si="194"/>
        <v>0</v>
      </c>
      <c s="93" t="str">
        <f t="shared" si="195"/>
        <v>00:00</v>
      </c>
      <c s="29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9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9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9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9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9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9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9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9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9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9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9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9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9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9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9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9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9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9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9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9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9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9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9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9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9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9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9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9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71"/>
      <c r="CT1001" s="332"/>
      <c s="14"/>
      <c s="79"/>
      <c s="79"/>
      <c r="FL1001" s="1"/>
      <c s="125">
        <f t="shared" si="192"/>
        <v>44829</v>
      </c>
      <c s="229"/>
    </row>
    <row ht="11.1" customHeight="1">
      <c s="299">
        <f t="shared" si="196"/>
        <v>1002</v>
      </c>
      <c s="74">
        <f t="shared" si="19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25"/>
      <c s="255" t="str">
        <f t="shared" si="197"/>
        <v/>
      </c>
      <c s="25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223">
        <f t="shared" si="194"/>
        <v>0</v>
      </c>
      <c s="93" t="str">
        <f t="shared" si="195"/>
        <v>00:00</v>
      </c>
      <c s="29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9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9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9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9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9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9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9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9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9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9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9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9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9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9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9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9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9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9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9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9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9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9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9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9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9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9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9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9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71"/>
      <c r="CT1002" s="332"/>
      <c s="14"/>
      <c s="79"/>
      <c s="79"/>
      <c r="FL1002" s="1"/>
      <c s="125">
        <f t="shared" si="192"/>
        <v>44830</v>
      </c>
      <c s="229"/>
    </row>
    <row ht="11.1" customHeight="1">
      <c s="299">
        <f t="shared" si="196"/>
        <v>1003</v>
      </c>
      <c s="74">
        <f t="shared" si="19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25"/>
      <c s="255" t="str">
        <f t="shared" si="197"/>
        <v/>
      </c>
      <c s="25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223">
        <f t="shared" si="194"/>
        <v>0</v>
      </c>
      <c s="93" t="str">
        <f t="shared" si="195"/>
        <v>00:00</v>
      </c>
      <c s="29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9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9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9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9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9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9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9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9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9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9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9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9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9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9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9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9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9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9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9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9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9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9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9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9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9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9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9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9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71"/>
      <c r="CT1003" s="332"/>
      <c s="14"/>
      <c s="79"/>
      <c s="79"/>
      <c r="FL1003" s="1"/>
      <c s="125">
        <f t="shared" si="192"/>
        <v>44831</v>
      </c>
      <c s="229"/>
    </row>
    <row ht="11.1" customHeight="1">
      <c s="299">
        <f t="shared" si="196"/>
        <v>1004</v>
      </c>
      <c s="74">
        <f t="shared" si="19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25"/>
      <c s="255" t="str">
        <f t="shared" si="197"/>
        <v/>
      </c>
      <c s="25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223">
        <f t="shared" si="194"/>
        <v>0</v>
      </c>
      <c s="93" t="str">
        <f t="shared" si="195"/>
        <v>00:00</v>
      </c>
      <c s="29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9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9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9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9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9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9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9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9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9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9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9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9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9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9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9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9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9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9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9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9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9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9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9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9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9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9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9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9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71"/>
      <c r="CT1004" s="332"/>
      <c s="14"/>
      <c s="79"/>
      <c s="79"/>
      <c r="FL1004" s="1"/>
      <c s="125">
        <f t="shared" si="192"/>
        <v>44832</v>
      </c>
      <c s="229"/>
    </row>
    <row ht="11.1" customHeight="1">
      <c s="299">
        <f t="shared" si="196"/>
        <v>1005</v>
      </c>
      <c s="74">
        <f t="shared" si="19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25"/>
      <c s="255" t="str">
        <f t="shared" si="197"/>
        <v/>
      </c>
      <c s="25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223">
        <f t="shared" si="194"/>
        <v>0</v>
      </c>
      <c s="93" t="str">
        <f t="shared" si="195"/>
        <v>00:00</v>
      </c>
      <c s="29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9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9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9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9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9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9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9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9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9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9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9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9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9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9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9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9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9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9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9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9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9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9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9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9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9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9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9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9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71"/>
      <c r="CT1005" s="332"/>
      <c s="14"/>
      <c s="79"/>
      <c s="79"/>
      <c r="FL1005" s="1"/>
      <c s="125">
        <f t="shared" si="192"/>
        <v>44833</v>
      </c>
      <c s="229"/>
    </row>
    <row ht="11.1" customHeight="1">
      <c s="299">
        <f t="shared" si="196"/>
        <v>1006</v>
      </c>
      <c s="74">
        <f t="shared" si="19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25"/>
      <c s="255" t="str">
        <f t="shared" si="197"/>
        <v/>
      </c>
      <c s="25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223">
        <f t="shared" si="194"/>
        <v>0</v>
      </c>
      <c s="93" t="str">
        <f t="shared" si="195"/>
        <v>00:00</v>
      </c>
      <c s="29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9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9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9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9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9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9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9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9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9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9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9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9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9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9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9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9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9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9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9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9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9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9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9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9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9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9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9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9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71"/>
      <c r="CT1006" s="332"/>
      <c s="14"/>
      <c s="79"/>
      <c s="79"/>
      <c r="FL1006" s="1"/>
      <c s="125">
        <f t="shared" si="192"/>
        <v>44834</v>
      </c>
      <c s="229"/>
    </row>
    <row ht="11.1" customHeight="1">
      <c s="299">
        <f t="shared" si="196"/>
        <v>1007</v>
      </c>
      <c s="74">
        <f t="shared" si="19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25"/>
      <c s="255" t="str">
        <f t="shared" si="197"/>
        <v/>
      </c>
      <c s="25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223">
        <f t="shared" si="194"/>
        <v>0</v>
      </c>
      <c s="93" t="str">
        <f t="shared" si="195"/>
        <v>00:00</v>
      </c>
      <c s="29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9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9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9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9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9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9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9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9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9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9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9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9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9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9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9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9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9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9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9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9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9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9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9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9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9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9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9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9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71"/>
      <c r="CT1007" s="332"/>
      <c s="14"/>
      <c s="79"/>
      <c s="79"/>
      <c r="FL1007" s="1"/>
      <c s="125">
        <f t="shared" si="192"/>
        <v>44835</v>
      </c>
      <c s="229"/>
    </row>
    <row ht="11.1" customHeight="1">
      <c s="299">
        <f t="shared" si="196"/>
        <v>1008</v>
      </c>
      <c s="74">
        <f t="shared" si="19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25"/>
      <c s="255" t="str">
        <f t="shared" si="197"/>
        <v/>
      </c>
      <c s="25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223">
        <f t="shared" si="194"/>
        <v>0</v>
      </c>
      <c s="93" t="str">
        <f t="shared" si="195"/>
        <v>00:00</v>
      </c>
      <c s="29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9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9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9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9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9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9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9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9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9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9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9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9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9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9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9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9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9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9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9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9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9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9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9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9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9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9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9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9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71"/>
      <c r="CT1008" s="332"/>
      <c s="14"/>
      <c s="79"/>
      <c s="79"/>
      <c r="FL1008" s="1"/>
      <c s="125">
        <f t="shared" si="192"/>
        <v>44836</v>
      </c>
      <c s="229"/>
    </row>
    <row ht="11.1" customHeight="1">
      <c s="299">
        <f t="shared" si="196"/>
        <v>1009</v>
      </c>
      <c s="74">
        <f t="shared" si="19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25"/>
      <c s="255" t="str">
        <f t="shared" si="197"/>
        <v/>
      </c>
      <c s="25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223">
        <f t="shared" si="194"/>
        <v>0</v>
      </c>
      <c s="93" t="str">
        <f t="shared" si="195"/>
        <v>00:00</v>
      </c>
      <c s="29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9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9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9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9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9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9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9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9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9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9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9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9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9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9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9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9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9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9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9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9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9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9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9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9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9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9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9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9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71"/>
      <c r="CT1009" s="332"/>
      <c s="14"/>
      <c s="79"/>
      <c s="79"/>
      <c r="FL1009" s="1"/>
      <c s="125">
        <f t="shared" si="192"/>
        <v>44837</v>
      </c>
      <c s="229"/>
    </row>
    <row ht="11.1" customHeight="1">
      <c s="299">
        <f t="shared" si="196"/>
        <v>1010</v>
      </c>
      <c s="74">
        <f t="shared" si="19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25"/>
      <c s="255" t="str">
        <f t="shared" si="197"/>
        <v/>
      </c>
      <c s="25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223">
        <f t="shared" si="194"/>
        <v>0</v>
      </c>
      <c s="93" t="str">
        <f t="shared" si="195"/>
        <v>00:00</v>
      </c>
      <c s="29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9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9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9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9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9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9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9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9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9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9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9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9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9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9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9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9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9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9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9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9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9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9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9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9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9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9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9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9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71"/>
      <c r="CT1010" s="332"/>
      <c s="14"/>
      <c s="79"/>
      <c s="79"/>
      <c r="FL1010" s="1"/>
      <c s="125">
        <f t="shared" si="192"/>
        <v>44838</v>
      </c>
      <c s="229"/>
    </row>
    <row ht="11.1" customHeight="1">
      <c s="299">
        <f t="shared" si="196"/>
        <v>1011</v>
      </c>
      <c s="74">
        <f t="shared" si="19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25"/>
      <c s="255" t="str">
        <f t="shared" si="197"/>
        <v/>
      </c>
      <c s="25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223">
        <f t="shared" si="194"/>
        <v>0</v>
      </c>
      <c s="93" t="str">
        <f t="shared" si="195"/>
        <v>00:00</v>
      </c>
      <c s="29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9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9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9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9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9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9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9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9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9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9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9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9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9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9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9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9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9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9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9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9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9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9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9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9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9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9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9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9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71"/>
      <c r="CT1011" s="332"/>
      <c s="14"/>
      <c s="79"/>
      <c s="79"/>
      <c r="FL1011" s="1"/>
      <c s="125">
        <f t="shared" si="192"/>
        <v>44839</v>
      </c>
      <c s="229"/>
    </row>
    <row ht="11.1" customHeight="1">
      <c s="299">
        <f t="shared" si="196"/>
        <v>1012</v>
      </c>
      <c s="74">
        <f t="shared" si="19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25"/>
      <c s="255" t="str">
        <f t="shared" si="197"/>
        <v/>
      </c>
      <c s="25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223">
        <f t="shared" si="194"/>
        <v>0</v>
      </c>
      <c s="93" t="str">
        <f t="shared" si="195"/>
        <v>00:00</v>
      </c>
      <c s="29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9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9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9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9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9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9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9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9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9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9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9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9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9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9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9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9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9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9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9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9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9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9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9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9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9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9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9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9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71"/>
      <c r="CT1012" s="332"/>
      <c s="14"/>
      <c s="79"/>
      <c s="79"/>
      <c r="FL1012" s="1"/>
      <c s="125">
        <f t="shared" si="192"/>
        <v>44840</v>
      </c>
      <c s="229"/>
    </row>
    <row ht="11.1" customHeight="1">
      <c s="299">
        <f t="shared" si="196"/>
        <v>1013</v>
      </c>
      <c s="74">
        <f t="shared" si="19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25"/>
      <c s="255" t="str">
        <f t="shared" si="197"/>
        <v/>
      </c>
      <c s="25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223">
        <f t="shared" si="194"/>
        <v>0</v>
      </c>
      <c s="93" t="str">
        <f t="shared" si="195"/>
        <v>00:00</v>
      </c>
      <c s="29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9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9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9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9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9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9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9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9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9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9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9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9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9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9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9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9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9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9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9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9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9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9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9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9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9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9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9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9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71"/>
      <c r="CT1013" s="332"/>
      <c s="14"/>
      <c s="79"/>
      <c s="79"/>
      <c r="FL1013" s="1"/>
      <c s="125">
        <f t="shared" si="192"/>
        <v>44841</v>
      </c>
      <c s="229"/>
    </row>
    <row ht="11.1" customHeight="1">
      <c s="299">
        <f t="shared" si="196"/>
        <v>1014</v>
      </c>
      <c s="74">
        <f t="shared" si="19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25"/>
      <c s="255" t="str">
        <f t="shared" si="197"/>
        <v/>
      </c>
      <c s="25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223">
        <f t="shared" si="194"/>
        <v>0</v>
      </c>
      <c s="93" t="str">
        <f t="shared" si="195"/>
        <v>00:00</v>
      </c>
      <c s="29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9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9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9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9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9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9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9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9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9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9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9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9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9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9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9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9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9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9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9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9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9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9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9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9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9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9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9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9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71"/>
      <c r="CT1014" s="332"/>
      <c s="14"/>
      <c s="79"/>
      <c s="79"/>
      <c r="FL1014" s="1"/>
      <c s="125">
        <f t="shared" si="192"/>
        <v>44842</v>
      </c>
      <c s="229"/>
    </row>
    <row ht="11.1" customHeight="1">
      <c s="299">
        <f t="shared" si="196"/>
        <v>1015</v>
      </c>
      <c s="74">
        <f t="shared" si="19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25"/>
      <c s="255" t="str">
        <f t="shared" si="197"/>
        <v/>
      </c>
      <c s="25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223">
        <f t="shared" si="194"/>
        <v>0</v>
      </c>
      <c s="93" t="str">
        <f t="shared" si="195"/>
        <v>00:00</v>
      </c>
      <c s="29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9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9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9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9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9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9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9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9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9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9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9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9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9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9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9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9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9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9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9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9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9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9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9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9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9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9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9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9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71"/>
      <c r="CT1015" s="332"/>
      <c s="14"/>
      <c s="79"/>
      <c s="79"/>
      <c r="FL1015" s="1"/>
      <c s="125">
        <f t="shared" si="192"/>
        <v>44843</v>
      </c>
      <c s="229"/>
    </row>
    <row ht="11.1" customHeight="1">
      <c s="299">
        <f t="shared" si="196"/>
        <v>1016</v>
      </c>
      <c s="74">
        <f t="shared" si="19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25"/>
      <c s="255" t="str">
        <f t="shared" si="197"/>
        <v/>
      </c>
      <c s="25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223">
        <f t="shared" si="194"/>
        <v>0</v>
      </c>
      <c s="93" t="str">
        <f t="shared" si="195"/>
        <v>00:00</v>
      </c>
      <c s="29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9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9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9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9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9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9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9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9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9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9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9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9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9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9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9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9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9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9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9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9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9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9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9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9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9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9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9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9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71"/>
      <c r="CT1016" s="332"/>
      <c s="14"/>
      <c s="79"/>
      <c s="79"/>
      <c r="FL1016" s="1"/>
      <c s="125">
        <f t="shared" si="192"/>
        <v>44844</v>
      </c>
      <c s="229"/>
    </row>
    <row ht="11.1" customHeight="1">
      <c s="299">
        <f t="shared" si="196"/>
        <v>1017</v>
      </c>
      <c s="74">
        <f t="shared" si="19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25"/>
      <c s="255" t="str">
        <f t="shared" si="197"/>
        <v/>
      </c>
      <c s="25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223">
        <f t="shared" si="194"/>
        <v>0</v>
      </c>
      <c s="93" t="str">
        <f t="shared" si="195"/>
        <v>00:00</v>
      </c>
      <c s="29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9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9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9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9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9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9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9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9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9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9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9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9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9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9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9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9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9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9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9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9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9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9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9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9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9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9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9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9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71"/>
      <c r="CT1017" s="332"/>
      <c s="14"/>
      <c s="79"/>
      <c s="79"/>
      <c r="FL1017" s="1"/>
      <c s="125">
        <f t="shared" si="192"/>
        <v>44845</v>
      </c>
      <c s="229"/>
    </row>
    <row ht="11.1" customHeight="1">
      <c s="299">
        <f t="shared" si="196"/>
        <v>1018</v>
      </c>
      <c s="74">
        <f t="shared" si="19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25"/>
      <c s="255" t="str">
        <f t="shared" si="197"/>
        <v/>
      </c>
      <c s="25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223">
        <f t="shared" si="194"/>
        <v>0</v>
      </c>
      <c s="93" t="str">
        <f t="shared" si="195"/>
        <v>00:00</v>
      </c>
      <c s="29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9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9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9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9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9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9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9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9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9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9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9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9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9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9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9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9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9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9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9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9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9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9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9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9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9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9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9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9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71"/>
      <c r="CT1018" s="332"/>
      <c s="14"/>
      <c s="79"/>
      <c s="79"/>
      <c r="FL1018" s="1"/>
      <c s="125">
        <f t="shared" si="192"/>
        <v>44846</v>
      </c>
      <c s="229"/>
    </row>
    <row ht="11.1" customHeight="1">
      <c s="299">
        <f t="shared" si="196"/>
        <v>1019</v>
      </c>
      <c s="74">
        <f t="shared" si="19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25"/>
      <c s="255" t="str">
        <f t="shared" si="197"/>
        <v/>
      </c>
      <c s="25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223">
        <f t="shared" si="194"/>
        <v>0</v>
      </c>
      <c s="93" t="str">
        <f t="shared" si="195"/>
        <v>00:00</v>
      </c>
      <c s="29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9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9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9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9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9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9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9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9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9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9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9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9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9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9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9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9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9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9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9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9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9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9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9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9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9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9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9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9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71"/>
      <c r="CT1019" s="332"/>
      <c s="14"/>
      <c s="79"/>
      <c s="79"/>
      <c r="FL1019" s="1"/>
      <c s="125">
        <f t="shared" si="192"/>
        <v>44847</v>
      </c>
      <c s="229"/>
    </row>
    <row ht="11.1" customHeight="1">
      <c s="299">
        <f t="shared" si="196"/>
        <v>1020</v>
      </c>
      <c s="74">
        <f t="shared" si="19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25"/>
      <c s="255" t="str">
        <f t="shared" si="197"/>
        <v/>
      </c>
      <c s="25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223">
        <f t="shared" si="194"/>
        <v>0</v>
      </c>
      <c s="93" t="str">
        <f t="shared" si="195"/>
        <v>00:00</v>
      </c>
      <c s="29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9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9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9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9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9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9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9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9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9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9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9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9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9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9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9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9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9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9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9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9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9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9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9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9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9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9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9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9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71"/>
      <c r="CT1020" s="332"/>
      <c s="14"/>
      <c s="79"/>
      <c s="79"/>
      <c r="FL1020" s="1"/>
      <c s="125">
        <f t="shared" si="192"/>
        <v>44848</v>
      </c>
      <c s="229"/>
    </row>
    <row ht="11.1" customHeight="1">
      <c s="299">
        <f t="shared" si="196"/>
        <v>1021</v>
      </c>
      <c s="74">
        <f t="shared" si="19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25"/>
      <c s="255" t="str">
        <f t="shared" si="197"/>
        <v/>
      </c>
      <c s="25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223">
        <f t="shared" si="194"/>
        <v>0</v>
      </c>
      <c s="93" t="str">
        <f t="shared" si="195"/>
        <v>00:00</v>
      </c>
      <c s="29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9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9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9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9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9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9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9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9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9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9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9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9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9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9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9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9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9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9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9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9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9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9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9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9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9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9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9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9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71"/>
      <c r="CT1021" s="332"/>
      <c s="14"/>
      <c s="79"/>
      <c s="79"/>
      <c r="FL1021" s="1"/>
      <c s="125">
        <f t="shared" si="192"/>
        <v>44849</v>
      </c>
      <c s="229"/>
    </row>
    <row ht="11.1" customHeight="1">
      <c s="299">
        <f t="shared" si="196"/>
        <v>1022</v>
      </c>
      <c s="74">
        <f t="shared" si="19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25"/>
      <c s="255" t="str">
        <f t="shared" si="197"/>
        <v/>
      </c>
      <c s="25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223">
        <f t="shared" si="194"/>
        <v>0</v>
      </c>
      <c s="93" t="str">
        <f t="shared" si="195"/>
        <v>00:00</v>
      </c>
      <c s="29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9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9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9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9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9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9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9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9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9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9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9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9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9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9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9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9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9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9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9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9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9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9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9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9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9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9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9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9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71"/>
      <c r="CT1022" s="332"/>
      <c s="14"/>
      <c s="79"/>
      <c s="79"/>
      <c r="FL1022" s="1"/>
      <c s="125">
        <f t="shared" si="192"/>
        <v>44850</v>
      </c>
      <c s="229"/>
    </row>
    <row ht="11.1" customHeight="1">
      <c s="299">
        <f t="shared" si="196"/>
        <v>1023</v>
      </c>
      <c s="74">
        <f t="shared" si="19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25"/>
      <c s="255" t="str">
        <f t="shared" si="197"/>
        <v/>
      </c>
      <c s="25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223">
        <f t="shared" si="194"/>
        <v>0</v>
      </c>
      <c s="93" t="str">
        <f t="shared" si="195"/>
        <v>00:00</v>
      </c>
      <c s="29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9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9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9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9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9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9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9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9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9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9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9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9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9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9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9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9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9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9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9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9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9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9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9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9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9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9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9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9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71"/>
      <c r="CT1023" s="332"/>
      <c s="14"/>
      <c s="79"/>
      <c s="79"/>
      <c r="FL1023" s="1"/>
      <c s="125">
        <f t="shared" si="192"/>
        <v>44851</v>
      </c>
      <c s="229"/>
    </row>
    <row ht="11.1" customHeight="1">
      <c s="299">
        <f t="shared" si="196"/>
        <v>1024</v>
      </c>
      <c s="74">
        <f t="shared" si="19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25"/>
      <c s="255" t="str">
        <f t="shared" si="197"/>
        <v/>
      </c>
      <c s="25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223">
        <f t="shared" si="194"/>
        <v>0</v>
      </c>
      <c s="93" t="str">
        <f t="shared" si="195"/>
        <v>00:00</v>
      </c>
      <c s="29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9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9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9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9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9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9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9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9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9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9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9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9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9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9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9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9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9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9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9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9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9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9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9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9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9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9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9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9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71"/>
      <c r="CT1024" s="332"/>
      <c s="14"/>
      <c s="79"/>
      <c s="79"/>
      <c r="FL1024" s="1"/>
      <c s="125">
        <f t="shared" si="228" ref="FM1024:FM1278">FM1023+1</f>
        <v>44852</v>
      </c>
      <c s="229"/>
    </row>
    <row ht="11.1" customHeight="1">
      <c s="299">
        <f t="shared" si="196"/>
        <v>1025</v>
      </c>
      <c s="74">
        <f t="shared" si="19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25"/>
      <c s="255" t="str">
        <f t="shared" si="197"/>
        <v/>
      </c>
      <c s="25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223">
        <f t="shared" si="194"/>
        <v>0</v>
      </c>
      <c s="93" t="str">
        <f t="shared" si="195"/>
        <v>00:00</v>
      </c>
      <c s="29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9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9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9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9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9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9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9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9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9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9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9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9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9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9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9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9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9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9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9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9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9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9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9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9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9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9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9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9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71"/>
      <c r="CT1025" s="332"/>
      <c s="14"/>
      <c s="79"/>
      <c s="79"/>
      <c r="FL1025" s="1"/>
      <c s="125">
        <f t="shared" si="228"/>
        <v>44853</v>
      </c>
      <c s="229"/>
    </row>
    <row ht="11.1" customHeight="1">
      <c s="299">
        <f t="shared" si="196"/>
        <v>1026</v>
      </c>
      <c s="74">
        <f t="shared" si="19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25"/>
      <c s="255" t="str">
        <f t="shared" si="197"/>
        <v/>
      </c>
      <c s="25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223">
        <f t="shared" si="194"/>
        <v>0</v>
      </c>
      <c s="93" t="str">
        <f t="shared" si="195"/>
        <v>00:00</v>
      </c>
      <c s="29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9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9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9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9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9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9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9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9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9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9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9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9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9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9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9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9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9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9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9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9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9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9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9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9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9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9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9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9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71"/>
      <c r="CT1026" s="332"/>
      <c s="14"/>
      <c s="79"/>
      <c s="79"/>
      <c r="FL1026" s="1"/>
      <c s="125">
        <f t="shared" si="228"/>
        <v>44854</v>
      </c>
      <c s="229"/>
    </row>
    <row ht="11.1" customHeight="1">
      <c s="299">
        <f t="shared" si="196"/>
        <v>1027</v>
      </c>
      <c s="74">
        <f t="shared" si="19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25"/>
      <c s="255" t="str">
        <f t="shared" si="197"/>
        <v/>
      </c>
      <c s="25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223">
        <f t="shared" si="194"/>
        <v>0</v>
      </c>
      <c s="93" t="str">
        <f t="shared" si="195"/>
        <v>00:00</v>
      </c>
      <c s="29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9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9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9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9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9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9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9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9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9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9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9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9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9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9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9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9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9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9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9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9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9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9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9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9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9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9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9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9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71"/>
      <c r="CT1027" s="332"/>
      <c s="14"/>
      <c s="79"/>
      <c s="79"/>
      <c r="FL1027" s="1"/>
      <c s="125">
        <f t="shared" si="228"/>
        <v>44855</v>
      </c>
      <c s="229"/>
    </row>
    <row ht="11.1" customHeight="1">
      <c s="299">
        <f t="shared" si="196"/>
        <v>1028</v>
      </c>
      <c s="74">
        <f t="shared" si="19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25"/>
      <c s="255" t="str">
        <f t="shared" si="197"/>
        <v/>
      </c>
      <c s="25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223">
        <f t="shared" si="194"/>
        <v>0</v>
      </c>
      <c s="93" t="str">
        <f t="shared" si="195"/>
        <v>00:00</v>
      </c>
      <c s="29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9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9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9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9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9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9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9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9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9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9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9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9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9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9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9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9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9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9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9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9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9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9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9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9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9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9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9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9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71"/>
      <c r="CT1028" s="332"/>
      <c s="14"/>
      <c s="79"/>
      <c s="79"/>
      <c r="FL1028" s="1"/>
      <c s="125">
        <f t="shared" si="228"/>
        <v>44856</v>
      </c>
      <c s="229"/>
    </row>
    <row ht="11.1" customHeight="1">
      <c s="299">
        <f t="shared" si="196"/>
        <v>1029</v>
      </c>
      <c s="74">
        <f t="shared" si="19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25"/>
      <c s="255" t="str">
        <f t="shared" si="197"/>
        <v/>
      </c>
      <c s="25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223">
        <f t="shared" si="194"/>
        <v>0</v>
      </c>
      <c s="93" t="str">
        <f t="shared" si="195"/>
        <v>00:00</v>
      </c>
      <c s="29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9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9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9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9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9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9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9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9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9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9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9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9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9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9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9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9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9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9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9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9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9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9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9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9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9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9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9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9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71"/>
      <c r="CT1029" s="332"/>
      <c s="14"/>
      <c s="79"/>
      <c s="79"/>
      <c r="FL1029" s="1"/>
      <c s="125">
        <f t="shared" si="228"/>
        <v>44857</v>
      </c>
      <c s="229"/>
    </row>
    <row ht="11.1" customHeight="1">
      <c s="299">
        <f t="shared" si="196"/>
        <v>1030</v>
      </c>
      <c s="74">
        <f t="shared" si="19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25"/>
      <c s="255" t="str">
        <f t="shared" si="197"/>
        <v/>
      </c>
      <c s="25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223">
        <f t="shared" si="194"/>
        <v>0</v>
      </c>
      <c s="93" t="str">
        <f t="shared" si="195"/>
        <v>00:00</v>
      </c>
      <c s="29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9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9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9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9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9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9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9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9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9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9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9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9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9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9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9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9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9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9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9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9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9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9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9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9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9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9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9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9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71"/>
      <c r="CT1030" s="332"/>
      <c s="14"/>
      <c s="79"/>
      <c s="79"/>
      <c r="FL1030" s="1"/>
      <c s="125">
        <f t="shared" si="228"/>
        <v>44858</v>
      </c>
      <c s="229"/>
    </row>
    <row ht="11.1" customHeight="1">
      <c s="299">
        <f t="shared" si="196"/>
        <v>1031</v>
      </c>
      <c s="74">
        <f t="shared" si="19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25"/>
      <c s="255" t="str">
        <f t="shared" si="197"/>
        <v/>
      </c>
      <c s="25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223">
        <f t="shared" si="194"/>
        <v>0</v>
      </c>
      <c s="93" t="str">
        <f t="shared" si="195"/>
        <v>00:00</v>
      </c>
      <c s="29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9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9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9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9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9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9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9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9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9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9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9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9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9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9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9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9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9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9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9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9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9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9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9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9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9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9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9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9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71"/>
      <c r="CT1031" s="332"/>
      <c s="14"/>
      <c s="79"/>
      <c s="79"/>
      <c r="FL1031" s="1"/>
      <c s="125">
        <f t="shared" si="228"/>
        <v>44859</v>
      </c>
      <c s="229"/>
    </row>
    <row ht="11.1" customHeight="1">
      <c s="299">
        <f t="shared" si="196"/>
        <v>1032</v>
      </c>
      <c s="74">
        <f t="shared" si="19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25"/>
      <c s="255" t="str">
        <f t="shared" si="197"/>
        <v/>
      </c>
      <c s="25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223">
        <f t="shared" si="194"/>
        <v>0</v>
      </c>
      <c s="93" t="str">
        <f t="shared" si="195"/>
        <v>00:00</v>
      </c>
      <c s="29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9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9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9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9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9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9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9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9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9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9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9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9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9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9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9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9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9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9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9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9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9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9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9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9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9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9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9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9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71"/>
      <c r="CT1032" s="332"/>
      <c s="14"/>
      <c s="79"/>
      <c s="79"/>
      <c r="FL1032" s="1"/>
      <c s="125">
        <f t="shared" si="228"/>
        <v>44860</v>
      </c>
      <c s="229"/>
    </row>
    <row ht="11.1" customHeight="1">
      <c s="299">
        <f t="shared" si="196"/>
        <v>1033</v>
      </c>
      <c s="74">
        <f t="shared" si="19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25"/>
      <c s="255" t="str">
        <f t="shared" si="197"/>
        <v/>
      </c>
      <c s="25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223">
        <f t="shared" si="194"/>
        <v>0</v>
      </c>
      <c s="93" t="str">
        <f t="shared" si="195"/>
        <v>00:00</v>
      </c>
      <c s="29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9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9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9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9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9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9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9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9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9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9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9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9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9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9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9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9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9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9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9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9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9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9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9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9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9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9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9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9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71"/>
      <c r="CT1033" s="332"/>
      <c s="14"/>
      <c s="79"/>
      <c s="79"/>
      <c r="FL1033" s="1"/>
      <c s="125">
        <f t="shared" si="228"/>
        <v>44861</v>
      </c>
      <c s="229"/>
    </row>
    <row ht="11.1" customHeight="1">
      <c s="299">
        <f t="shared" si="196"/>
        <v>1034</v>
      </c>
      <c s="74">
        <f t="shared" si="19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25"/>
      <c s="255" t="str">
        <f t="shared" si="197"/>
        <v/>
      </c>
      <c s="25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223">
        <f t="shared" si="194"/>
        <v>0</v>
      </c>
      <c s="93" t="str">
        <f t="shared" si="195"/>
        <v>00:00</v>
      </c>
      <c s="29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9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9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9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9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9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9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9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9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9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9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9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9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9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9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9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9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9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9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9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9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9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9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9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9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9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9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9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9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71"/>
      <c r="CT1034" s="332"/>
      <c s="14"/>
      <c s="79"/>
      <c s="79"/>
      <c r="FL1034" s="1"/>
      <c s="125">
        <f t="shared" si="228"/>
        <v>44862</v>
      </c>
      <c s="229"/>
    </row>
    <row ht="11.1" customHeight="1">
      <c s="299">
        <f t="shared" si="196"/>
        <v>1035</v>
      </c>
      <c s="74">
        <f t="shared" si="19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25"/>
      <c s="255" t="str">
        <f t="shared" si="197"/>
        <v/>
      </c>
      <c s="25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223">
        <f t="shared" si="194"/>
        <v>0</v>
      </c>
      <c s="93" t="str">
        <f t="shared" si="195"/>
        <v>00:00</v>
      </c>
      <c s="29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9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9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9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9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9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9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9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9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9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9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9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9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9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9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9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9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9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9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9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9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9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9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9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9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9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9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9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9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71"/>
      <c r="CT1035" s="332"/>
      <c s="14"/>
      <c s="79"/>
      <c s="79"/>
      <c r="FL1035" s="1"/>
      <c s="125">
        <f t="shared" si="228"/>
        <v>44863</v>
      </c>
      <c s="229"/>
    </row>
    <row ht="11.1" customHeight="1">
      <c s="299">
        <f t="shared" si="196"/>
        <v>1036</v>
      </c>
      <c s="74">
        <f t="shared" si="19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25"/>
      <c s="255" t="str">
        <f t="shared" si="197"/>
        <v/>
      </c>
      <c s="25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223">
        <f t="shared" si="194"/>
        <v>0</v>
      </c>
      <c s="93" t="str">
        <f t="shared" si="195"/>
        <v>00:00</v>
      </c>
      <c s="29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9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9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9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9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9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9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9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9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9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9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9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9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9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9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9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9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9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9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9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9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9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9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9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9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9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9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9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9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71"/>
      <c r="CT1036" s="332"/>
      <c s="14"/>
      <c s="79"/>
      <c s="79"/>
      <c r="FL1036" s="1"/>
      <c s="125">
        <f t="shared" si="228"/>
        <v>44864</v>
      </c>
      <c s="229"/>
    </row>
    <row ht="11.1" customHeight="1">
      <c s="299">
        <f t="shared" si="196"/>
        <v>1037</v>
      </c>
      <c s="74">
        <f t="shared" si="19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25"/>
      <c s="255" t="str">
        <f t="shared" si="197"/>
        <v/>
      </c>
      <c s="25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223">
        <f t="shared" si="194"/>
        <v>0</v>
      </c>
      <c s="93" t="str">
        <f t="shared" si="195"/>
        <v>00:00</v>
      </c>
      <c s="29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9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9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9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9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9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9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9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9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9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9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9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9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9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9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9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9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9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9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9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9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9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9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9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9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9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9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9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9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71"/>
      <c r="CT1037" s="332"/>
      <c s="14"/>
      <c s="79"/>
      <c s="79"/>
      <c r="FL1037" s="1"/>
      <c s="125">
        <f t="shared" si="228"/>
        <v>44865</v>
      </c>
      <c s="229"/>
    </row>
    <row ht="11.1" customHeight="1">
      <c s="299">
        <f t="shared" si="196"/>
        <v>1038</v>
      </c>
      <c s="74">
        <f t="shared" si="19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25"/>
      <c s="255" t="str">
        <f t="shared" si="197"/>
        <v/>
      </c>
      <c s="25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223">
        <f t="shared" si="194"/>
        <v>0</v>
      </c>
      <c s="93" t="str">
        <f t="shared" si="195"/>
        <v>00:00</v>
      </c>
      <c s="29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9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9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9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9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9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9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9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9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9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9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9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9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9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9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9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9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9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9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9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9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9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9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9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9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9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9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9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9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71"/>
      <c r="CT1038" s="332"/>
      <c s="14"/>
      <c s="79"/>
      <c s="79"/>
      <c r="FL1038" s="1"/>
      <c s="125">
        <f t="shared" si="228"/>
        <v>44866</v>
      </c>
      <c s="229"/>
    </row>
    <row ht="11.1" customHeight="1">
      <c s="299">
        <f t="shared" si="196"/>
        <v>1039</v>
      </c>
      <c s="74">
        <f t="shared" si="19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25"/>
      <c s="255" t="str">
        <f t="shared" si="197"/>
        <v/>
      </c>
      <c s="25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223">
        <f t="shared" si="194"/>
        <v>0</v>
      </c>
      <c s="93" t="str">
        <f t="shared" si="195"/>
        <v>00:00</v>
      </c>
      <c s="29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9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9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9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9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9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9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9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9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9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9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9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9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9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9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9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9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9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9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9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9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9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9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9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9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9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9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9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9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71"/>
      <c r="CT1039" s="332"/>
      <c s="14"/>
      <c s="79"/>
      <c s="79"/>
      <c r="FL1039" s="1"/>
      <c s="125">
        <f t="shared" si="228"/>
        <v>44867</v>
      </c>
      <c s="229"/>
    </row>
    <row ht="11.1" customHeight="1">
      <c s="299">
        <f t="shared" si="196"/>
        <v>1040</v>
      </c>
      <c s="74">
        <f t="shared" si="229" ref="B1040:B1294">HOUR(C1040)+MINUTE(C1040)/60</f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25"/>
      <c s="255" t="str">
        <f t="shared" si="197"/>
        <v/>
      </c>
      <c s="25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223">
        <f t="shared" si="230" ref="BM1040:BM1294">INT(B1040)</f>
        <v>0</v>
      </c>
      <c s="93" t="str">
        <f t="shared" si="231" ref="BN1040:BN1294">TEXT(C1040,"hh:mm")</f>
        <v>00:00</v>
      </c>
      <c s="29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9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9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9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9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9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9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9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9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9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9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9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9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9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9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9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9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9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9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9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9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9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9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9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9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9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9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9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9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71"/>
      <c r="CT1040" s="332"/>
      <c s="14"/>
      <c s="79"/>
      <c s="79"/>
      <c r="FL1040" s="1"/>
      <c s="125">
        <f t="shared" si="228"/>
        <v>44868</v>
      </c>
      <c s="229"/>
    </row>
    <row ht="11.1" customHeight="1">
      <c s="299">
        <f t="shared" si="232" ref="A1041:A1295">+A1040+1</f>
        <v>1041</v>
      </c>
      <c s="74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25"/>
      <c s="255" t="str">
        <f t="shared" si="233" ref="AG1041:AG1295">IF(D1041-D1040&lt;0,"Reset","")</f>
        <v/>
      </c>
      <c s="253">
        <f t="shared" si="234" ref="AH1041:AH1295">IF(BM1041&lt;6,2,IF(BM1041&gt;18,2,1))</f>
        <v>2</v>
      </c>
      <c s="22">
        <f t="shared" si="235" ref="AI1041:AI1295">IF($AG1041="Reset",0,IF(D1041&gt;0,D1041-D1040,0))</f>
        <v>0</v>
      </c>
      <c s="22">
        <f t="shared" si="236" ref="AJ1041:AJ1295">IF($AG1041="Reset",0,IF(E1041&gt;0,E1041-E1040,0))</f>
        <v>0</v>
      </c>
      <c s="22">
        <f t="shared" si="237" ref="AK1041:AK1295">IF($AG1041="Reset",0,IF(F1041&gt;0,F1041-F1040,0))</f>
        <v>0</v>
      </c>
      <c s="22">
        <f t="shared" si="238" ref="AL1041:AL1295">IF($AG1041="Reset",0,IF(G1041&gt;0,G1041-G1040,0))</f>
        <v>0</v>
      </c>
      <c s="22">
        <f t="shared" si="239" ref="AM1041:AM1295">IF($AG1041="Reset",0,IF(H1041&gt;0,H1041-H1040,0))</f>
        <v>0</v>
      </c>
      <c s="22">
        <f t="shared" si="240" ref="AN1041:AN1295">IF($AG1041="Reset",0,IF(I1041&gt;0,I1041-I1040,0))</f>
        <v>0</v>
      </c>
      <c s="22">
        <f t="shared" si="241" ref="AO1041:AO1295">IF($AG1041="Reset",0,IF(J1041&gt;0,J1041-J1040,0))</f>
        <v>0</v>
      </c>
      <c s="22">
        <f t="shared" si="242" ref="AP1041:AP1295">IF($AG1041="Reset",0,IF(K1041&gt;0,K1041-K1040,0))</f>
        <v>0</v>
      </c>
      <c s="22">
        <f t="shared" si="243" ref="AQ1041:AQ1295">IF($AG1041="Reset",0,IF(L1041&gt;0,L1041-L1040,0))</f>
        <v>0</v>
      </c>
      <c s="22">
        <f t="shared" si="244" ref="AR1041:AR1295">IF($AG1041="Reset",0,IF(M1041&gt;0,M1041-M1040,0))</f>
        <v>0</v>
      </c>
      <c s="22">
        <f t="shared" si="245" ref="AS1041:AS1295">IF($AG1041="Reset",0,IF(N1041&gt;0,N1041-N1040,0))</f>
        <v>0</v>
      </c>
      <c s="22">
        <f t="shared" si="246" ref="AT1041:AT1295">IF($AG1041="Reset",0,IF(O1041&gt;0,O1041-O1040,0))</f>
        <v>0</v>
      </c>
      <c s="22">
        <f t="shared" si="247" ref="AU1041:AU1295">IF($AG1041="Reset",0,IF(P1041&gt;0,P1041-P1040,0))</f>
        <v>0</v>
      </c>
      <c s="22">
        <f t="shared" si="248" ref="AV1041:AV1295">IF($AG1041="Reset",0,IF(Q1041&gt;0,Q1041-Q1040,0))</f>
        <v>0</v>
      </c>
      <c s="22">
        <f t="shared" si="249" ref="AW1041:AW1295">IF($AG1041="Reset",0,IF(R1041&gt;0,R1041-R1040,0))</f>
        <v>0</v>
      </c>
      <c s="22">
        <f t="shared" si="250" ref="AX1041:AX1295">IF($AG1041="Reset",0,IF(S1041&gt;0,S1041-S1040,0))</f>
        <v>0</v>
      </c>
      <c s="22">
        <f t="shared" si="251" ref="AY1041:AY1295">IF($AG1041="Reset",0,IF(T1041&gt;0,T1041-T1040,0))</f>
        <v>0</v>
      </c>
      <c s="22">
        <f t="shared" si="252" ref="AZ1041:AZ1295">IF($AG1041="Reset",0,IF(U1041&gt;0,U1041-U1040,0))</f>
        <v>0</v>
      </c>
      <c s="22">
        <f t="shared" si="253" ref="BA1041:BA1295">IF($AG1041="Reset",0,IF(V1041&gt;0,V1041-V1040,0))</f>
        <v>0</v>
      </c>
      <c s="22">
        <f t="shared" si="254" ref="BB1041:BB1295">IF($AG1041="Reset",0,IF(W1041&gt;0,W1041-W1040,0))</f>
        <v>0</v>
      </c>
      <c s="22">
        <f t="shared" si="255" ref="BC1041:BC1295">IF($AG1041="Reset",0,IF(X1041&gt;0,X1041-X1040,0))</f>
        <v>0</v>
      </c>
      <c s="22">
        <f t="shared" si="256" ref="BD1041:BD1295">IF($AG1041="Reset",0,IF(Y1041&gt;0,Y1041-Y1040,0))</f>
        <v>0</v>
      </c>
      <c s="22">
        <f t="shared" si="257" ref="BE1041:BE1295">IF($AG1041="Reset",0,IF(Z1041&gt;0,Z1041-Z1040,0))</f>
        <v>0</v>
      </c>
      <c s="22">
        <f t="shared" si="258" ref="BF1041:BF1295">IF($AG1041="Reset",0,IF(AA1041&gt;0,AA1041-AA1040,0))</f>
        <v>0</v>
      </c>
      <c s="22">
        <f t="shared" si="259" ref="BG1041:BG1295">IF($AG1041="Reset",0,IF(AB1041&gt;0,AB1041-AB1040,0))</f>
        <v>0</v>
      </c>
      <c s="22">
        <f t="shared" si="260" ref="BH1041:BH1295">IF($AG1041="Reset",0,IF(AC1041&gt;0,AC1041-AC1040,0))</f>
        <v>0</v>
      </c>
      <c s="22">
        <f t="shared" si="261" ref="BI1041:BI1295">IF($AG1041="Reset",0,IF(AD1041&gt;0,AD1041-AD1040,0))</f>
        <v>0</v>
      </c>
      <c s="22">
        <f t="shared" si="262" ref="BJ1041:BJ1295">IF($AG1041="Reset",0,IF(AE1041&gt;0,AE1041-AE1040,0))</f>
        <v>0</v>
      </c>
      <c s="22">
        <f t="shared" si="263" ref="BK1041:BK1295">IF($AG1041="Reset",0,IF(AF1041&gt;0,AF1041-AF1040,0))</f>
        <v>0</v>
      </c>
      <c s="32"/>
      <c s="223">
        <f t="shared" si="230"/>
        <v>0</v>
      </c>
      <c s="93" t="str">
        <f t="shared" si="231"/>
        <v>00:00</v>
      </c>
      <c s="29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9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9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9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9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9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9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9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9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9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9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9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9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9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9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9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9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9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9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9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9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9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9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9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9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9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9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9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9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71"/>
      <c r="CT1041" s="332"/>
      <c s="14"/>
      <c s="79"/>
      <c s="79"/>
      <c r="FL1041" s="1"/>
      <c s="125">
        <f t="shared" si="228"/>
        <v>44869</v>
      </c>
      <c s="229"/>
    </row>
    <row ht="11.1" customHeight="1">
      <c s="299">
        <f t="shared" si="232"/>
        <v>1042</v>
      </c>
      <c s="74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25"/>
      <c s="255" t="str">
        <f t="shared" si="233"/>
        <v/>
      </c>
      <c s="25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223">
        <f t="shared" si="230"/>
        <v>0</v>
      </c>
      <c s="93" t="str">
        <f t="shared" si="231"/>
        <v>00:00</v>
      </c>
      <c s="29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9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9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9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9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9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9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9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9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9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9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9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9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9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9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9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9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9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9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9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9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9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9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9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9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9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9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9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9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71"/>
      <c r="CT1042" s="332"/>
      <c s="14"/>
      <c s="79"/>
      <c s="79"/>
      <c r="FL1042" s="1"/>
      <c s="125">
        <f t="shared" si="228"/>
        <v>44870</v>
      </c>
      <c s="229"/>
    </row>
    <row ht="11.1" customHeight="1">
      <c s="299">
        <f t="shared" si="232"/>
        <v>1043</v>
      </c>
      <c s="74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25"/>
      <c s="255" t="str">
        <f t="shared" si="233"/>
        <v/>
      </c>
      <c s="25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223">
        <f t="shared" si="230"/>
        <v>0</v>
      </c>
      <c s="93" t="str">
        <f t="shared" si="231"/>
        <v>00:00</v>
      </c>
      <c s="29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9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9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9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9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9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9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9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9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9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9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9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9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9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9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9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9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9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9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9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9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9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9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9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9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9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9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9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9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71"/>
      <c r="CT1043" s="332"/>
      <c s="14"/>
      <c s="79"/>
      <c s="79"/>
      <c r="FL1043" s="1"/>
      <c s="125">
        <f t="shared" si="228"/>
        <v>44871</v>
      </c>
      <c s="229"/>
    </row>
    <row ht="11.1" customHeight="1">
      <c s="299">
        <f t="shared" si="232"/>
        <v>1044</v>
      </c>
      <c s="74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25"/>
      <c s="255" t="str">
        <f t="shared" si="233"/>
        <v/>
      </c>
      <c s="25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223">
        <f t="shared" si="230"/>
        <v>0</v>
      </c>
      <c s="93" t="str">
        <f t="shared" si="231"/>
        <v>00:00</v>
      </c>
      <c s="29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9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9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9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9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9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9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9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9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9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9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9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9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9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9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9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9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9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9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9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9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9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9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9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9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9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9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9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9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71"/>
      <c r="CT1044" s="332"/>
      <c s="14"/>
      <c s="79"/>
      <c s="79"/>
      <c r="FL1044" s="1"/>
      <c s="125">
        <f t="shared" si="228"/>
        <v>44872</v>
      </c>
      <c s="229"/>
    </row>
    <row ht="11.1" customHeight="1">
      <c s="299">
        <f t="shared" si="232"/>
        <v>1045</v>
      </c>
      <c s="74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25"/>
      <c s="255" t="str">
        <f t="shared" si="233"/>
        <v/>
      </c>
      <c s="25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223">
        <f t="shared" si="230"/>
        <v>0</v>
      </c>
      <c s="93" t="str">
        <f t="shared" si="231"/>
        <v>00:00</v>
      </c>
      <c s="29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9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9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9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9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9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9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9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9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9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9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9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9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9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9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9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9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9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9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9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9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9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9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9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9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9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9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9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9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71"/>
      <c r="CT1045" s="332"/>
      <c s="14"/>
      <c s="79"/>
      <c s="79"/>
      <c r="FL1045" s="1"/>
      <c s="125">
        <f t="shared" si="228"/>
        <v>44873</v>
      </c>
      <c s="229"/>
    </row>
    <row ht="11.1" customHeight="1">
      <c s="299">
        <f t="shared" si="232"/>
        <v>1046</v>
      </c>
      <c s="74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25"/>
      <c s="255" t="str">
        <f t="shared" si="233"/>
        <v/>
      </c>
      <c s="25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223">
        <f t="shared" si="230"/>
        <v>0</v>
      </c>
      <c s="93" t="str">
        <f t="shared" si="231"/>
        <v>00:00</v>
      </c>
      <c s="29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9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9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9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9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9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9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9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9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9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9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9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9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9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9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9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9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9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9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9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9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9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9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9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9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9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9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9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9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71"/>
      <c r="CT1046" s="332"/>
      <c s="14"/>
      <c s="79"/>
      <c s="79"/>
      <c r="FL1046" s="1"/>
      <c s="125">
        <f t="shared" si="228"/>
        <v>44874</v>
      </c>
      <c s="229"/>
    </row>
    <row ht="11.1" customHeight="1">
      <c s="299">
        <f t="shared" si="232"/>
        <v>1047</v>
      </c>
      <c s="74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25"/>
      <c s="255" t="str">
        <f t="shared" si="233"/>
        <v/>
      </c>
      <c s="25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223">
        <f t="shared" si="230"/>
        <v>0</v>
      </c>
      <c s="93" t="str">
        <f t="shared" si="231"/>
        <v>00:00</v>
      </c>
      <c s="29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9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9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9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9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9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9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9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9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9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9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9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9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9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9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9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9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9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9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9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9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9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9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9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9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9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9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9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9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71"/>
      <c r="CT1047" s="332"/>
      <c s="14"/>
      <c s="79"/>
      <c s="79"/>
      <c r="FL1047" s="1"/>
      <c s="125">
        <f t="shared" si="228"/>
        <v>44875</v>
      </c>
      <c s="229"/>
    </row>
    <row ht="11.1" customHeight="1">
      <c s="299">
        <f t="shared" si="232"/>
        <v>1048</v>
      </c>
      <c s="74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25"/>
      <c s="255" t="str">
        <f t="shared" si="233"/>
        <v/>
      </c>
      <c s="25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223">
        <f t="shared" si="230"/>
        <v>0</v>
      </c>
      <c s="93" t="str">
        <f t="shared" si="231"/>
        <v>00:00</v>
      </c>
      <c s="29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9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9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9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9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9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9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9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9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9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9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9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9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9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9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9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9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9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9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9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9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9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9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9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9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9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9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9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9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71"/>
      <c r="CT1048" s="332"/>
      <c s="14"/>
      <c s="79"/>
      <c s="79"/>
      <c r="FL1048" s="1"/>
      <c s="125">
        <f t="shared" si="228"/>
        <v>44876</v>
      </c>
      <c s="229"/>
    </row>
    <row ht="11.1" customHeight="1">
      <c s="299">
        <f t="shared" si="232"/>
        <v>1049</v>
      </c>
      <c s="74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25"/>
      <c s="255" t="str">
        <f t="shared" si="233"/>
        <v/>
      </c>
      <c s="25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223">
        <f t="shared" si="230"/>
        <v>0</v>
      </c>
      <c s="93" t="str">
        <f t="shared" si="231"/>
        <v>00:00</v>
      </c>
      <c s="29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9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9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9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9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9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9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9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9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9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9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9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9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9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9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9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9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9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9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9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9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9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9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9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9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9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9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9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9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71"/>
      <c r="CT1049" s="332"/>
      <c s="14"/>
      <c s="79"/>
      <c s="79"/>
      <c r="FL1049" s="1"/>
      <c s="125">
        <f t="shared" si="228"/>
        <v>44877</v>
      </c>
      <c s="229"/>
    </row>
    <row ht="11.1" customHeight="1">
      <c s="299">
        <f t="shared" si="232"/>
        <v>1050</v>
      </c>
      <c s="74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25"/>
      <c s="255" t="str">
        <f t="shared" si="233"/>
        <v/>
      </c>
      <c s="25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223">
        <f t="shared" si="230"/>
        <v>0</v>
      </c>
      <c s="93" t="str">
        <f t="shared" si="231"/>
        <v>00:00</v>
      </c>
      <c s="29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9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9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9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9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9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9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9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9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9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9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9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9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9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9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9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9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9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9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9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9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9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9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9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9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9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9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9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9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71"/>
      <c r="CT1050" s="332"/>
      <c s="14"/>
      <c s="79"/>
      <c s="79"/>
      <c r="FL1050" s="1"/>
      <c s="125">
        <f t="shared" si="228"/>
        <v>44878</v>
      </c>
      <c s="229"/>
    </row>
    <row ht="11.1" customHeight="1">
      <c s="299">
        <f t="shared" si="232"/>
        <v>1051</v>
      </c>
      <c s="74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25"/>
      <c s="255" t="str">
        <f t="shared" si="233"/>
        <v/>
      </c>
      <c s="25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223">
        <f t="shared" si="230"/>
        <v>0</v>
      </c>
      <c s="93" t="str">
        <f t="shared" si="231"/>
        <v>00:00</v>
      </c>
      <c s="29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9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9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9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9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9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9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9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9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9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9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9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9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9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9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9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9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9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9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9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9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9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9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9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9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9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9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9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9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71"/>
      <c r="CT1051" s="332"/>
      <c s="14"/>
      <c s="79"/>
      <c s="79"/>
      <c r="FL1051" s="1"/>
      <c s="125">
        <f t="shared" si="228"/>
        <v>44879</v>
      </c>
      <c s="229"/>
    </row>
    <row ht="11.1" customHeight="1">
      <c s="299">
        <f t="shared" si="232"/>
        <v>1052</v>
      </c>
      <c s="74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25"/>
      <c s="255" t="str">
        <f t="shared" si="233"/>
        <v/>
      </c>
      <c s="25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223">
        <f t="shared" si="230"/>
        <v>0</v>
      </c>
      <c s="93" t="str">
        <f t="shared" si="231"/>
        <v>00:00</v>
      </c>
      <c s="29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9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9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9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9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9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9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9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9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9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9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9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9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9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9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9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9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9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9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9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9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9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9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9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9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9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9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9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9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71"/>
      <c r="CT1052" s="332"/>
      <c s="14"/>
      <c s="79"/>
      <c s="79"/>
      <c r="FL1052" s="1"/>
      <c s="125">
        <f t="shared" si="228"/>
        <v>44880</v>
      </c>
      <c s="229"/>
    </row>
    <row ht="11.1" customHeight="1">
      <c s="299">
        <f t="shared" si="232"/>
        <v>1053</v>
      </c>
      <c s="74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25"/>
      <c s="255" t="str">
        <f t="shared" si="233"/>
        <v/>
      </c>
      <c s="25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223">
        <f t="shared" si="230"/>
        <v>0</v>
      </c>
      <c s="93" t="str">
        <f t="shared" si="231"/>
        <v>00:00</v>
      </c>
      <c s="29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9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9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9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9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9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9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9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9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9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9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9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9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9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9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9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9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9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9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9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9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9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9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9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9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9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9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9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9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71"/>
      <c r="CT1053" s="332"/>
      <c s="14"/>
      <c s="79"/>
      <c s="79"/>
      <c r="FL1053" s="1"/>
      <c s="125">
        <f t="shared" si="228"/>
        <v>44881</v>
      </c>
      <c s="229"/>
    </row>
    <row ht="11.1" customHeight="1">
      <c s="299">
        <f t="shared" si="232"/>
        <v>1054</v>
      </c>
      <c s="74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25"/>
      <c s="255" t="str">
        <f t="shared" si="233"/>
        <v/>
      </c>
      <c s="25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223">
        <f t="shared" si="230"/>
        <v>0</v>
      </c>
      <c s="93" t="str">
        <f t="shared" si="231"/>
        <v>00:00</v>
      </c>
      <c s="29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9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9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9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9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9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9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9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9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9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9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9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9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9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9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9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9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9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9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9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9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9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9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9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9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9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9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9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9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71"/>
      <c r="CT1054" s="332"/>
      <c s="14"/>
      <c s="79"/>
      <c s="79"/>
      <c r="FL1054" s="1"/>
      <c s="125">
        <f t="shared" si="228"/>
        <v>44882</v>
      </c>
      <c s="229"/>
    </row>
    <row ht="11.1" customHeight="1">
      <c s="299">
        <f t="shared" si="232"/>
        <v>1055</v>
      </c>
      <c s="74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25"/>
      <c s="255" t="str">
        <f t="shared" si="233"/>
        <v/>
      </c>
      <c s="25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223">
        <f t="shared" si="230"/>
        <v>0</v>
      </c>
      <c s="93" t="str">
        <f t="shared" si="231"/>
        <v>00:00</v>
      </c>
      <c s="29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9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9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9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9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9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9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9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9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9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9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9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9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9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9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9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9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9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9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9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9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9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9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9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9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9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9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9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9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71"/>
      <c r="CT1055" s="332"/>
      <c s="14"/>
      <c s="79"/>
      <c s="79"/>
      <c r="FL1055" s="1"/>
      <c s="125">
        <f t="shared" si="228"/>
        <v>44883</v>
      </c>
      <c s="229"/>
    </row>
    <row ht="11.1" customHeight="1">
      <c s="299">
        <f t="shared" si="232"/>
        <v>1056</v>
      </c>
      <c s="74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25"/>
      <c s="255" t="str">
        <f t="shared" si="233"/>
        <v/>
      </c>
      <c s="25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223">
        <f t="shared" si="230"/>
        <v>0</v>
      </c>
      <c s="93" t="str">
        <f t="shared" si="231"/>
        <v>00:00</v>
      </c>
      <c s="29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9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9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9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9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9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9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9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9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9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9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9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9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9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9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9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9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9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9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9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9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9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9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9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9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9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9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9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9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71"/>
      <c r="CT1056" s="332"/>
      <c s="14"/>
      <c s="79"/>
      <c s="79"/>
      <c r="FL1056" s="1"/>
      <c s="125">
        <f t="shared" si="228"/>
        <v>44884</v>
      </c>
      <c s="229"/>
    </row>
    <row ht="11.1" customHeight="1">
      <c s="299">
        <f t="shared" si="232"/>
        <v>1057</v>
      </c>
      <c s="74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25"/>
      <c s="255" t="str">
        <f t="shared" si="233"/>
        <v/>
      </c>
      <c s="25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223">
        <f t="shared" si="230"/>
        <v>0</v>
      </c>
      <c s="93" t="str">
        <f t="shared" si="231"/>
        <v>00:00</v>
      </c>
      <c s="29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9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9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9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9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9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9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9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9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9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9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9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9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9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9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9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9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9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9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9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9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9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9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9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9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9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9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9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9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71"/>
      <c r="CT1057" s="332"/>
      <c s="14"/>
      <c s="79"/>
      <c s="79"/>
      <c r="FL1057" s="1"/>
      <c s="125">
        <f t="shared" si="228"/>
        <v>44885</v>
      </c>
      <c s="229"/>
    </row>
    <row ht="11.1" customHeight="1">
      <c s="299">
        <f t="shared" si="232"/>
        <v>1058</v>
      </c>
      <c s="74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25"/>
      <c s="255" t="str">
        <f t="shared" si="233"/>
        <v/>
      </c>
      <c s="25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223">
        <f t="shared" si="230"/>
        <v>0</v>
      </c>
      <c s="93" t="str">
        <f t="shared" si="231"/>
        <v>00:00</v>
      </c>
      <c s="29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9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9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9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9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9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9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9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9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9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9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9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9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9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9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9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9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9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9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9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9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9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9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9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9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9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9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9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9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71"/>
      <c r="CT1058" s="332"/>
      <c s="14"/>
      <c s="79"/>
      <c s="79"/>
      <c r="FL1058" s="1"/>
      <c s="125">
        <f t="shared" si="228"/>
        <v>44886</v>
      </c>
      <c s="229"/>
    </row>
    <row ht="11.1" customHeight="1">
      <c s="299">
        <f t="shared" si="232"/>
        <v>1059</v>
      </c>
      <c s="74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25"/>
      <c s="255" t="str">
        <f t="shared" si="233"/>
        <v/>
      </c>
      <c s="25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223">
        <f t="shared" si="230"/>
        <v>0</v>
      </c>
      <c s="93" t="str">
        <f t="shared" si="231"/>
        <v>00:00</v>
      </c>
      <c s="29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9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9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9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9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9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9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9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9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9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9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9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9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9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9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9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9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9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9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9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9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9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9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9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9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9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9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9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9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71"/>
      <c r="CT1059" s="332"/>
      <c s="14"/>
      <c s="79"/>
      <c s="79"/>
      <c r="FL1059" s="1"/>
      <c s="125">
        <f t="shared" si="228"/>
        <v>44887</v>
      </c>
      <c s="229"/>
    </row>
    <row ht="11.1" customHeight="1">
      <c s="299">
        <f t="shared" si="232"/>
        <v>1060</v>
      </c>
      <c s="74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25"/>
      <c s="255" t="str">
        <f t="shared" si="233"/>
        <v/>
      </c>
      <c s="25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223">
        <f t="shared" si="230"/>
        <v>0</v>
      </c>
      <c s="93" t="str">
        <f t="shared" si="231"/>
        <v>00:00</v>
      </c>
      <c s="29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9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9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9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9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9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9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9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9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9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9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9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9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9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9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9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9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9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9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9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9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9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9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9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9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9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9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9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9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71"/>
      <c r="CT1060" s="332"/>
      <c s="14"/>
      <c s="79"/>
      <c s="79"/>
      <c r="FL1060" s="1"/>
      <c s="125">
        <f t="shared" si="228"/>
        <v>44888</v>
      </c>
      <c s="229"/>
    </row>
    <row ht="11.1" customHeight="1">
      <c s="299">
        <f t="shared" si="232"/>
        <v>1061</v>
      </c>
      <c s="74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25"/>
      <c s="255" t="str">
        <f t="shared" si="233"/>
        <v/>
      </c>
      <c s="25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223">
        <f t="shared" si="230"/>
        <v>0</v>
      </c>
      <c s="93" t="str">
        <f t="shared" si="231"/>
        <v>00:00</v>
      </c>
      <c s="29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9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9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9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9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9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9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9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9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9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9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9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9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9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9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9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9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9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9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9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9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9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9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9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9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9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9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9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9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71"/>
      <c r="CT1061" s="332"/>
      <c s="14"/>
      <c s="79"/>
      <c s="79"/>
      <c r="FL1061" s="1"/>
      <c s="125">
        <f t="shared" si="228"/>
        <v>44889</v>
      </c>
      <c s="229"/>
    </row>
    <row ht="11.1" customHeight="1">
      <c s="299">
        <f t="shared" si="232"/>
        <v>1062</v>
      </c>
      <c s="74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25"/>
      <c s="255" t="str">
        <f t="shared" si="233"/>
        <v/>
      </c>
      <c s="25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223">
        <f t="shared" si="230"/>
        <v>0</v>
      </c>
      <c s="93" t="str">
        <f t="shared" si="231"/>
        <v>00:00</v>
      </c>
      <c s="29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9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9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9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9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9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9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9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9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9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9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9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9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9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9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9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9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9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9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9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9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9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9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9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9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9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9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9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9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71"/>
      <c r="CT1062" s="332"/>
      <c s="14"/>
      <c s="79"/>
      <c s="79"/>
      <c r="FL1062" s="1"/>
      <c s="125">
        <f t="shared" si="228"/>
        <v>44890</v>
      </c>
      <c s="229"/>
    </row>
    <row ht="11.1" customHeight="1">
      <c s="299">
        <f t="shared" si="232"/>
        <v>1063</v>
      </c>
      <c s="74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25"/>
      <c s="255" t="str">
        <f t="shared" si="233"/>
        <v/>
      </c>
      <c s="25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223">
        <f t="shared" si="230"/>
        <v>0</v>
      </c>
      <c s="93" t="str">
        <f t="shared" si="231"/>
        <v>00:00</v>
      </c>
      <c s="29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9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9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9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9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9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9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9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9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9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9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9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9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9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9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9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9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9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9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9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9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9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9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9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9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9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9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9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9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71"/>
      <c r="CT1063" s="332"/>
      <c s="14"/>
      <c s="79"/>
      <c s="79"/>
      <c r="FL1063" s="1"/>
      <c s="125">
        <f t="shared" si="228"/>
        <v>44891</v>
      </c>
      <c s="229"/>
    </row>
    <row ht="11.1" customHeight="1">
      <c s="299">
        <f t="shared" si="232"/>
        <v>1064</v>
      </c>
      <c s="74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25"/>
      <c s="255" t="str">
        <f t="shared" si="233"/>
        <v/>
      </c>
      <c s="25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223">
        <f t="shared" si="230"/>
        <v>0</v>
      </c>
      <c s="93" t="str">
        <f t="shared" si="231"/>
        <v>00:00</v>
      </c>
      <c s="29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9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9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9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9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9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9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9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9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9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9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9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9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9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9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9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9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9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9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9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9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9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9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9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9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9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9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9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9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71"/>
      <c r="CT1064" s="332"/>
      <c s="14"/>
      <c s="79"/>
      <c s="79"/>
      <c r="FL1064" s="1"/>
      <c s="125">
        <f t="shared" si="228"/>
        <v>44892</v>
      </c>
      <c s="229"/>
    </row>
    <row ht="11.1" customHeight="1">
      <c s="299">
        <f t="shared" si="232"/>
        <v>1065</v>
      </c>
      <c s="74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25"/>
      <c s="255" t="str">
        <f t="shared" si="233"/>
        <v/>
      </c>
      <c s="25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223">
        <f t="shared" si="230"/>
        <v>0</v>
      </c>
      <c s="93" t="str">
        <f t="shared" si="231"/>
        <v>00:00</v>
      </c>
      <c s="29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9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9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9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9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9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9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9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9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9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9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9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9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9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9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9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9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9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9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9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9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9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9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9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9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9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9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9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9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71"/>
      <c r="CT1065" s="332"/>
      <c s="14"/>
      <c s="79"/>
      <c s="79"/>
      <c r="FL1065" s="1"/>
      <c s="125">
        <f t="shared" si="228"/>
        <v>44893</v>
      </c>
      <c s="229"/>
    </row>
    <row ht="11.1" customHeight="1">
      <c s="299">
        <f t="shared" si="232"/>
        <v>1066</v>
      </c>
      <c s="74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25"/>
      <c s="255" t="str">
        <f t="shared" si="233"/>
        <v/>
      </c>
      <c s="25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223">
        <f t="shared" si="230"/>
        <v>0</v>
      </c>
      <c s="93" t="str">
        <f t="shared" si="231"/>
        <v>00:00</v>
      </c>
      <c s="29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9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9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9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9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9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9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9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9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9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9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9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9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9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9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9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9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9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9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9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9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9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9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9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9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9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9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9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9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71"/>
      <c r="CT1066" s="332"/>
      <c s="14"/>
      <c s="79"/>
      <c s="79"/>
      <c r="FL1066" s="1"/>
      <c s="125">
        <f t="shared" si="228"/>
        <v>44894</v>
      </c>
      <c s="229"/>
    </row>
    <row ht="11.1" customHeight="1">
      <c s="299">
        <f t="shared" si="232"/>
        <v>1067</v>
      </c>
      <c s="74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25"/>
      <c s="255" t="str">
        <f t="shared" si="233"/>
        <v/>
      </c>
      <c s="25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223">
        <f t="shared" si="230"/>
        <v>0</v>
      </c>
      <c s="93" t="str">
        <f t="shared" si="231"/>
        <v>00:00</v>
      </c>
      <c s="29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9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9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9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9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9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9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9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9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9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9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9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9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9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9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9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9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9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9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9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9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9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9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9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9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9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9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9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9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71"/>
      <c r="CT1067" s="332"/>
      <c s="14"/>
      <c s="79"/>
      <c s="79"/>
      <c r="FL1067" s="1"/>
      <c s="125">
        <f t="shared" si="228"/>
        <v>44895</v>
      </c>
      <c s="229"/>
    </row>
    <row ht="11.1" customHeight="1">
      <c s="299">
        <f t="shared" si="232"/>
        <v>1068</v>
      </c>
      <c s="74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25"/>
      <c s="255" t="str">
        <f t="shared" si="233"/>
        <v/>
      </c>
      <c s="25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223">
        <f t="shared" si="230"/>
        <v>0</v>
      </c>
      <c s="93" t="str">
        <f t="shared" si="231"/>
        <v>00:00</v>
      </c>
      <c s="29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9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9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9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9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9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9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9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9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9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9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9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9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9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9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9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9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9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9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9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9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9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9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9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9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9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9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9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9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71"/>
      <c r="CT1068" s="332"/>
      <c s="14"/>
      <c s="79"/>
      <c s="79"/>
      <c r="FL1068" s="1"/>
      <c s="125">
        <f t="shared" si="228"/>
        <v>44896</v>
      </c>
      <c s="229"/>
    </row>
    <row ht="11.1" customHeight="1">
      <c s="299">
        <f t="shared" si="232"/>
        <v>1069</v>
      </c>
      <c s="74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25"/>
      <c s="255" t="str">
        <f t="shared" si="233"/>
        <v/>
      </c>
      <c s="25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223">
        <f t="shared" si="230"/>
        <v>0</v>
      </c>
      <c s="93" t="str">
        <f t="shared" si="231"/>
        <v>00:00</v>
      </c>
      <c s="29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9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9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9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9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9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9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9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9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9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9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9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9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9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9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9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9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9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9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9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9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9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9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9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9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9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9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9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9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71"/>
      <c r="CT1069" s="332"/>
      <c s="14"/>
      <c s="79"/>
      <c s="79"/>
      <c r="FL1069" s="1"/>
      <c s="125">
        <f t="shared" si="228"/>
        <v>44897</v>
      </c>
      <c s="229"/>
    </row>
    <row ht="11.1" customHeight="1">
      <c s="299">
        <f t="shared" si="232"/>
        <v>1070</v>
      </c>
      <c s="74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25"/>
      <c s="255" t="str">
        <f t="shared" si="233"/>
        <v/>
      </c>
      <c s="25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223">
        <f t="shared" si="230"/>
        <v>0</v>
      </c>
      <c s="93" t="str">
        <f t="shared" si="231"/>
        <v>00:00</v>
      </c>
      <c s="29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9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9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9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9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9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9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9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9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9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9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9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9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9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9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9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9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9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9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9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9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9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9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9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9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9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9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9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9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71"/>
      <c r="CT1070" s="332"/>
      <c s="14"/>
      <c s="79"/>
      <c s="79"/>
      <c r="FL1070" s="1"/>
      <c s="125">
        <f t="shared" si="228"/>
        <v>44898</v>
      </c>
      <c s="229"/>
    </row>
    <row ht="11.1" customHeight="1">
      <c s="299">
        <f t="shared" si="232"/>
        <v>1071</v>
      </c>
      <c s="74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25"/>
      <c s="255" t="str">
        <f t="shared" si="233"/>
        <v/>
      </c>
      <c s="25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223">
        <f t="shared" si="230"/>
        <v>0</v>
      </c>
      <c s="93" t="str">
        <f t="shared" si="231"/>
        <v>00:00</v>
      </c>
      <c s="29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9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9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9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9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9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9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9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9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9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9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9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9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9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9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9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9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9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9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9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9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9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9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9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9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9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9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9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9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71"/>
      <c r="CT1071" s="332"/>
      <c s="14"/>
      <c s="79"/>
      <c s="79"/>
      <c r="FL1071" s="1"/>
      <c s="125">
        <f t="shared" si="228"/>
        <v>44899</v>
      </c>
      <c s="229"/>
    </row>
    <row ht="11.1" customHeight="1">
      <c s="299">
        <f t="shared" si="232"/>
        <v>1072</v>
      </c>
      <c s="74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25"/>
      <c s="255" t="str">
        <f t="shared" si="233"/>
        <v/>
      </c>
      <c s="25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223">
        <f t="shared" si="230"/>
        <v>0</v>
      </c>
      <c s="93" t="str">
        <f t="shared" si="231"/>
        <v>00:00</v>
      </c>
      <c s="29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9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9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9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9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9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9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9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9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9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9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9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9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9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9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9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9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9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9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9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9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9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9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9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9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9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9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9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9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71"/>
      <c r="CT1072" s="332"/>
      <c s="14"/>
      <c s="79"/>
      <c s="79"/>
      <c r="FL1072" s="1"/>
      <c s="125">
        <f t="shared" si="228"/>
        <v>44900</v>
      </c>
      <c s="229"/>
    </row>
    <row ht="11.1" customHeight="1">
      <c s="299">
        <f t="shared" si="232"/>
        <v>1073</v>
      </c>
      <c s="74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25"/>
      <c s="255" t="str">
        <f t="shared" si="233"/>
        <v/>
      </c>
      <c s="25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223">
        <f t="shared" si="230"/>
        <v>0</v>
      </c>
      <c s="93" t="str">
        <f t="shared" si="231"/>
        <v>00:00</v>
      </c>
      <c s="29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9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9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9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9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9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9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9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9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9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9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9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9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9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9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9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9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9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9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9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9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9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9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9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9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9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9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9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9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71"/>
      <c r="CT1073" s="332"/>
      <c s="14"/>
      <c s="79"/>
      <c s="79"/>
      <c r="FL1073" s="1"/>
      <c s="125">
        <f t="shared" si="228"/>
        <v>44901</v>
      </c>
      <c s="229"/>
    </row>
    <row ht="11.1" customHeight="1">
      <c s="299">
        <f t="shared" si="232"/>
        <v>1074</v>
      </c>
      <c s="74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25"/>
      <c s="255" t="str">
        <f t="shared" si="233"/>
        <v/>
      </c>
      <c s="25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223">
        <f t="shared" si="230"/>
        <v>0</v>
      </c>
      <c s="93" t="str">
        <f t="shared" si="231"/>
        <v>00:00</v>
      </c>
      <c s="29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9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9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9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9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9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9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9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9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9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9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9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9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9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9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9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9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9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9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9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9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9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9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9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9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9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9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9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9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71"/>
      <c r="CT1074" s="332"/>
      <c s="14"/>
      <c s="79"/>
      <c s="79"/>
      <c r="FL1074" s="1"/>
      <c s="125">
        <f t="shared" si="228"/>
        <v>44902</v>
      </c>
      <c s="229"/>
    </row>
    <row ht="11.1" customHeight="1">
      <c s="299">
        <f t="shared" si="232"/>
        <v>1075</v>
      </c>
      <c s="74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25"/>
      <c s="255" t="str">
        <f t="shared" si="233"/>
        <v/>
      </c>
      <c s="25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223">
        <f t="shared" si="230"/>
        <v>0</v>
      </c>
      <c s="93" t="str">
        <f t="shared" si="231"/>
        <v>00:00</v>
      </c>
      <c s="29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9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9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9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9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9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9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9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9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9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9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9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9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9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9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9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9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9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9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9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9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9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9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9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9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9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9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9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9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71"/>
      <c r="CT1075" s="332"/>
      <c s="14"/>
      <c s="79"/>
      <c s="79"/>
      <c r="FL1075" s="1"/>
      <c s="125">
        <f t="shared" si="228"/>
        <v>44903</v>
      </c>
      <c s="229"/>
    </row>
    <row ht="11.1" customHeight="1">
      <c s="299">
        <f t="shared" si="232"/>
        <v>1076</v>
      </c>
      <c s="74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25"/>
      <c s="255" t="str">
        <f t="shared" si="233"/>
        <v/>
      </c>
      <c s="25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223">
        <f t="shared" si="230"/>
        <v>0</v>
      </c>
      <c s="93" t="str">
        <f t="shared" si="231"/>
        <v>00:00</v>
      </c>
      <c s="29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9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9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9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9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9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9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9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9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9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9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9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9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9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9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9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9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9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9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9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9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9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9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9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9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9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9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9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9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71"/>
      <c r="CT1076" s="332"/>
      <c s="14"/>
      <c s="79"/>
      <c s="79"/>
      <c r="FL1076" s="1"/>
      <c s="125">
        <f t="shared" si="228"/>
        <v>44904</v>
      </c>
      <c s="229"/>
    </row>
    <row ht="11.1" customHeight="1">
      <c s="299">
        <f t="shared" si="232"/>
        <v>1077</v>
      </c>
      <c s="74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25"/>
      <c s="255" t="str">
        <f t="shared" si="233"/>
        <v/>
      </c>
      <c s="25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223">
        <f t="shared" si="230"/>
        <v>0</v>
      </c>
      <c s="93" t="str">
        <f t="shared" si="231"/>
        <v>00:00</v>
      </c>
      <c s="29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9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9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9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9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9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9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9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9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9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9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9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9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9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9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9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9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9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9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9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9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9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9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9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9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9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9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9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9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71"/>
      <c r="CT1077" s="332"/>
      <c s="14"/>
      <c s="79"/>
      <c s="79"/>
      <c r="FL1077" s="1"/>
      <c s="125">
        <f t="shared" si="228"/>
        <v>44905</v>
      </c>
      <c s="229"/>
    </row>
    <row ht="11.1" customHeight="1">
      <c s="299">
        <f t="shared" si="232"/>
        <v>1078</v>
      </c>
      <c s="74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25"/>
      <c s="255" t="str">
        <f t="shared" si="233"/>
        <v/>
      </c>
      <c s="25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223">
        <f t="shared" si="230"/>
        <v>0</v>
      </c>
      <c s="93" t="str">
        <f t="shared" si="231"/>
        <v>00:00</v>
      </c>
      <c s="29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9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9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9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9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9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9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9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9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9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9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9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9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9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9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9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9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9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9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9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9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9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9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9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9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9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9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9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9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71"/>
      <c r="CT1078" s="332"/>
      <c s="14"/>
      <c s="79"/>
      <c s="79"/>
      <c r="FL1078" s="1"/>
      <c s="125">
        <f t="shared" si="228"/>
        <v>44906</v>
      </c>
      <c s="229"/>
    </row>
    <row ht="11.1" customHeight="1">
      <c s="299">
        <f t="shared" si="232"/>
        <v>1079</v>
      </c>
      <c s="74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25"/>
      <c s="255" t="str">
        <f t="shared" si="233"/>
        <v/>
      </c>
      <c s="25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223">
        <f t="shared" si="230"/>
        <v>0</v>
      </c>
      <c s="93" t="str">
        <f t="shared" si="231"/>
        <v>00:00</v>
      </c>
      <c s="29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9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9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9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9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9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9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9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9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9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9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9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9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9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9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9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9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9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9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9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9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9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9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9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9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9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9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9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9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71"/>
      <c r="CT1079" s="332"/>
      <c s="14"/>
      <c s="79"/>
      <c s="79"/>
      <c r="FL1079" s="1"/>
      <c s="125">
        <f t="shared" si="228"/>
        <v>44907</v>
      </c>
      <c s="229"/>
    </row>
    <row ht="11.1" customHeight="1">
      <c s="299">
        <f t="shared" si="232"/>
        <v>1080</v>
      </c>
      <c s="74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25"/>
      <c s="255" t="str">
        <f t="shared" si="233"/>
        <v/>
      </c>
      <c s="25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223">
        <f t="shared" si="230"/>
        <v>0</v>
      </c>
      <c s="93" t="str">
        <f t="shared" si="231"/>
        <v>00:00</v>
      </c>
      <c s="29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9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9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9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9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9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9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9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9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9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9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9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9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9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9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9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9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9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9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9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9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9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9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9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9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9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9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9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9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71"/>
      <c r="CT1080" s="332"/>
      <c s="14"/>
      <c s="79"/>
      <c s="79"/>
      <c r="FL1080" s="1"/>
      <c s="125">
        <f t="shared" si="228"/>
        <v>44908</v>
      </c>
      <c s="229"/>
    </row>
    <row ht="11.1" customHeight="1">
      <c s="299">
        <f t="shared" si="232"/>
        <v>1081</v>
      </c>
      <c s="74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25"/>
      <c s="255" t="str">
        <f t="shared" si="233"/>
        <v/>
      </c>
      <c s="25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223">
        <f t="shared" si="230"/>
        <v>0</v>
      </c>
      <c s="93" t="str">
        <f t="shared" si="231"/>
        <v>00:00</v>
      </c>
      <c s="29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9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9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9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9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9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9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9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9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9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9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9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9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9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9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9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9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9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9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9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9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9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9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9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9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9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9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9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9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71"/>
      <c r="CT1081" s="332"/>
      <c s="14"/>
      <c s="79"/>
      <c s="79"/>
      <c r="FL1081" s="1"/>
      <c s="125">
        <f t="shared" si="228"/>
        <v>44909</v>
      </c>
      <c s="229"/>
    </row>
    <row ht="11.1" customHeight="1">
      <c s="299">
        <f t="shared" si="232"/>
        <v>1082</v>
      </c>
      <c s="74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25"/>
      <c s="255" t="str">
        <f t="shared" si="233"/>
        <v/>
      </c>
      <c s="25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223">
        <f t="shared" si="230"/>
        <v>0</v>
      </c>
      <c s="93" t="str">
        <f t="shared" si="231"/>
        <v>00:00</v>
      </c>
      <c s="29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9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9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9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9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9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9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9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9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9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9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9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9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9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9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9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9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9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9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9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9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9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9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9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9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9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9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9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9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71"/>
      <c r="CT1082" s="332"/>
      <c s="14"/>
      <c s="79"/>
      <c s="79"/>
      <c r="FL1082" s="1"/>
      <c s="125">
        <f t="shared" si="228"/>
        <v>44910</v>
      </c>
      <c s="229"/>
    </row>
    <row ht="11.1" customHeight="1">
      <c s="299">
        <f t="shared" si="232"/>
        <v>1083</v>
      </c>
      <c s="74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25"/>
      <c s="255" t="str">
        <f t="shared" si="233"/>
        <v/>
      </c>
      <c s="25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223">
        <f t="shared" si="230"/>
        <v>0</v>
      </c>
      <c s="93" t="str">
        <f t="shared" si="231"/>
        <v>00:00</v>
      </c>
      <c s="29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9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9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9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9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9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9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9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9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9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9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9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9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9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9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9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9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9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9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9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9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9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9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9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9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9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9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9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9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71"/>
      <c r="CT1083" s="332"/>
      <c s="14"/>
      <c s="79"/>
      <c s="79"/>
      <c r="FL1083" s="1"/>
      <c s="125">
        <f t="shared" si="228"/>
        <v>44911</v>
      </c>
      <c s="229"/>
    </row>
    <row ht="11.1" customHeight="1">
      <c s="299">
        <f t="shared" si="232"/>
        <v>1084</v>
      </c>
      <c s="74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25"/>
      <c s="255" t="str">
        <f t="shared" si="233"/>
        <v/>
      </c>
      <c s="25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223">
        <f t="shared" si="230"/>
        <v>0</v>
      </c>
      <c s="93" t="str">
        <f t="shared" si="231"/>
        <v>00:00</v>
      </c>
      <c s="29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9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9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9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9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9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9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9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9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9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9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9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9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9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9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9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9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9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9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9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9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9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9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9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9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9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9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9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9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71"/>
      <c r="CT1084" s="332"/>
      <c s="14"/>
      <c s="79"/>
      <c s="79"/>
      <c r="FL1084" s="1"/>
      <c s="125">
        <f t="shared" si="228"/>
        <v>44912</v>
      </c>
      <c s="229"/>
    </row>
    <row ht="11.1" customHeight="1">
      <c s="299">
        <f t="shared" si="232"/>
        <v>1085</v>
      </c>
      <c s="74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25"/>
      <c s="255" t="str">
        <f t="shared" si="233"/>
        <v/>
      </c>
      <c s="25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223">
        <f t="shared" si="230"/>
        <v>0</v>
      </c>
      <c s="93" t="str">
        <f t="shared" si="231"/>
        <v>00:00</v>
      </c>
      <c s="29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9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9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9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9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9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9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9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9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9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9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9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9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9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9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9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9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9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9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9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9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9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9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9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9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9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9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9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9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71"/>
      <c r="CT1085" s="332"/>
      <c s="14"/>
      <c s="79"/>
      <c s="79"/>
      <c r="FL1085" s="1"/>
      <c s="125">
        <f t="shared" si="228"/>
        <v>44913</v>
      </c>
      <c s="229"/>
    </row>
    <row ht="11.1" customHeight="1">
      <c s="299">
        <f t="shared" si="232"/>
        <v>1086</v>
      </c>
      <c s="74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25"/>
      <c s="255" t="str">
        <f t="shared" si="233"/>
        <v/>
      </c>
      <c s="25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223">
        <f t="shared" si="230"/>
        <v>0</v>
      </c>
      <c s="93" t="str">
        <f t="shared" si="231"/>
        <v>00:00</v>
      </c>
      <c s="29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9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9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9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9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9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9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9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9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9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9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9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9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9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9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9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9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9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9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9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9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9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9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9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9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9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9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9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9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71"/>
      <c r="CT1086" s="332"/>
      <c s="14"/>
      <c s="79"/>
      <c s="79"/>
      <c r="FL1086" s="1"/>
      <c s="125">
        <f t="shared" si="228"/>
        <v>44914</v>
      </c>
      <c s="229"/>
    </row>
    <row ht="11.1" customHeight="1">
      <c s="299">
        <f t="shared" si="232"/>
        <v>1087</v>
      </c>
      <c s="74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25"/>
      <c s="255" t="str">
        <f t="shared" si="233"/>
        <v/>
      </c>
      <c s="25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223">
        <f t="shared" si="230"/>
        <v>0</v>
      </c>
      <c s="93" t="str">
        <f t="shared" si="231"/>
        <v>00:00</v>
      </c>
      <c s="29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9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9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9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9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9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9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9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9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9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9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9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9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9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9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9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9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9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9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9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9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9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9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9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9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9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9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9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9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71"/>
      <c r="CT1087" s="332"/>
      <c s="14"/>
      <c s="79"/>
      <c s="79"/>
      <c r="FL1087" s="1"/>
      <c s="125">
        <f t="shared" si="228"/>
        <v>44915</v>
      </c>
      <c s="229"/>
    </row>
    <row ht="11.1" customHeight="1">
      <c s="299">
        <f t="shared" si="232"/>
        <v>1088</v>
      </c>
      <c s="74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25"/>
      <c s="255" t="str">
        <f t="shared" si="233"/>
        <v/>
      </c>
      <c s="25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223">
        <f t="shared" si="230"/>
        <v>0</v>
      </c>
      <c s="93" t="str">
        <f t="shared" si="231"/>
        <v>00:00</v>
      </c>
      <c s="29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9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9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9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9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9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9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9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9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9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9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9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9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9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9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9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9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9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9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9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9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9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9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9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9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9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9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9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9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71"/>
      <c r="CT1088" s="332"/>
      <c s="14"/>
      <c s="79"/>
      <c s="79"/>
      <c r="FL1088" s="1"/>
      <c s="125">
        <f t="shared" si="228"/>
        <v>44916</v>
      </c>
      <c s="229"/>
    </row>
    <row ht="11.1" customHeight="1">
      <c s="299">
        <f t="shared" si="232"/>
        <v>1089</v>
      </c>
      <c s="74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25"/>
      <c s="255" t="str">
        <f t="shared" si="233"/>
        <v/>
      </c>
      <c s="25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223">
        <f t="shared" si="230"/>
        <v>0</v>
      </c>
      <c s="93" t="str">
        <f t="shared" si="231"/>
        <v>00:00</v>
      </c>
      <c s="29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9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9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9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9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9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9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9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9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9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9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9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9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9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9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9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9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9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9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9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9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9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9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9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9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9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9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9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9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71"/>
      <c r="CT1089" s="332"/>
      <c s="14"/>
      <c s="79"/>
      <c s="79"/>
      <c r="FL1089" s="1"/>
      <c s="125">
        <f t="shared" si="228"/>
        <v>44917</v>
      </c>
      <c s="229"/>
    </row>
    <row ht="11.1" customHeight="1">
      <c s="299">
        <f t="shared" si="232"/>
        <v>1090</v>
      </c>
      <c s="74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25"/>
      <c s="255" t="str">
        <f t="shared" si="233"/>
        <v/>
      </c>
      <c s="25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223">
        <f t="shared" si="230"/>
        <v>0</v>
      </c>
      <c s="93" t="str">
        <f t="shared" si="231"/>
        <v>00:00</v>
      </c>
      <c s="29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9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9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9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9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9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9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9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9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9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9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9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9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9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9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9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9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9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9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9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9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9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9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9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9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9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9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9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9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71"/>
      <c r="CT1090" s="332"/>
      <c s="14"/>
      <c s="79"/>
      <c s="79"/>
      <c r="FL1090" s="1"/>
      <c s="125">
        <f t="shared" si="228"/>
        <v>44918</v>
      </c>
      <c s="229"/>
    </row>
    <row ht="11.1" customHeight="1">
      <c s="299">
        <f t="shared" si="232"/>
        <v>1091</v>
      </c>
      <c s="74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25"/>
      <c s="255" t="str">
        <f t="shared" si="233"/>
        <v/>
      </c>
      <c s="25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223">
        <f t="shared" si="230"/>
        <v>0</v>
      </c>
      <c s="93" t="str">
        <f t="shared" si="231"/>
        <v>00:00</v>
      </c>
      <c s="29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9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9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9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9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9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9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9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9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9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9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9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9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9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9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9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9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9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9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9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9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9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9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9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9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9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9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9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9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71"/>
      <c r="CT1091" s="332"/>
      <c s="14"/>
      <c s="79"/>
      <c s="79"/>
      <c r="FL1091" s="1"/>
      <c s="125">
        <f t="shared" si="228"/>
        <v>44919</v>
      </c>
      <c s="229"/>
    </row>
    <row ht="11.1" customHeight="1">
      <c s="299">
        <f t="shared" si="232"/>
        <v>1092</v>
      </c>
      <c s="74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25"/>
      <c s="255" t="str">
        <f t="shared" si="233"/>
        <v/>
      </c>
      <c s="25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223">
        <f t="shared" si="230"/>
        <v>0</v>
      </c>
      <c s="93" t="str">
        <f t="shared" si="231"/>
        <v>00:00</v>
      </c>
      <c s="29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9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9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9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9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9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9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9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9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9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9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9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9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9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9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9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9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9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9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9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9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9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9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9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9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9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9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9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9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71"/>
      <c r="CT1092" s="332"/>
      <c s="14"/>
      <c s="79"/>
      <c s="79"/>
      <c r="FL1092" s="1"/>
      <c s="125">
        <f t="shared" si="228"/>
        <v>44920</v>
      </c>
      <c s="229"/>
    </row>
    <row ht="11.1" customHeight="1">
      <c s="299">
        <f t="shared" si="232"/>
        <v>1093</v>
      </c>
      <c s="74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25"/>
      <c s="255" t="str">
        <f t="shared" si="233"/>
        <v/>
      </c>
      <c s="25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223">
        <f t="shared" si="230"/>
        <v>0</v>
      </c>
      <c s="93" t="str">
        <f t="shared" si="231"/>
        <v>00:00</v>
      </c>
      <c s="29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9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9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9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9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9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9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9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9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9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9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9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9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9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9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9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9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9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9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9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9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9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9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9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9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9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9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9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9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71"/>
      <c r="CT1093" s="332"/>
      <c s="14"/>
      <c s="79"/>
      <c s="79"/>
      <c r="FL1093" s="1"/>
      <c s="125">
        <f t="shared" si="228"/>
        <v>44921</v>
      </c>
      <c s="229"/>
    </row>
    <row ht="11.1" customHeight="1">
      <c s="299">
        <f t="shared" si="232"/>
        <v>1094</v>
      </c>
      <c s="74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25"/>
      <c s="255" t="str">
        <f t="shared" si="233"/>
        <v/>
      </c>
      <c s="25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223">
        <f t="shared" si="230"/>
        <v>0</v>
      </c>
      <c s="93" t="str">
        <f t="shared" si="231"/>
        <v>00:00</v>
      </c>
      <c s="29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9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9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9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9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9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9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9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9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9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9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9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9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9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9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9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9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9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9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9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9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9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9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9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9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9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9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9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9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71"/>
      <c r="CT1094" s="332"/>
      <c s="14"/>
      <c s="79"/>
      <c s="79"/>
      <c r="FL1094" s="1"/>
      <c s="125">
        <f t="shared" si="228"/>
        <v>44922</v>
      </c>
      <c s="229"/>
    </row>
    <row ht="11.1" customHeight="1">
      <c s="299">
        <f t="shared" si="232"/>
        <v>1095</v>
      </c>
      <c s="74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25"/>
      <c s="255" t="str">
        <f t="shared" si="233"/>
        <v/>
      </c>
      <c s="25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223">
        <f t="shared" si="230"/>
        <v>0</v>
      </c>
      <c s="93" t="str">
        <f t="shared" si="231"/>
        <v>00:00</v>
      </c>
      <c s="29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9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9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9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9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9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9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9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9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9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9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9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9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9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9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9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9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9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9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9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9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9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9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9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9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9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9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9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9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71"/>
      <c r="CT1095" s="332"/>
      <c s="14"/>
      <c s="79"/>
      <c s="79"/>
      <c r="FL1095" s="1"/>
      <c s="125">
        <f t="shared" si="228"/>
        <v>44923</v>
      </c>
      <c s="229"/>
    </row>
    <row ht="11.1" customHeight="1">
      <c s="299">
        <f t="shared" si="232"/>
        <v>1096</v>
      </c>
      <c s="74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25"/>
      <c s="255" t="str">
        <f t="shared" si="233"/>
        <v/>
      </c>
      <c s="25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223">
        <f t="shared" si="230"/>
        <v>0</v>
      </c>
      <c s="93" t="str">
        <f t="shared" si="231"/>
        <v>00:00</v>
      </c>
      <c s="29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9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9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9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9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9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9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9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9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9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9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9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9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9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9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9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9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9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9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9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9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9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9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9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9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9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9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9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9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71"/>
      <c r="CT1096" s="332"/>
      <c s="14"/>
      <c s="79"/>
      <c s="79"/>
      <c r="FL1096" s="1"/>
      <c s="125">
        <f t="shared" si="228"/>
        <v>44924</v>
      </c>
      <c s="229"/>
    </row>
    <row ht="11.1" customHeight="1">
      <c s="299">
        <f t="shared" si="232"/>
        <v>1097</v>
      </c>
      <c s="74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25"/>
      <c s="255" t="str">
        <f t="shared" si="233"/>
        <v/>
      </c>
      <c s="25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223">
        <f t="shared" si="230"/>
        <v>0</v>
      </c>
      <c s="93" t="str">
        <f t="shared" si="231"/>
        <v>00:00</v>
      </c>
      <c s="29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9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9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9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9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9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9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9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9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9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9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9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9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9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9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9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9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9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9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9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9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9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9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9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9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9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9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9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9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71"/>
      <c r="CT1097" s="332"/>
      <c s="14"/>
      <c s="79"/>
      <c s="79"/>
      <c r="FL1097" s="1"/>
      <c s="125">
        <f t="shared" si="228"/>
        <v>44925</v>
      </c>
      <c s="229"/>
    </row>
    <row ht="11.1" customHeight="1">
      <c s="299">
        <f t="shared" si="232"/>
        <v>1098</v>
      </c>
      <c s="74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25"/>
      <c s="255" t="str">
        <f t="shared" si="233"/>
        <v/>
      </c>
      <c s="25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223">
        <f t="shared" si="230"/>
        <v>0</v>
      </c>
      <c s="93" t="str">
        <f t="shared" si="231"/>
        <v>00:00</v>
      </c>
      <c s="29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9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9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9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9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9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9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9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9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9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9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9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9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9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9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9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9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9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9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9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9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9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9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9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9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9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9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9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9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71"/>
      <c r="CT1098" s="332"/>
      <c s="14"/>
      <c s="79"/>
      <c s="79"/>
      <c r="FL1098" s="1"/>
      <c s="125">
        <f t="shared" si="228"/>
        <v>44926</v>
      </c>
      <c s="229"/>
    </row>
    <row ht="11.1" customHeight="1">
      <c s="299">
        <f t="shared" si="232"/>
        <v>1099</v>
      </c>
      <c s="74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25"/>
      <c s="255" t="str">
        <f t="shared" si="233"/>
        <v/>
      </c>
      <c s="25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223">
        <f t="shared" si="230"/>
        <v>0</v>
      </c>
      <c s="93" t="str">
        <f t="shared" si="231"/>
        <v>00:00</v>
      </c>
      <c s="29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9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9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9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9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9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9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9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9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9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9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9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9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9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9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9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9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9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9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9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9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9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9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9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9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9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9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9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9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71"/>
      <c r="CT1099" s="332"/>
      <c s="14"/>
      <c s="79"/>
      <c s="79"/>
      <c r="FL1099" s="1"/>
      <c s="125">
        <f t="shared" si="228"/>
        <v>44927</v>
      </c>
      <c s="229"/>
    </row>
    <row ht="11.1" customHeight="1">
      <c s="299">
        <f t="shared" si="232"/>
        <v>1100</v>
      </c>
      <c s="74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25"/>
      <c s="255" t="str">
        <f t="shared" si="233"/>
        <v/>
      </c>
      <c s="25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223">
        <f t="shared" si="230"/>
        <v>0</v>
      </c>
      <c s="93" t="str">
        <f t="shared" si="231"/>
        <v>00:00</v>
      </c>
      <c s="29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9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9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9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9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9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9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9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9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9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9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9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9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9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9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9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9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9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9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9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9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9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9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9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9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9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9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9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9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71"/>
      <c r="CT1100" s="332"/>
      <c s="14"/>
      <c s="79"/>
      <c s="79"/>
      <c r="FL1100" s="1"/>
      <c s="125">
        <f t="shared" si="228"/>
        <v>44928</v>
      </c>
      <c s="229"/>
    </row>
    <row ht="11.1" customHeight="1">
      <c s="299">
        <f t="shared" si="232"/>
        <v>1101</v>
      </c>
      <c s="74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25"/>
      <c s="255" t="str">
        <f t="shared" si="233"/>
        <v/>
      </c>
      <c s="25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223">
        <f t="shared" si="230"/>
        <v>0</v>
      </c>
      <c s="93" t="str">
        <f t="shared" si="231"/>
        <v>00:00</v>
      </c>
      <c s="29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9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9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9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9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9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9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9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9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9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9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9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9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9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9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9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9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9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9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9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9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9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9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9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9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9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9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9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9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71"/>
      <c r="CT1101" s="332"/>
      <c s="14"/>
      <c s="79"/>
      <c s="79"/>
      <c r="FL1101" s="1"/>
      <c s="125">
        <f t="shared" si="228"/>
        <v>44929</v>
      </c>
      <c s="229"/>
    </row>
    <row ht="11.1" customHeight="1">
      <c s="299">
        <f t="shared" si="232"/>
        <v>1102</v>
      </c>
      <c s="74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25"/>
      <c s="255" t="str">
        <f t="shared" si="233"/>
        <v/>
      </c>
      <c s="25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223">
        <f t="shared" si="230"/>
        <v>0</v>
      </c>
      <c s="93" t="str">
        <f t="shared" si="231"/>
        <v>00:00</v>
      </c>
      <c s="29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9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9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9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9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9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9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9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9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9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9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9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9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9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9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9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9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9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9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9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9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9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9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9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9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9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9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9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9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71"/>
      <c r="CT1102" s="332"/>
      <c s="14"/>
      <c s="79"/>
      <c s="79"/>
      <c r="FL1102" s="1"/>
      <c s="125">
        <f t="shared" si="228"/>
        <v>44930</v>
      </c>
      <c s="229"/>
    </row>
    <row ht="11.1" customHeight="1">
      <c s="299">
        <f t="shared" si="232"/>
        <v>1103</v>
      </c>
      <c s="74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25"/>
      <c s="255" t="str">
        <f t="shared" si="233"/>
        <v/>
      </c>
      <c s="25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223">
        <f t="shared" si="230"/>
        <v>0</v>
      </c>
      <c s="93" t="str">
        <f t="shared" si="231"/>
        <v>00:00</v>
      </c>
      <c s="29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9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9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9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9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9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9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9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9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9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9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9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9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9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9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9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9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9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9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9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9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9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9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9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9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9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9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9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9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71"/>
      <c r="CT1103" s="332"/>
      <c s="14"/>
      <c s="79"/>
      <c s="79"/>
      <c r="FL1103" s="1"/>
      <c s="125">
        <f t="shared" si="228"/>
        <v>44931</v>
      </c>
      <c s="229"/>
    </row>
    <row ht="11.1" customHeight="1">
      <c s="299">
        <f t="shared" si="232"/>
        <v>1104</v>
      </c>
      <c s="74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25"/>
      <c s="255" t="str">
        <f t="shared" si="233"/>
        <v/>
      </c>
      <c s="25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223">
        <f t="shared" si="230"/>
        <v>0</v>
      </c>
      <c s="93" t="str">
        <f t="shared" si="231"/>
        <v>00:00</v>
      </c>
      <c s="29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9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9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9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9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9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9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9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9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9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9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9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9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9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9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9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9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9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9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9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9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9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9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9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9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9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9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9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9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71"/>
      <c r="CT1104" s="332"/>
      <c s="14"/>
      <c s="79"/>
      <c s="79"/>
      <c r="FL1104" s="1"/>
      <c s="125">
        <f t="shared" si="228"/>
        <v>44932</v>
      </c>
      <c s="229"/>
    </row>
    <row ht="11.1" customHeight="1">
      <c s="299">
        <f t="shared" si="232"/>
        <v>1105</v>
      </c>
      <c s="74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25"/>
      <c s="255" t="str">
        <f t="shared" si="233"/>
        <v/>
      </c>
      <c s="25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223">
        <f t="shared" si="230"/>
        <v>0</v>
      </c>
      <c s="93" t="str">
        <f t="shared" si="231"/>
        <v>00:00</v>
      </c>
      <c s="29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9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9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9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9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9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9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9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9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9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9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9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9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9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9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9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9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9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9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9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9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9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9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9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9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9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9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9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9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71"/>
      <c r="CT1105" s="332"/>
      <c s="14"/>
      <c s="79"/>
      <c s="79"/>
      <c r="FL1105" s="1"/>
      <c s="125">
        <f t="shared" si="228"/>
        <v>44933</v>
      </c>
      <c s="229"/>
    </row>
    <row ht="11.1" customHeight="1">
      <c s="299">
        <f t="shared" si="232"/>
        <v>1106</v>
      </c>
      <c s="74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25"/>
      <c s="255" t="str">
        <f t="shared" si="233"/>
        <v/>
      </c>
      <c s="25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223">
        <f t="shared" si="230"/>
        <v>0</v>
      </c>
      <c s="93" t="str">
        <f t="shared" si="231"/>
        <v>00:00</v>
      </c>
      <c s="29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9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9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9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9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9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9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9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9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9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9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9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9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9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9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9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9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9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9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9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9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9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9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9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9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9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9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9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9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71"/>
      <c r="CT1106" s="332"/>
      <c s="14"/>
      <c s="79"/>
      <c s="79"/>
      <c r="FL1106" s="1"/>
      <c s="125">
        <f t="shared" si="228"/>
        <v>44934</v>
      </c>
      <c s="229"/>
    </row>
    <row ht="11.1" customHeight="1">
      <c s="299">
        <f t="shared" si="232"/>
        <v>1107</v>
      </c>
      <c s="74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25"/>
      <c s="255" t="str">
        <f t="shared" si="233"/>
        <v/>
      </c>
      <c s="25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223">
        <f t="shared" si="230"/>
        <v>0</v>
      </c>
      <c s="93" t="str">
        <f t="shared" si="231"/>
        <v>00:00</v>
      </c>
      <c s="29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9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9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9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9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9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9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9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9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9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9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9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9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9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9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9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9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9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9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9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9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9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9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9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9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9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9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9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9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71"/>
      <c r="CT1107" s="332"/>
      <c s="14"/>
      <c s="79"/>
      <c s="79"/>
      <c r="FL1107" s="1"/>
      <c s="125">
        <f t="shared" si="228"/>
        <v>44935</v>
      </c>
      <c s="229"/>
    </row>
    <row ht="11.1" customHeight="1">
      <c s="299">
        <f t="shared" si="232"/>
        <v>1108</v>
      </c>
      <c s="74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25"/>
      <c s="255" t="str">
        <f t="shared" si="233"/>
        <v/>
      </c>
      <c s="25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223">
        <f t="shared" si="230"/>
        <v>0</v>
      </c>
      <c s="93" t="str">
        <f t="shared" si="231"/>
        <v>00:00</v>
      </c>
      <c s="29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9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9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9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9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9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9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9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9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9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9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9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9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9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9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9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9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9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9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9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9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9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9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9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9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9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9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9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9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71"/>
      <c r="CT1108" s="332"/>
      <c s="14"/>
      <c s="79"/>
      <c s="79"/>
      <c r="FL1108" s="1"/>
      <c s="125">
        <f t="shared" si="228"/>
        <v>44936</v>
      </c>
      <c s="229"/>
    </row>
    <row ht="11.1" customHeight="1">
      <c s="299">
        <f t="shared" si="232"/>
        <v>1109</v>
      </c>
      <c s="74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25"/>
      <c s="255" t="str">
        <f t="shared" si="233"/>
        <v/>
      </c>
      <c s="25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223">
        <f t="shared" si="230"/>
        <v>0</v>
      </c>
      <c s="93" t="str">
        <f t="shared" si="231"/>
        <v>00:00</v>
      </c>
      <c s="29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9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9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9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9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9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9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9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9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9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9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9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9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9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9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9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9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9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9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9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9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9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9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9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9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9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9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9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9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71"/>
      <c r="CT1109" s="332"/>
      <c s="14"/>
      <c s="79"/>
      <c s="79"/>
      <c r="FL1109" s="1"/>
      <c s="125">
        <f t="shared" si="228"/>
        <v>44937</v>
      </c>
      <c s="229"/>
    </row>
    <row ht="11.1" customHeight="1">
      <c s="299">
        <f t="shared" si="232"/>
        <v>1110</v>
      </c>
      <c s="74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25"/>
      <c s="255" t="str">
        <f t="shared" si="233"/>
        <v/>
      </c>
      <c s="25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223">
        <f t="shared" si="230"/>
        <v>0</v>
      </c>
      <c s="93" t="str">
        <f t="shared" si="231"/>
        <v>00:00</v>
      </c>
      <c s="29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9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9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9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9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9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9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9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9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9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9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9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9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9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9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9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9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9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9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9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9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9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9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9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9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9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9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9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9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71"/>
      <c r="CT1110" s="332"/>
      <c s="14"/>
      <c s="79"/>
      <c s="79"/>
      <c r="FL1110" s="1"/>
      <c s="125">
        <f t="shared" si="228"/>
        <v>44938</v>
      </c>
      <c s="229"/>
    </row>
    <row ht="11.1" customHeight="1">
      <c s="299">
        <f t="shared" si="232"/>
        <v>1111</v>
      </c>
      <c s="74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25"/>
      <c s="255" t="str">
        <f t="shared" si="233"/>
        <v/>
      </c>
      <c s="25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223">
        <f t="shared" si="230"/>
        <v>0</v>
      </c>
      <c s="93" t="str">
        <f t="shared" si="231"/>
        <v>00:00</v>
      </c>
      <c s="29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9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9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9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9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9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9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9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9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9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9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9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9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9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9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9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9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9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9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9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9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9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9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9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9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9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9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9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9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71"/>
      <c r="CT1111" s="332"/>
      <c s="14"/>
      <c s="79"/>
      <c s="79"/>
      <c r="FL1111" s="1"/>
      <c s="125">
        <f t="shared" si="228"/>
        <v>44939</v>
      </c>
      <c s="229"/>
    </row>
    <row ht="11.1" customHeight="1">
      <c s="299">
        <f t="shared" si="232"/>
        <v>1112</v>
      </c>
      <c s="74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25"/>
      <c s="255" t="str">
        <f t="shared" si="233"/>
        <v/>
      </c>
      <c s="25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223">
        <f t="shared" si="230"/>
        <v>0</v>
      </c>
      <c s="93" t="str">
        <f t="shared" si="231"/>
        <v>00:00</v>
      </c>
      <c s="29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9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9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9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9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9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9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9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9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9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9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9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9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9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9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9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9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9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9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9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9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9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9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9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9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9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9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9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9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71"/>
      <c r="CT1112" s="332"/>
      <c s="14"/>
      <c s="79"/>
      <c s="79"/>
      <c r="FL1112" s="1"/>
      <c s="125">
        <f t="shared" si="228"/>
        <v>44940</v>
      </c>
      <c s="229"/>
    </row>
    <row ht="11.1" customHeight="1">
      <c s="299">
        <f t="shared" si="232"/>
        <v>1113</v>
      </c>
      <c s="74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25"/>
      <c s="255" t="str">
        <f t="shared" si="233"/>
        <v/>
      </c>
      <c s="25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223">
        <f t="shared" si="230"/>
        <v>0</v>
      </c>
      <c s="93" t="str">
        <f t="shared" si="231"/>
        <v>00:00</v>
      </c>
      <c s="29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9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9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9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9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9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9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9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9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9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9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9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9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9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9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9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9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9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9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9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9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9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9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9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9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9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9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9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9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71"/>
      <c r="CT1113" s="332"/>
      <c s="14"/>
      <c s="79"/>
      <c s="79"/>
      <c r="FL1113" s="1"/>
      <c s="125">
        <f t="shared" si="228"/>
        <v>44941</v>
      </c>
      <c s="229"/>
    </row>
    <row ht="11.1" customHeight="1">
      <c s="299">
        <f t="shared" si="232"/>
        <v>1114</v>
      </c>
      <c s="74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25"/>
      <c s="255" t="str">
        <f t="shared" si="233"/>
        <v/>
      </c>
      <c s="25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223">
        <f t="shared" si="230"/>
        <v>0</v>
      </c>
      <c s="93" t="str">
        <f t="shared" si="231"/>
        <v>00:00</v>
      </c>
      <c s="29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9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9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9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9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9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9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9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9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9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9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9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9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9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9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9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9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9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9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9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9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9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9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9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9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9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9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9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9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71"/>
      <c r="CT1114" s="332"/>
      <c s="14"/>
      <c s="79"/>
      <c s="79"/>
      <c r="FL1114" s="1"/>
      <c s="125">
        <f t="shared" si="228"/>
        <v>44942</v>
      </c>
      <c s="229"/>
    </row>
    <row ht="11.1" customHeight="1">
      <c s="299">
        <f t="shared" si="232"/>
        <v>1115</v>
      </c>
      <c s="74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25"/>
      <c s="255" t="str">
        <f t="shared" si="233"/>
        <v/>
      </c>
      <c s="25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223">
        <f t="shared" si="230"/>
        <v>0</v>
      </c>
      <c s="93" t="str">
        <f t="shared" si="231"/>
        <v>00:00</v>
      </c>
      <c s="29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9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9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9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9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9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9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9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9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9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9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9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9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9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9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9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9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9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9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9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9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9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9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9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9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9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9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9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9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71"/>
      <c r="CT1115" s="332"/>
      <c s="14"/>
      <c s="79"/>
      <c s="79"/>
      <c r="FL1115" s="1"/>
      <c s="125">
        <f t="shared" si="228"/>
        <v>44943</v>
      </c>
      <c s="229"/>
    </row>
    <row ht="11.1" customHeight="1">
      <c s="299">
        <f t="shared" si="232"/>
        <v>1116</v>
      </c>
      <c s="74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25"/>
      <c s="255" t="str">
        <f t="shared" si="233"/>
        <v/>
      </c>
      <c s="25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223">
        <f t="shared" si="230"/>
        <v>0</v>
      </c>
      <c s="93" t="str">
        <f t="shared" si="231"/>
        <v>00:00</v>
      </c>
      <c s="29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9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9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9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9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9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9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9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9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9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9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9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9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9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9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9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9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9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9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9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9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9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9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9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9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9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9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9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9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71"/>
      <c r="CT1116" s="332"/>
      <c s="14"/>
      <c s="79"/>
      <c s="79"/>
      <c r="FL1116" s="1"/>
      <c s="125">
        <f t="shared" si="228"/>
        <v>44944</v>
      </c>
      <c s="229"/>
    </row>
    <row ht="11.1" customHeight="1">
      <c s="299">
        <f t="shared" si="232"/>
        <v>1117</v>
      </c>
      <c s="74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25"/>
      <c s="255" t="str">
        <f t="shared" si="233"/>
        <v/>
      </c>
      <c s="25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223">
        <f t="shared" si="230"/>
        <v>0</v>
      </c>
      <c s="93" t="str">
        <f t="shared" si="231"/>
        <v>00:00</v>
      </c>
      <c s="29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9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9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9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9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9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9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9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9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9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9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9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9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9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9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9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9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9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9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9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9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9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9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9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9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9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9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9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9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71"/>
      <c r="CT1117" s="332"/>
      <c s="14"/>
      <c s="79"/>
      <c s="79"/>
      <c r="FL1117" s="1"/>
      <c s="125">
        <f t="shared" si="228"/>
        <v>44945</v>
      </c>
      <c s="229"/>
    </row>
    <row ht="11.1" customHeight="1">
      <c s="299">
        <f t="shared" si="232"/>
        <v>1118</v>
      </c>
      <c s="74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25"/>
      <c s="255" t="str">
        <f t="shared" si="233"/>
        <v/>
      </c>
      <c s="25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223">
        <f t="shared" si="230"/>
        <v>0</v>
      </c>
      <c s="93" t="str">
        <f t="shared" si="231"/>
        <v>00:00</v>
      </c>
      <c s="29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9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9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9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9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9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9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9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9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9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9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9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9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9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9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9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9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9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9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9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9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9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9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9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9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9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9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9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9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71"/>
      <c r="CT1118" s="332"/>
      <c s="14"/>
      <c s="79"/>
      <c s="79"/>
      <c r="FL1118" s="1"/>
      <c s="125">
        <f t="shared" si="228"/>
        <v>44946</v>
      </c>
      <c s="229"/>
    </row>
    <row ht="11.1" customHeight="1">
      <c s="299">
        <f t="shared" si="232"/>
        <v>1119</v>
      </c>
      <c s="74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25"/>
      <c s="255" t="str">
        <f t="shared" si="233"/>
        <v/>
      </c>
      <c s="25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223">
        <f t="shared" si="230"/>
        <v>0</v>
      </c>
      <c s="93" t="str">
        <f t="shared" si="231"/>
        <v>00:00</v>
      </c>
      <c s="29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9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9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9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9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9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9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9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9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9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9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9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9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9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9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9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9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9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9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9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9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9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9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9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9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9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9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9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9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71"/>
      <c r="CT1119" s="332"/>
      <c s="14"/>
      <c s="79"/>
      <c s="79"/>
      <c r="FL1119" s="1"/>
      <c s="125">
        <f t="shared" si="228"/>
        <v>44947</v>
      </c>
      <c s="229"/>
    </row>
    <row ht="11.1" customHeight="1">
      <c s="299">
        <f t="shared" si="232"/>
        <v>1120</v>
      </c>
      <c s="74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25"/>
      <c s="255" t="str">
        <f t="shared" si="233"/>
        <v/>
      </c>
      <c s="25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223">
        <f t="shared" si="230"/>
        <v>0</v>
      </c>
      <c s="93" t="str">
        <f t="shared" si="231"/>
        <v>00:00</v>
      </c>
      <c s="29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9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9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9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9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9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9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9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9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9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9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9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9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9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9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9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9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9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9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9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9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9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9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9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9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9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9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9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9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71"/>
      <c r="CT1120" s="332"/>
      <c s="14"/>
      <c s="79"/>
      <c s="79"/>
      <c r="FL1120" s="1"/>
      <c s="125">
        <f t="shared" si="228"/>
        <v>44948</v>
      </c>
      <c s="229"/>
    </row>
    <row ht="11.1" customHeight="1">
      <c s="299">
        <f t="shared" si="232"/>
        <v>1121</v>
      </c>
      <c s="74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25"/>
      <c s="255" t="str">
        <f t="shared" si="233"/>
        <v/>
      </c>
      <c s="25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223">
        <f t="shared" si="230"/>
        <v>0</v>
      </c>
      <c s="93" t="str">
        <f t="shared" si="231"/>
        <v>00:00</v>
      </c>
      <c s="29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9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9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9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9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9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9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9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9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9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9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9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9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9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9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9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9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9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9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9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9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9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9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9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9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9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9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9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9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71"/>
      <c r="CT1121" s="332"/>
      <c s="14"/>
      <c s="79"/>
      <c s="79"/>
      <c r="FL1121" s="1"/>
      <c s="125">
        <f t="shared" si="228"/>
        <v>44949</v>
      </c>
      <c s="229"/>
    </row>
    <row ht="11.1" customHeight="1">
      <c s="299">
        <f t="shared" si="232"/>
        <v>1122</v>
      </c>
      <c s="74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25"/>
      <c s="255" t="str">
        <f t="shared" si="233"/>
        <v/>
      </c>
      <c s="25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223">
        <f t="shared" si="230"/>
        <v>0</v>
      </c>
      <c s="93" t="str">
        <f t="shared" si="231"/>
        <v>00:00</v>
      </c>
      <c s="29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9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9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9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9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9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9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9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9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9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9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9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9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9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9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9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9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9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9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9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9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9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9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9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9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9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9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9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9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71"/>
      <c r="CT1122" s="332"/>
      <c s="14"/>
      <c s="79"/>
      <c s="79"/>
      <c r="FL1122" s="1"/>
      <c s="125">
        <f t="shared" si="228"/>
        <v>44950</v>
      </c>
      <c s="229"/>
    </row>
    <row ht="11.1" customHeight="1">
      <c s="299">
        <f t="shared" si="232"/>
        <v>1123</v>
      </c>
      <c s="74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25"/>
      <c s="255" t="str">
        <f t="shared" si="233"/>
        <v/>
      </c>
      <c s="25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223">
        <f t="shared" si="230"/>
        <v>0</v>
      </c>
      <c s="93" t="str">
        <f t="shared" si="231"/>
        <v>00:00</v>
      </c>
      <c s="29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9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9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9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9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9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9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9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9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9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9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9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9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9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9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9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9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9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9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9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9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9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9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9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9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9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9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9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9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71"/>
      <c r="CT1123" s="332"/>
      <c s="14"/>
      <c s="79"/>
      <c s="79"/>
      <c r="FL1123" s="1"/>
      <c s="125">
        <f t="shared" si="228"/>
        <v>44951</v>
      </c>
      <c s="229"/>
    </row>
    <row ht="11.1" customHeight="1">
      <c s="299">
        <f t="shared" si="232"/>
        <v>1124</v>
      </c>
      <c s="74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25"/>
      <c s="255" t="str">
        <f t="shared" si="233"/>
        <v/>
      </c>
      <c s="25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223">
        <f t="shared" si="230"/>
        <v>0</v>
      </c>
      <c s="93" t="str">
        <f t="shared" si="231"/>
        <v>00:00</v>
      </c>
      <c s="29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9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9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9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9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9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9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9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9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9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9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9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9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9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9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9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9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9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9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9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9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9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9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9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9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9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9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9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9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71"/>
      <c r="CT1124" s="332"/>
      <c s="14"/>
      <c s="79"/>
      <c s="79"/>
      <c r="FL1124" s="1"/>
      <c s="125">
        <f t="shared" si="228"/>
        <v>44952</v>
      </c>
      <c s="229"/>
    </row>
    <row ht="11.1" customHeight="1">
      <c s="299">
        <f t="shared" si="232"/>
        <v>1125</v>
      </c>
      <c s="74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25"/>
      <c s="255" t="str">
        <f t="shared" si="233"/>
        <v/>
      </c>
      <c s="25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223">
        <f t="shared" si="230"/>
        <v>0</v>
      </c>
      <c s="93" t="str">
        <f t="shared" si="231"/>
        <v>00:00</v>
      </c>
      <c s="29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9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9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9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9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9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9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9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9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9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9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9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9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9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9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9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9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9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9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9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9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9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9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9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9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9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9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9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9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71"/>
      <c r="CT1125" s="332"/>
      <c s="14"/>
      <c s="79"/>
      <c s="79"/>
      <c r="FL1125" s="1"/>
      <c s="125">
        <f t="shared" si="228"/>
        <v>44953</v>
      </c>
      <c s="229"/>
    </row>
    <row ht="11.1" customHeight="1">
      <c s="299">
        <f t="shared" si="232"/>
        <v>1126</v>
      </c>
      <c s="74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25"/>
      <c s="255" t="str">
        <f t="shared" si="233"/>
        <v/>
      </c>
      <c s="25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223">
        <f t="shared" si="230"/>
        <v>0</v>
      </c>
      <c s="93" t="str">
        <f t="shared" si="231"/>
        <v>00:00</v>
      </c>
      <c s="29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9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9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9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9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9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9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9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9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9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9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9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9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9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9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9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9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9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9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9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9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9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9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9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9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9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9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9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9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71"/>
      <c r="CT1126" s="332"/>
      <c s="14"/>
      <c s="79"/>
      <c s="79"/>
      <c r="FL1126" s="1"/>
      <c s="125">
        <f t="shared" si="228"/>
        <v>44954</v>
      </c>
      <c s="229"/>
    </row>
    <row ht="11.1" customHeight="1">
      <c s="299">
        <f t="shared" si="232"/>
        <v>1127</v>
      </c>
      <c s="74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25"/>
      <c s="255" t="str">
        <f t="shared" si="233"/>
        <v/>
      </c>
      <c s="25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223">
        <f t="shared" si="230"/>
        <v>0</v>
      </c>
      <c s="93" t="str">
        <f t="shared" si="231"/>
        <v>00:00</v>
      </c>
      <c s="29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9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9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9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9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9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9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9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9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9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9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9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9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9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9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9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9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9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9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9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9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9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9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9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9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9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9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9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9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71"/>
      <c r="CT1127" s="332"/>
      <c s="14"/>
      <c s="79"/>
      <c s="79"/>
      <c r="FL1127" s="1"/>
      <c s="125">
        <f t="shared" si="228"/>
        <v>44955</v>
      </c>
      <c s="229"/>
    </row>
    <row ht="11.1" customHeight="1">
      <c s="299">
        <f t="shared" si="232"/>
        <v>1128</v>
      </c>
      <c s="74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25"/>
      <c s="255" t="str">
        <f t="shared" si="233"/>
        <v/>
      </c>
      <c s="25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223">
        <f t="shared" si="230"/>
        <v>0</v>
      </c>
      <c s="93" t="str">
        <f t="shared" si="231"/>
        <v>00:00</v>
      </c>
      <c s="29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9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9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9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9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9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9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9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9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9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9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9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9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9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9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9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9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9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9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9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9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9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9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9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9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9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9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9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9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71"/>
      <c r="CT1128" s="332"/>
      <c s="14"/>
      <c s="79"/>
      <c s="79"/>
      <c r="FL1128" s="1"/>
      <c s="125">
        <f t="shared" si="228"/>
        <v>44956</v>
      </c>
      <c s="229"/>
    </row>
    <row ht="11.1" customHeight="1">
      <c s="299">
        <f t="shared" si="232"/>
        <v>1129</v>
      </c>
      <c s="74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25"/>
      <c s="255" t="str">
        <f t="shared" si="233"/>
        <v/>
      </c>
      <c s="25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223">
        <f t="shared" si="230"/>
        <v>0</v>
      </c>
      <c s="93" t="str">
        <f t="shared" si="231"/>
        <v>00:00</v>
      </c>
      <c s="29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9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9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9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9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9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9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9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9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9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9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9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9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9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9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9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9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9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9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9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9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9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9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9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9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9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9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9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9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71"/>
      <c r="CT1129" s="332"/>
      <c s="14"/>
      <c s="79"/>
      <c s="79"/>
      <c r="FL1129" s="1"/>
      <c s="125">
        <f t="shared" si="228"/>
        <v>44957</v>
      </c>
      <c s="229"/>
    </row>
    <row ht="11.1" customHeight="1">
      <c s="299">
        <f t="shared" si="232"/>
        <v>1130</v>
      </c>
      <c s="74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25"/>
      <c s="255" t="str">
        <f t="shared" si="233"/>
        <v/>
      </c>
      <c s="25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223">
        <f t="shared" si="230"/>
        <v>0</v>
      </c>
      <c s="93" t="str">
        <f t="shared" si="231"/>
        <v>00:00</v>
      </c>
      <c s="29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9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9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9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9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9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9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9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9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9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9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9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9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9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9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9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9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9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9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9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9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9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9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9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9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9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9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9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9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71"/>
      <c r="CT1130" s="332"/>
      <c s="14"/>
      <c s="79"/>
      <c s="79"/>
      <c r="FL1130" s="1"/>
      <c s="125">
        <f t="shared" si="228"/>
        <v>44958</v>
      </c>
      <c s="229"/>
    </row>
    <row ht="11.1" customHeight="1">
      <c s="299">
        <f t="shared" si="232"/>
        <v>1131</v>
      </c>
      <c s="74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25"/>
      <c s="255" t="str">
        <f t="shared" si="233"/>
        <v/>
      </c>
      <c s="25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223">
        <f t="shared" si="230"/>
        <v>0</v>
      </c>
      <c s="93" t="str">
        <f t="shared" si="231"/>
        <v>00:00</v>
      </c>
      <c s="29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9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9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9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9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9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9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9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9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9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9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9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9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9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9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9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9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9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9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9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9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9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9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9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9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9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9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9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9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71"/>
      <c r="CT1131" s="332"/>
      <c s="14"/>
      <c s="79"/>
      <c s="79"/>
      <c r="FL1131" s="1"/>
      <c s="125">
        <f t="shared" si="228"/>
        <v>44959</v>
      </c>
      <c s="229"/>
    </row>
    <row ht="11.1" customHeight="1">
      <c s="299">
        <f t="shared" si="232"/>
        <v>1132</v>
      </c>
      <c s="74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25"/>
      <c s="255" t="str">
        <f t="shared" si="233"/>
        <v/>
      </c>
      <c s="25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223">
        <f t="shared" si="230"/>
        <v>0</v>
      </c>
      <c s="93" t="str">
        <f t="shared" si="231"/>
        <v>00:00</v>
      </c>
      <c s="29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9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9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9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9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9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9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9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9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9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9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9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9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9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9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9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9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9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9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9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9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9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9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9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9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9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9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9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9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71"/>
      <c r="CT1132" s="332"/>
      <c s="14"/>
      <c s="79"/>
      <c s="79"/>
      <c r="FL1132" s="1"/>
      <c s="125">
        <f t="shared" si="228"/>
        <v>44960</v>
      </c>
      <c s="229"/>
    </row>
    <row ht="11.1" customHeight="1">
      <c s="299">
        <f t="shared" si="232"/>
        <v>1133</v>
      </c>
      <c s="74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25"/>
      <c s="255" t="str">
        <f t="shared" si="233"/>
        <v/>
      </c>
      <c s="25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223">
        <f t="shared" si="230"/>
        <v>0</v>
      </c>
      <c s="93" t="str">
        <f t="shared" si="231"/>
        <v>00:00</v>
      </c>
      <c s="29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9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9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9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9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9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9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9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9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9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9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9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9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9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9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9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9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9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9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9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9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9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9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9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9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9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9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9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9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71"/>
      <c r="CT1133" s="332"/>
      <c s="14"/>
      <c s="79"/>
      <c s="79"/>
      <c r="FL1133" s="1"/>
      <c s="125">
        <f t="shared" si="228"/>
        <v>44961</v>
      </c>
      <c s="229"/>
    </row>
    <row ht="11.1" customHeight="1">
      <c s="299">
        <f t="shared" si="232"/>
        <v>1134</v>
      </c>
      <c s="74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25"/>
      <c s="255" t="str">
        <f t="shared" si="233"/>
        <v/>
      </c>
      <c s="25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223">
        <f t="shared" si="230"/>
        <v>0</v>
      </c>
      <c s="93" t="str">
        <f t="shared" si="231"/>
        <v>00:00</v>
      </c>
      <c s="29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9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9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9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9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9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9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9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9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9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9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9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9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9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9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9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9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9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9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9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9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9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9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9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9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9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9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9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9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71"/>
      <c r="CT1134" s="332"/>
      <c s="14"/>
      <c s="79"/>
      <c s="79"/>
      <c r="FL1134" s="1"/>
      <c s="125">
        <f t="shared" si="228"/>
        <v>44962</v>
      </c>
      <c s="229"/>
    </row>
    <row ht="11.1" customHeight="1">
      <c s="299">
        <f t="shared" si="232"/>
        <v>1135</v>
      </c>
      <c s="74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25"/>
      <c s="255" t="str">
        <f t="shared" si="233"/>
        <v/>
      </c>
      <c s="25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223">
        <f t="shared" si="230"/>
        <v>0</v>
      </c>
      <c s="93" t="str">
        <f t="shared" si="231"/>
        <v>00:00</v>
      </c>
      <c s="29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9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9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9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9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9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9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9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9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9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9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9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9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9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9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9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9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9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9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9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9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9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9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9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9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9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9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9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9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71"/>
      <c r="CT1135" s="332"/>
      <c s="14"/>
      <c s="79"/>
      <c s="79"/>
      <c r="FL1135" s="1"/>
      <c s="125">
        <f t="shared" si="228"/>
        <v>44963</v>
      </c>
      <c s="229"/>
    </row>
    <row ht="11.1" customHeight="1">
      <c s="299">
        <f t="shared" si="232"/>
        <v>1136</v>
      </c>
      <c s="74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25"/>
      <c s="255" t="str">
        <f t="shared" si="233"/>
        <v/>
      </c>
      <c s="25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223">
        <f t="shared" si="230"/>
        <v>0</v>
      </c>
      <c s="93" t="str">
        <f t="shared" si="231"/>
        <v>00:00</v>
      </c>
      <c s="29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9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9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9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9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9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9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9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9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9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9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9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9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9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9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9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9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9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9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9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9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9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9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9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9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9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9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9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9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71"/>
      <c r="CT1136" s="332"/>
      <c s="14"/>
      <c s="79"/>
      <c s="79"/>
      <c r="FL1136" s="1"/>
      <c s="125">
        <f t="shared" si="228"/>
        <v>44964</v>
      </c>
      <c s="229"/>
    </row>
    <row ht="11.1" customHeight="1">
      <c s="299">
        <f t="shared" si="232"/>
        <v>1137</v>
      </c>
      <c s="74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25"/>
      <c s="255" t="str">
        <f t="shared" si="233"/>
        <v/>
      </c>
      <c s="25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223">
        <f t="shared" si="230"/>
        <v>0</v>
      </c>
      <c s="93" t="str">
        <f t="shared" si="231"/>
        <v>00:00</v>
      </c>
      <c s="29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9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9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9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9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9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9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9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9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9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9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9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9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9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9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9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9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9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9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9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9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9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9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9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9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9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9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9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9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71"/>
      <c r="CT1137" s="332"/>
      <c s="14"/>
      <c s="79"/>
      <c s="79"/>
      <c r="FL1137" s="1"/>
      <c s="125">
        <f t="shared" si="228"/>
        <v>44965</v>
      </c>
      <c s="229"/>
    </row>
    <row ht="11.1" customHeight="1">
      <c s="299">
        <f t="shared" si="232"/>
        <v>1138</v>
      </c>
      <c s="74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25"/>
      <c s="255" t="str">
        <f t="shared" si="233"/>
        <v/>
      </c>
      <c s="25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223">
        <f t="shared" si="230"/>
        <v>0</v>
      </c>
      <c s="93" t="str">
        <f t="shared" si="231"/>
        <v>00:00</v>
      </c>
      <c s="29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9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9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9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9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9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9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9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9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9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9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9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9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9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9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9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9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9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9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9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9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9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9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9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9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9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9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9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9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71"/>
      <c r="CT1138" s="332"/>
      <c s="14"/>
      <c s="79"/>
      <c s="79"/>
      <c r="FL1138" s="1"/>
      <c s="125">
        <f t="shared" si="228"/>
        <v>44966</v>
      </c>
      <c s="229"/>
    </row>
    <row ht="11.1" customHeight="1">
      <c s="299">
        <f t="shared" si="232"/>
        <v>1139</v>
      </c>
      <c s="74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25"/>
      <c s="255" t="str">
        <f t="shared" si="233"/>
        <v/>
      </c>
      <c s="25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223">
        <f t="shared" si="230"/>
        <v>0</v>
      </c>
      <c s="93" t="str">
        <f t="shared" si="231"/>
        <v>00:00</v>
      </c>
      <c s="29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9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9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9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9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9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9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9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9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9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9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9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9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9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9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9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9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9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9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9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9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9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9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9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9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9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9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9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9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71"/>
      <c r="CT1139" s="332"/>
      <c s="14"/>
      <c s="79"/>
      <c s="79"/>
      <c r="FL1139" s="1"/>
      <c s="125">
        <f t="shared" si="228"/>
        <v>44967</v>
      </c>
      <c s="229"/>
    </row>
    <row ht="11.1" customHeight="1">
      <c s="299">
        <f t="shared" si="232"/>
        <v>1140</v>
      </c>
      <c s="74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25"/>
      <c s="255" t="str">
        <f t="shared" si="233"/>
        <v/>
      </c>
      <c s="25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223">
        <f t="shared" si="230"/>
        <v>0</v>
      </c>
      <c s="93" t="str">
        <f t="shared" si="231"/>
        <v>00:00</v>
      </c>
      <c s="29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9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9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9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9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9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9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9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9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9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9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9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9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9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9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9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9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9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9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9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9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9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9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9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9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9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9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9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9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71"/>
      <c r="CT1140" s="332"/>
      <c s="14"/>
      <c s="79"/>
      <c s="79"/>
      <c r="FL1140" s="1"/>
      <c s="125">
        <f t="shared" si="228"/>
        <v>44968</v>
      </c>
      <c s="229"/>
    </row>
    <row ht="11.1" customHeight="1">
      <c s="299">
        <f t="shared" si="232"/>
        <v>1141</v>
      </c>
      <c s="74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25"/>
      <c s="255" t="str">
        <f t="shared" si="233"/>
        <v/>
      </c>
      <c s="25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223">
        <f t="shared" si="230"/>
        <v>0</v>
      </c>
      <c s="93" t="str">
        <f t="shared" si="231"/>
        <v>00:00</v>
      </c>
      <c s="29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9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9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9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9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9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9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9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9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9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9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9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9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9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9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9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9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9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9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9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9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9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9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9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9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9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9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9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9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71"/>
      <c r="CT1141" s="332"/>
      <c s="14"/>
      <c s="79"/>
      <c s="79"/>
      <c r="FL1141" s="1"/>
      <c s="125">
        <f t="shared" si="228"/>
        <v>44969</v>
      </c>
      <c s="229"/>
    </row>
    <row ht="11.1" customHeight="1">
      <c s="299">
        <f t="shared" si="232"/>
        <v>1142</v>
      </c>
      <c s="74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25"/>
      <c s="255" t="str">
        <f t="shared" si="233"/>
        <v/>
      </c>
      <c s="25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223">
        <f t="shared" si="230"/>
        <v>0</v>
      </c>
      <c s="93" t="str">
        <f t="shared" si="231"/>
        <v>00:00</v>
      </c>
      <c s="29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9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9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9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9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9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9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9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9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9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9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9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9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9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9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9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9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9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9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9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9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9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9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9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9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9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9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9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9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71"/>
      <c r="CT1142" s="332"/>
      <c s="14"/>
      <c s="79"/>
      <c s="79"/>
      <c r="FL1142" s="1"/>
      <c s="125">
        <f t="shared" si="228"/>
        <v>44970</v>
      </c>
      <c s="229"/>
    </row>
    <row ht="11.1" customHeight="1">
      <c s="299">
        <f t="shared" si="232"/>
        <v>1143</v>
      </c>
      <c s="74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25"/>
      <c s="255" t="str">
        <f t="shared" si="233"/>
        <v/>
      </c>
      <c s="25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223">
        <f t="shared" si="230"/>
        <v>0</v>
      </c>
      <c s="93" t="str">
        <f t="shared" si="231"/>
        <v>00:00</v>
      </c>
      <c s="29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9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9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9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9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9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9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9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9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9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9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9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9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9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9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9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9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9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9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9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9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9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9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9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9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9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9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9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9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71"/>
      <c r="CT1143" s="332"/>
      <c s="14"/>
      <c s="79"/>
      <c s="79"/>
      <c r="FL1143" s="1"/>
      <c s="125">
        <f t="shared" si="228"/>
        <v>44971</v>
      </c>
      <c s="229"/>
    </row>
    <row ht="11.1" customHeight="1">
      <c s="299">
        <f t="shared" si="232"/>
        <v>1144</v>
      </c>
      <c s="74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25"/>
      <c s="255" t="str">
        <f t="shared" si="233"/>
        <v/>
      </c>
      <c s="25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223">
        <f t="shared" si="230"/>
        <v>0</v>
      </c>
      <c s="93" t="str">
        <f t="shared" si="231"/>
        <v>00:00</v>
      </c>
      <c s="29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9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9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9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9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9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9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9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9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9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9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9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9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9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9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9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9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9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9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9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9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9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9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9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9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9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9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9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9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71"/>
      <c r="CT1144" s="332"/>
      <c s="14"/>
      <c s="79"/>
      <c s="79"/>
      <c r="FL1144" s="1"/>
      <c s="125">
        <f t="shared" si="228"/>
        <v>44972</v>
      </c>
      <c s="229"/>
    </row>
    <row ht="11.1" customHeight="1">
      <c s="299">
        <f t="shared" si="232"/>
        <v>1145</v>
      </c>
      <c s="74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25"/>
      <c s="255" t="str">
        <f t="shared" si="233"/>
        <v/>
      </c>
      <c s="25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223">
        <f t="shared" si="230"/>
        <v>0</v>
      </c>
      <c s="93" t="str">
        <f t="shared" si="231"/>
        <v>00:00</v>
      </c>
      <c s="29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9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9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9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9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9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9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9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9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9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9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9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9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9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9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9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9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9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9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9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9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9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9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9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9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9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9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9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9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71"/>
      <c r="CT1145" s="332"/>
      <c s="14"/>
      <c s="79"/>
      <c s="79"/>
      <c r="FL1145" s="1"/>
      <c s="125">
        <f t="shared" si="228"/>
        <v>44973</v>
      </c>
      <c s="229"/>
    </row>
    <row ht="11.1" customHeight="1">
      <c s="299">
        <f t="shared" si="232"/>
        <v>1146</v>
      </c>
      <c s="74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25"/>
      <c s="255" t="str">
        <f t="shared" si="233"/>
        <v/>
      </c>
      <c s="25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223">
        <f t="shared" si="230"/>
        <v>0</v>
      </c>
      <c s="93" t="str">
        <f t="shared" si="231"/>
        <v>00:00</v>
      </c>
      <c s="29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9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9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9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9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9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9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9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9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9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9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9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9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9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9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9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9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9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9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9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9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9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9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9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9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9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9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9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9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71"/>
      <c r="CT1146" s="332"/>
      <c s="14"/>
      <c s="79"/>
      <c s="79"/>
      <c r="FL1146" s="1"/>
      <c s="125">
        <f t="shared" si="228"/>
        <v>44974</v>
      </c>
      <c s="229"/>
    </row>
    <row ht="11.1" customHeight="1">
      <c s="299">
        <f t="shared" si="232"/>
        <v>1147</v>
      </c>
      <c s="74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25"/>
      <c s="255" t="str">
        <f t="shared" si="233"/>
        <v/>
      </c>
      <c s="25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223">
        <f t="shared" si="230"/>
        <v>0</v>
      </c>
      <c s="93" t="str">
        <f t="shared" si="231"/>
        <v>00:00</v>
      </c>
      <c s="29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9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9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9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9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9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9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9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9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9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9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9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9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9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9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9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9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9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9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9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9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9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9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9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9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9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9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9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9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71"/>
      <c r="CT1147" s="332"/>
      <c s="14"/>
      <c s="79"/>
      <c s="79"/>
      <c r="FL1147" s="1"/>
      <c s="125">
        <f t="shared" si="228"/>
        <v>44975</v>
      </c>
      <c s="229"/>
    </row>
    <row ht="11.1" customHeight="1">
      <c s="299">
        <f t="shared" si="232"/>
        <v>1148</v>
      </c>
      <c s="74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25"/>
      <c s="255" t="str">
        <f t="shared" si="233"/>
        <v/>
      </c>
      <c s="25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223">
        <f t="shared" si="230"/>
        <v>0</v>
      </c>
      <c s="93" t="str">
        <f t="shared" si="231"/>
        <v>00:00</v>
      </c>
      <c s="29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9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9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9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9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9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9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9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9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9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9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9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9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9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9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9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9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9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9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9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9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9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9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9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9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9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9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9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9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71"/>
      <c r="CT1148" s="332"/>
      <c s="14"/>
      <c s="79"/>
      <c s="79"/>
      <c r="FL1148" s="1"/>
      <c s="125">
        <f t="shared" si="228"/>
        <v>44976</v>
      </c>
      <c s="229"/>
    </row>
    <row ht="11.1" customHeight="1">
      <c s="299">
        <f t="shared" si="232"/>
        <v>1149</v>
      </c>
      <c s="74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25"/>
      <c s="255" t="str">
        <f t="shared" si="233"/>
        <v/>
      </c>
      <c s="25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223">
        <f t="shared" si="230"/>
        <v>0</v>
      </c>
      <c s="93" t="str">
        <f t="shared" si="231"/>
        <v>00:00</v>
      </c>
      <c s="29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9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9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9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9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9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9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9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9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9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9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9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9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9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9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9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9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9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9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9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9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9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9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9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9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9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9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9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9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71"/>
      <c r="CT1149" s="332"/>
      <c s="14"/>
      <c s="79"/>
      <c s="79"/>
      <c r="FL1149" s="1"/>
      <c s="125">
        <f t="shared" si="228"/>
        <v>44977</v>
      </c>
      <c s="229"/>
    </row>
    <row ht="11.1" customHeight="1">
      <c s="299">
        <f t="shared" si="232"/>
        <v>1150</v>
      </c>
      <c s="74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25"/>
      <c s="255" t="str">
        <f t="shared" si="233"/>
        <v/>
      </c>
      <c s="25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223">
        <f t="shared" si="230"/>
        <v>0</v>
      </c>
      <c s="93" t="str">
        <f t="shared" si="231"/>
        <v>00:00</v>
      </c>
      <c s="29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9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9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9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9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9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9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9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9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9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9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9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9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9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9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9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9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9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9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9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9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9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9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9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9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9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9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9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9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71"/>
      <c r="CT1150" s="332"/>
      <c s="14"/>
      <c s="79"/>
      <c s="79"/>
      <c r="FL1150" s="1"/>
      <c s="125">
        <f t="shared" si="228"/>
        <v>44978</v>
      </c>
      <c s="229"/>
    </row>
    <row ht="11.1" customHeight="1">
      <c s="299">
        <f t="shared" si="232"/>
        <v>1151</v>
      </c>
      <c s="74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25"/>
      <c s="255" t="str">
        <f t="shared" si="233"/>
        <v/>
      </c>
      <c s="25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223">
        <f t="shared" si="230"/>
        <v>0</v>
      </c>
      <c s="93" t="str">
        <f t="shared" si="231"/>
        <v>00:00</v>
      </c>
      <c s="29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9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9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9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9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9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9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9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9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9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9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9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9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9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9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9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9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9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9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9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9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9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9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9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9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9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9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9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9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71"/>
      <c r="CT1151" s="332"/>
      <c s="14"/>
      <c s="79"/>
      <c s="79"/>
      <c r="FL1151" s="1"/>
      <c s="125">
        <f t="shared" si="228"/>
        <v>44979</v>
      </c>
      <c s="229"/>
    </row>
    <row ht="11.1" customHeight="1">
      <c s="299">
        <f t="shared" si="232"/>
        <v>1152</v>
      </c>
      <c s="74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25"/>
      <c s="255" t="str">
        <f t="shared" si="233"/>
        <v/>
      </c>
      <c s="25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223">
        <f t="shared" si="230"/>
        <v>0</v>
      </c>
      <c s="93" t="str">
        <f t="shared" si="231"/>
        <v>00:00</v>
      </c>
      <c s="29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9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9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9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9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9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9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9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9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9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9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9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9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9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9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9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9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9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9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9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9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9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9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9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9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9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9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9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9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71"/>
      <c r="CT1152" s="332"/>
      <c s="14"/>
      <c s="79"/>
      <c s="79"/>
      <c r="FL1152" s="1"/>
      <c s="125">
        <f t="shared" si="228"/>
        <v>44980</v>
      </c>
      <c s="229"/>
    </row>
    <row ht="11.1" customHeight="1">
      <c s="299">
        <f t="shared" si="232"/>
        <v>1153</v>
      </c>
      <c s="74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25"/>
      <c s="255" t="str">
        <f t="shared" si="233"/>
        <v/>
      </c>
      <c s="25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223">
        <f t="shared" si="230"/>
        <v>0</v>
      </c>
      <c s="93" t="str">
        <f t="shared" si="231"/>
        <v>00:00</v>
      </c>
      <c s="29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9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9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9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9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9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9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9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9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9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9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9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9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9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9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9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9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9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9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9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9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9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9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9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9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9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9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9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9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71"/>
      <c r="CT1153" s="332"/>
      <c s="14"/>
      <c s="79"/>
      <c s="79"/>
      <c r="FL1153" s="1"/>
      <c s="125">
        <f t="shared" si="228"/>
        <v>44981</v>
      </c>
      <c s="229"/>
    </row>
    <row ht="11.1" customHeight="1">
      <c s="299">
        <f t="shared" si="232"/>
        <v>1154</v>
      </c>
      <c s="74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25"/>
      <c s="255" t="str">
        <f t="shared" si="233"/>
        <v/>
      </c>
      <c s="25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223">
        <f t="shared" si="230"/>
        <v>0</v>
      </c>
      <c s="93" t="str">
        <f t="shared" si="231"/>
        <v>00:00</v>
      </c>
      <c s="29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9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9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9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9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9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9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9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9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9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9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9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9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9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9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9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9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9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9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9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9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9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9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9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9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9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9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9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9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71"/>
      <c r="CT1154" s="332"/>
      <c s="14"/>
      <c s="79"/>
      <c s="79"/>
      <c r="FL1154" s="1"/>
      <c s="125">
        <f t="shared" si="228"/>
        <v>44982</v>
      </c>
      <c s="229"/>
    </row>
    <row ht="11.1" customHeight="1">
      <c s="299">
        <f t="shared" si="232"/>
        <v>1155</v>
      </c>
      <c s="74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25"/>
      <c s="255" t="str">
        <f t="shared" si="233"/>
        <v/>
      </c>
      <c s="25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223">
        <f t="shared" si="230"/>
        <v>0</v>
      </c>
      <c s="93" t="str">
        <f t="shared" si="231"/>
        <v>00:00</v>
      </c>
      <c s="29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9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9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9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9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9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9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9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9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9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9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9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9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9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9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9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9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9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9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9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9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9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9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9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9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9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9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9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9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71"/>
      <c r="CT1155" s="332"/>
      <c s="14"/>
      <c s="79"/>
      <c s="79"/>
      <c r="FL1155" s="1"/>
      <c s="125">
        <f t="shared" si="228"/>
        <v>44983</v>
      </c>
      <c s="229"/>
    </row>
    <row ht="11.1" customHeight="1">
      <c s="299">
        <f t="shared" si="232"/>
        <v>1156</v>
      </c>
      <c s="74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25"/>
      <c s="255" t="str">
        <f t="shared" si="233"/>
        <v/>
      </c>
      <c s="25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223">
        <f t="shared" si="230"/>
        <v>0</v>
      </c>
      <c s="93" t="str">
        <f t="shared" si="231"/>
        <v>00:00</v>
      </c>
      <c s="29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9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9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9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9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9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9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9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9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9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9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9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9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9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9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9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9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9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9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9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9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9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9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9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9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9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9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9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9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71"/>
      <c r="CT1156" s="332"/>
      <c s="14"/>
      <c s="79"/>
      <c s="79"/>
      <c r="FL1156" s="1"/>
      <c s="125">
        <f t="shared" si="228"/>
        <v>44984</v>
      </c>
      <c s="229"/>
    </row>
    <row ht="11.1" customHeight="1">
      <c s="299">
        <f t="shared" si="232"/>
        <v>1157</v>
      </c>
      <c s="74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25"/>
      <c s="255" t="str">
        <f t="shared" si="233"/>
        <v/>
      </c>
      <c s="25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223">
        <f t="shared" si="230"/>
        <v>0</v>
      </c>
      <c s="93" t="str">
        <f t="shared" si="231"/>
        <v>00:00</v>
      </c>
      <c s="29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9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9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9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9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9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9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9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9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9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9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9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9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9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9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9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9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9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9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9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9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9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9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9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9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9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9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9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9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71"/>
      <c r="CT1157" s="332"/>
      <c s="14"/>
      <c s="79"/>
      <c s="79"/>
      <c r="FL1157" s="1"/>
      <c s="125">
        <f t="shared" si="228"/>
        <v>44985</v>
      </c>
      <c s="229"/>
    </row>
    <row ht="11.1" customHeight="1">
      <c s="299">
        <f t="shared" si="232"/>
        <v>1158</v>
      </c>
      <c s="74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25"/>
      <c s="255" t="str">
        <f t="shared" si="233"/>
        <v/>
      </c>
      <c s="25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223">
        <f t="shared" si="230"/>
        <v>0</v>
      </c>
      <c s="93" t="str">
        <f t="shared" si="231"/>
        <v>00:00</v>
      </c>
      <c s="29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9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9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9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9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9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9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9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9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9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9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9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9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9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9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9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9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9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9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9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9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9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9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9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9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9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9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9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9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71"/>
      <c r="CT1158" s="332"/>
      <c s="14"/>
      <c s="79"/>
      <c s="79"/>
      <c r="FL1158" s="1"/>
      <c s="125">
        <f t="shared" si="228"/>
        <v>44986</v>
      </c>
      <c s="229"/>
    </row>
    <row ht="11.1" customHeight="1">
      <c s="299">
        <f t="shared" si="232"/>
        <v>1159</v>
      </c>
      <c s="74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25"/>
      <c s="255" t="str">
        <f t="shared" si="233"/>
        <v/>
      </c>
      <c s="25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223">
        <f t="shared" si="230"/>
        <v>0</v>
      </c>
      <c s="93" t="str">
        <f t="shared" si="231"/>
        <v>00:00</v>
      </c>
      <c s="29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9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9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9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9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9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9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9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9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9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9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9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9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9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9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9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9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9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9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9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9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9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9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9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9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9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9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9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9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71"/>
      <c r="CT1159" s="332"/>
      <c s="14"/>
      <c s="79"/>
      <c s="79"/>
      <c r="FL1159" s="1"/>
      <c s="125">
        <f t="shared" si="228"/>
        <v>44987</v>
      </c>
      <c s="229"/>
    </row>
    <row ht="11.1" customHeight="1">
      <c s="299">
        <f t="shared" si="232"/>
        <v>1160</v>
      </c>
      <c s="74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25"/>
      <c s="255" t="str">
        <f t="shared" si="233"/>
        <v/>
      </c>
      <c s="25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223">
        <f t="shared" si="230"/>
        <v>0</v>
      </c>
      <c s="93" t="str">
        <f t="shared" si="231"/>
        <v>00:00</v>
      </c>
      <c s="29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9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9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9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9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9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9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9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9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9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9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9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9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9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9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9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9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9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9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9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9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9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9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9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9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9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9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9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9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71"/>
      <c r="CT1160" s="332"/>
      <c s="14"/>
      <c s="79"/>
      <c s="79"/>
      <c r="FL1160" s="1"/>
      <c s="125">
        <f t="shared" si="228"/>
        <v>44988</v>
      </c>
      <c s="229"/>
    </row>
    <row ht="11.1" customHeight="1">
      <c s="299">
        <f t="shared" si="232"/>
        <v>1161</v>
      </c>
      <c s="74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25"/>
      <c s="255" t="str">
        <f t="shared" si="233"/>
        <v/>
      </c>
      <c s="25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223">
        <f t="shared" si="230"/>
        <v>0</v>
      </c>
      <c s="93" t="str">
        <f t="shared" si="231"/>
        <v>00:00</v>
      </c>
      <c s="29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9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9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9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9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9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9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9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9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9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9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9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9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9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9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9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9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9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9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9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9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9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9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9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9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9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9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9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9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71"/>
      <c r="CT1161" s="332"/>
      <c s="14"/>
      <c s="79"/>
      <c s="79"/>
      <c r="FL1161" s="1"/>
      <c s="125">
        <f t="shared" si="228"/>
        <v>44989</v>
      </c>
      <c s="229"/>
    </row>
    <row ht="11.1" customHeight="1">
      <c s="299">
        <f t="shared" si="232"/>
        <v>1162</v>
      </c>
      <c s="74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25"/>
      <c s="255" t="str">
        <f t="shared" si="233"/>
        <v/>
      </c>
      <c s="25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223">
        <f t="shared" si="230"/>
        <v>0</v>
      </c>
      <c s="93" t="str">
        <f t="shared" si="231"/>
        <v>00:00</v>
      </c>
      <c s="29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9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9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9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9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9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9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9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9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9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9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9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9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9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9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9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9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9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9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9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9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9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9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9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9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9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9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9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9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71"/>
      <c r="CT1162" s="332"/>
      <c s="14"/>
      <c s="79"/>
      <c s="79"/>
      <c r="FL1162" s="1"/>
      <c s="125">
        <f t="shared" si="228"/>
        <v>44990</v>
      </c>
      <c s="229"/>
    </row>
    <row ht="11.1" customHeight="1">
      <c s="299">
        <f t="shared" si="232"/>
        <v>1163</v>
      </c>
      <c s="74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25"/>
      <c s="255" t="str">
        <f t="shared" si="233"/>
        <v/>
      </c>
      <c s="25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223">
        <f t="shared" si="230"/>
        <v>0</v>
      </c>
      <c s="93" t="str">
        <f t="shared" si="231"/>
        <v>00:00</v>
      </c>
      <c s="29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9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9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9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9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9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9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9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9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9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9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9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9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9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9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9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9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9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9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9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9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9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9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9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9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9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9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9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9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71"/>
      <c r="CT1163" s="332"/>
      <c s="14"/>
      <c s="79"/>
      <c s="79"/>
      <c r="FL1163" s="1"/>
      <c s="125">
        <f t="shared" si="228"/>
        <v>44991</v>
      </c>
      <c s="229"/>
    </row>
    <row ht="11.1" customHeight="1">
      <c s="299">
        <f t="shared" si="232"/>
        <v>1164</v>
      </c>
      <c s="74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25"/>
      <c s="255" t="str">
        <f t="shared" si="233"/>
        <v/>
      </c>
      <c s="25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223">
        <f t="shared" si="230"/>
        <v>0</v>
      </c>
      <c s="93" t="str">
        <f t="shared" si="231"/>
        <v>00:00</v>
      </c>
      <c s="29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9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9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9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9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9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9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9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9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9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9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9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9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9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9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9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9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9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9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9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9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9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9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9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9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9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9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9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9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71"/>
      <c r="CT1164" s="332"/>
      <c s="14"/>
      <c s="79"/>
      <c s="79"/>
      <c r="FL1164" s="1"/>
      <c s="125">
        <f t="shared" si="228"/>
        <v>44992</v>
      </c>
      <c s="229"/>
    </row>
    <row ht="11.1" customHeight="1">
      <c s="299">
        <f t="shared" si="232"/>
        <v>1165</v>
      </c>
      <c s="74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25"/>
      <c s="255" t="str">
        <f t="shared" si="233"/>
        <v/>
      </c>
      <c s="25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223">
        <f t="shared" si="230"/>
        <v>0</v>
      </c>
      <c s="93" t="str">
        <f t="shared" si="231"/>
        <v>00:00</v>
      </c>
      <c s="29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9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9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9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9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9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9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9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9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9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9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9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9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9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9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9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9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9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9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9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9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9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9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9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9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9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9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9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9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71"/>
      <c r="CT1165" s="332"/>
      <c s="14"/>
      <c s="79"/>
      <c s="79"/>
      <c r="FL1165" s="1"/>
      <c s="125">
        <f t="shared" si="228"/>
        <v>44993</v>
      </c>
      <c s="229"/>
    </row>
    <row ht="11.1" customHeight="1">
      <c s="299">
        <f t="shared" si="232"/>
        <v>1166</v>
      </c>
      <c s="74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25"/>
      <c s="255" t="str">
        <f t="shared" si="233"/>
        <v/>
      </c>
      <c s="25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223">
        <f t="shared" si="230"/>
        <v>0</v>
      </c>
      <c s="93" t="str">
        <f t="shared" si="231"/>
        <v>00:00</v>
      </c>
      <c s="29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9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9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9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9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9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9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9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9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9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9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9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9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9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9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9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9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9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9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9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9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9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9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9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9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9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9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9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9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71"/>
      <c r="CT1166" s="332"/>
      <c s="14"/>
      <c s="79"/>
      <c s="79"/>
      <c r="FL1166" s="1"/>
      <c s="125">
        <f t="shared" si="228"/>
        <v>44994</v>
      </c>
      <c s="229"/>
    </row>
    <row ht="11.1" customHeight="1">
      <c s="299">
        <f t="shared" si="232"/>
        <v>1167</v>
      </c>
      <c s="74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25"/>
      <c s="255" t="str">
        <f t="shared" si="233"/>
        <v/>
      </c>
      <c s="25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223">
        <f t="shared" si="230"/>
        <v>0</v>
      </c>
      <c s="93" t="str">
        <f t="shared" si="231"/>
        <v>00:00</v>
      </c>
      <c s="29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9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9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9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9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9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9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9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9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9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9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9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9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9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9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9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9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9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9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9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9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9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9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9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9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9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9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9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9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71"/>
      <c r="CT1167" s="332"/>
      <c s="14"/>
      <c s="79"/>
      <c s="79"/>
      <c r="FL1167" s="1"/>
      <c s="125">
        <f t="shared" si="228"/>
        <v>44995</v>
      </c>
      <c s="229"/>
    </row>
    <row ht="11.1" customHeight="1">
      <c s="299">
        <f t="shared" si="232"/>
        <v>1168</v>
      </c>
      <c s="74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25"/>
      <c s="255" t="str">
        <f t="shared" si="233"/>
        <v/>
      </c>
      <c s="25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223">
        <f t="shared" si="230"/>
        <v>0</v>
      </c>
      <c s="93" t="str">
        <f t="shared" si="231"/>
        <v>00:00</v>
      </c>
      <c s="29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9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9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9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9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9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9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9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9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9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9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9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9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9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9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9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9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9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9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9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9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9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9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9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9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9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9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9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9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71"/>
      <c r="CT1168" s="332"/>
      <c s="14"/>
      <c s="79"/>
      <c s="79"/>
      <c r="FL1168" s="1"/>
      <c s="125">
        <f t="shared" si="228"/>
        <v>44996</v>
      </c>
      <c s="229"/>
    </row>
    <row ht="11.1" customHeight="1">
      <c s="299">
        <f t="shared" si="232"/>
        <v>1169</v>
      </c>
      <c s="74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25"/>
      <c s="255" t="str">
        <f t="shared" si="233"/>
        <v/>
      </c>
      <c s="25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223">
        <f t="shared" si="230"/>
        <v>0</v>
      </c>
      <c s="93" t="str">
        <f t="shared" si="231"/>
        <v>00:00</v>
      </c>
      <c s="29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9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9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9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9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9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9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9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9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9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9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9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9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9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9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9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9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9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9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9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9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9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9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9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9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9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9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9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9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71"/>
      <c r="CT1169" s="332"/>
      <c s="14"/>
      <c s="79"/>
      <c s="79"/>
      <c r="FL1169" s="1"/>
      <c s="125">
        <f t="shared" si="228"/>
        <v>44997</v>
      </c>
      <c s="229"/>
    </row>
    <row ht="11.1" customHeight="1">
      <c s="299">
        <f t="shared" si="232"/>
        <v>1170</v>
      </c>
      <c s="74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25"/>
      <c s="255" t="str">
        <f t="shared" si="233"/>
        <v/>
      </c>
      <c s="25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223">
        <f t="shared" si="230"/>
        <v>0</v>
      </c>
      <c s="93" t="str">
        <f t="shared" si="231"/>
        <v>00:00</v>
      </c>
      <c s="29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9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9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9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9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9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9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9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9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9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9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9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9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9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9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9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9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9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9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9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9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9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9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9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9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9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9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9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9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71"/>
      <c r="CT1170" s="332"/>
      <c s="14"/>
      <c s="79"/>
      <c s="79"/>
      <c r="FL1170" s="1"/>
      <c s="125">
        <f t="shared" si="228"/>
        <v>44998</v>
      </c>
      <c s="229"/>
    </row>
    <row ht="11.1" customHeight="1">
      <c s="299">
        <f t="shared" si="232"/>
        <v>1171</v>
      </c>
      <c s="74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25"/>
      <c s="255" t="str">
        <f t="shared" si="233"/>
        <v/>
      </c>
      <c s="25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223">
        <f t="shared" si="230"/>
        <v>0</v>
      </c>
      <c s="93" t="str">
        <f t="shared" si="231"/>
        <v>00:00</v>
      </c>
      <c s="29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9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9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9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9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9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9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9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9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9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9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9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9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9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9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9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9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9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9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9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9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9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9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9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9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9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9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9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9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71"/>
      <c r="CT1171" s="332"/>
      <c s="14"/>
      <c s="79"/>
      <c s="79"/>
      <c r="FL1171" s="1"/>
      <c s="125">
        <f t="shared" si="228"/>
        <v>44999</v>
      </c>
      <c s="229"/>
    </row>
    <row ht="11.1" customHeight="1">
      <c s="299">
        <f t="shared" si="232"/>
        <v>1172</v>
      </c>
      <c s="74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25"/>
      <c s="255" t="str">
        <f t="shared" si="233"/>
        <v/>
      </c>
      <c s="25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223">
        <f t="shared" si="230"/>
        <v>0</v>
      </c>
      <c s="93" t="str">
        <f t="shared" si="231"/>
        <v>00:00</v>
      </c>
      <c s="29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9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9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9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9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9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9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9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9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9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9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9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9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9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9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9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9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9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9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9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9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9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9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9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9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9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9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9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9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71"/>
      <c r="CT1172" s="332"/>
      <c s="14"/>
      <c s="79"/>
      <c s="79"/>
      <c r="FL1172" s="1"/>
      <c s="125">
        <f t="shared" si="228"/>
        <v>45000</v>
      </c>
      <c s="229"/>
    </row>
    <row ht="11.1" customHeight="1">
      <c s="299">
        <f t="shared" si="232"/>
        <v>1173</v>
      </c>
      <c s="74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25"/>
      <c s="255" t="str">
        <f t="shared" si="233"/>
        <v/>
      </c>
      <c s="25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223">
        <f t="shared" si="230"/>
        <v>0</v>
      </c>
      <c s="93" t="str">
        <f t="shared" si="231"/>
        <v>00:00</v>
      </c>
      <c s="29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9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9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9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9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9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9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9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9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9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9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9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9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9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9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9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9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9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9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9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9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9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9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9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9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9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9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9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9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71"/>
      <c r="CT1173" s="332"/>
      <c s="14"/>
      <c s="79"/>
      <c s="79"/>
      <c r="FL1173" s="1"/>
      <c s="125">
        <f t="shared" si="228"/>
        <v>45001</v>
      </c>
      <c s="229"/>
    </row>
    <row ht="11.1" customHeight="1">
      <c s="299">
        <f t="shared" si="232"/>
        <v>1174</v>
      </c>
      <c s="74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25"/>
      <c s="255" t="str">
        <f t="shared" si="233"/>
        <v/>
      </c>
      <c s="25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223">
        <f t="shared" si="230"/>
        <v>0</v>
      </c>
      <c s="93" t="str">
        <f t="shared" si="231"/>
        <v>00:00</v>
      </c>
      <c s="29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9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9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9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9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9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9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9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9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9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9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9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9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9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9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9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9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9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9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9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9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9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9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9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9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9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9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9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9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71"/>
      <c r="CT1174" s="332"/>
      <c s="14"/>
      <c s="79"/>
      <c s="79"/>
      <c r="FL1174" s="1"/>
      <c s="125">
        <f t="shared" si="228"/>
        <v>45002</v>
      </c>
      <c s="229"/>
    </row>
    <row ht="11.1" customHeight="1">
      <c s="299">
        <f t="shared" si="232"/>
        <v>1175</v>
      </c>
      <c s="74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25"/>
      <c s="255" t="str">
        <f t="shared" si="233"/>
        <v/>
      </c>
      <c s="25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223">
        <f t="shared" si="230"/>
        <v>0</v>
      </c>
      <c s="93" t="str">
        <f t="shared" si="231"/>
        <v>00:00</v>
      </c>
      <c s="29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9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9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9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9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9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9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9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9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9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9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9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9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9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9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9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9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9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9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9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9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9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9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9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9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9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9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9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9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71"/>
      <c r="CT1175" s="332"/>
      <c s="14"/>
      <c s="79"/>
      <c s="79"/>
      <c r="FL1175" s="1"/>
      <c s="125">
        <f t="shared" si="228"/>
        <v>45003</v>
      </c>
      <c s="229"/>
    </row>
    <row ht="11.1" customHeight="1">
      <c s="299">
        <f t="shared" si="232"/>
        <v>1176</v>
      </c>
      <c s="74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25"/>
      <c s="255" t="str">
        <f t="shared" si="233"/>
        <v/>
      </c>
      <c s="25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223">
        <f t="shared" si="230"/>
        <v>0</v>
      </c>
      <c s="93" t="str">
        <f t="shared" si="231"/>
        <v>00:00</v>
      </c>
      <c s="29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9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9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9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9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9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9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9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9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9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9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9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9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9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9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9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9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9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9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9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9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9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9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9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9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9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9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9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9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71"/>
      <c r="CT1176" s="332"/>
      <c s="14"/>
      <c s="79"/>
      <c s="79"/>
      <c r="FL1176" s="1"/>
      <c s="125">
        <f t="shared" si="228"/>
        <v>45004</v>
      </c>
      <c s="229"/>
    </row>
    <row ht="11.1" customHeight="1">
      <c s="299">
        <f t="shared" si="232"/>
        <v>1177</v>
      </c>
      <c s="74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25"/>
      <c s="255" t="str">
        <f t="shared" si="233"/>
        <v/>
      </c>
      <c s="25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223">
        <f t="shared" si="230"/>
        <v>0</v>
      </c>
      <c s="93" t="str">
        <f t="shared" si="231"/>
        <v>00:00</v>
      </c>
      <c s="29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9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9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9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9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9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9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9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9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9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9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9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9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9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9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9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9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9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9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9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9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9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9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9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9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9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9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9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9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71"/>
      <c r="CT1177" s="332"/>
      <c s="14"/>
      <c s="79"/>
      <c s="79"/>
      <c r="FL1177" s="1"/>
      <c s="125">
        <f t="shared" si="228"/>
        <v>45005</v>
      </c>
      <c s="229"/>
    </row>
    <row ht="11.1" customHeight="1">
      <c s="299">
        <f t="shared" si="232"/>
        <v>1178</v>
      </c>
      <c s="74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25"/>
      <c s="255" t="str">
        <f t="shared" si="233"/>
        <v/>
      </c>
      <c s="25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223">
        <f t="shared" si="230"/>
        <v>0</v>
      </c>
      <c s="93" t="str">
        <f t="shared" si="231"/>
        <v>00:00</v>
      </c>
      <c s="29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9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9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9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9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9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9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9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9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9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9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9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9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9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9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9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9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9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9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9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9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9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9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9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9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9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9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9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9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71"/>
      <c r="CT1178" s="332"/>
      <c s="14"/>
      <c s="79"/>
      <c s="79"/>
      <c r="FL1178" s="1"/>
      <c s="125">
        <f t="shared" si="228"/>
        <v>45006</v>
      </c>
      <c s="229"/>
    </row>
    <row ht="11.1" customHeight="1">
      <c s="299">
        <f t="shared" si="232"/>
        <v>1179</v>
      </c>
      <c s="74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25"/>
      <c s="255" t="str">
        <f t="shared" si="233"/>
        <v/>
      </c>
      <c s="25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223">
        <f t="shared" si="230"/>
        <v>0</v>
      </c>
      <c s="93" t="str">
        <f t="shared" si="231"/>
        <v>00:00</v>
      </c>
      <c s="29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9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9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9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9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9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9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9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9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9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9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9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9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9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9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9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9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9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9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9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9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9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9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9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9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9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9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9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9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71"/>
      <c r="CT1179" s="332"/>
      <c s="14"/>
      <c s="79"/>
      <c s="79"/>
      <c r="FL1179" s="1"/>
      <c s="125">
        <f t="shared" si="228"/>
        <v>45007</v>
      </c>
      <c s="229"/>
    </row>
    <row ht="11.1" customHeight="1">
      <c s="299">
        <f t="shared" si="232"/>
        <v>1180</v>
      </c>
      <c s="74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25"/>
      <c s="255" t="str">
        <f t="shared" si="233"/>
        <v/>
      </c>
      <c s="25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223">
        <f t="shared" si="230"/>
        <v>0</v>
      </c>
      <c s="93" t="str">
        <f t="shared" si="231"/>
        <v>00:00</v>
      </c>
      <c s="29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9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9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9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9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9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9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9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9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9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9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9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9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9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9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9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9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9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9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9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9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9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9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9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9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9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9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9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9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71"/>
      <c r="CT1180" s="332"/>
      <c s="14"/>
      <c s="79"/>
      <c s="79"/>
      <c r="FL1180" s="1"/>
      <c s="125">
        <f t="shared" si="228"/>
        <v>45008</v>
      </c>
      <c s="229"/>
    </row>
    <row ht="11.1" customHeight="1">
      <c s="299">
        <f t="shared" si="232"/>
        <v>1181</v>
      </c>
      <c s="74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25"/>
      <c s="255" t="str">
        <f t="shared" si="233"/>
        <v/>
      </c>
      <c s="25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223">
        <f t="shared" si="230"/>
        <v>0</v>
      </c>
      <c s="93" t="str">
        <f t="shared" si="231"/>
        <v>00:00</v>
      </c>
      <c s="29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9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9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9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9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9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9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9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9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9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9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9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9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9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9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9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9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9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9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9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9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9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9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9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9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9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9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9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9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71"/>
      <c r="CT1181" s="332"/>
      <c s="14"/>
      <c s="79"/>
      <c s="79"/>
      <c r="FL1181" s="1"/>
      <c s="125">
        <f t="shared" si="228"/>
        <v>45009</v>
      </c>
      <c s="229"/>
    </row>
    <row ht="11.1" customHeight="1">
      <c s="299">
        <f t="shared" si="232"/>
        <v>1182</v>
      </c>
      <c s="74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25"/>
      <c s="255" t="str">
        <f t="shared" si="233"/>
        <v/>
      </c>
      <c s="25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223">
        <f t="shared" si="230"/>
        <v>0</v>
      </c>
      <c s="93" t="str">
        <f t="shared" si="231"/>
        <v>00:00</v>
      </c>
      <c s="29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9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9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9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9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9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9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9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9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9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9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9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9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9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9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9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9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9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9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9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9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9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9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9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9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9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9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9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9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71"/>
      <c r="CT1182" s="332"/>
      <c s="14"/>
      <c s="79"/>
      <c s="79"/>
      <c r="FL1182" s="1"/>
      <c s="125">
        <f t="shared" si="228"/>
        <v>45010</v>
      </c>
      <c s="229"/>
    </row>
    <row ht="11.1" customHeight="1">
      <c s="299">
        <f t="shared" si="232"/>
        <v>1183</v>
      </c>
      <c s="74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25"/>
      <c s="255" t="str">
        <f t="shared" si="233"/>
        <v/>
      </c>
      <c s="25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223">
        <f t="shared" si="230"/>
        <v>0</v>
      </c>
      <c s="93" t="str">
        <f t="shared" si="231"/>
        <v>00:00</v>
      </c>
      <c s="29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9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9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9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9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9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9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9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9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9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9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9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9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9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9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9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9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9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9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9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9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9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9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9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9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9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9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9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9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71"/>
      <c r="CT1183" s="332"/>
      <c s="14"/>
      <c s="79"/>
      <c s="79"/>
      <c r="FL1183" s="1"/>
      <c s="125">
        <f t="shared" si="228"/>
        <v>45011</v>
      </c>
      <c s="229"/>
    </row>
    <row ht="11.1" customHeight="1">
      <c s="299">
        <f t="shared" si="232"/>
        <v>1184</v>
      </c>
      <c s="74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25"/>
      <c s="255" t="str">
        <f t="shared" si="233"/>
        <v/>
      </c>
      <c s="25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223">
        <f t="shared" si="230"/>
        <v>0</v>
      </c>
      <c s="93" t="str">
        <f t="shared" si="231"/>
        <v>00:00</v>
      </c>
      <c s="29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9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9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9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9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9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9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9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9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9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9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9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9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9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9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9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9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9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9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9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9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9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9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9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9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9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9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9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9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71"/>
      <c r="CT1184" s="332"/>
      <c s="14"/>
      <c s="79"/>
      <c s="79"/>
      <c r="FL1184" s="1"/>
      <c s="125">
        <f t="shared" si="228"/>
        <v>45012</v>
      </c>
      <c s="229"/>
    </row>
    <row ht="11.1" customHeight="1">
      <c s="299">
        <f t="shared" si="232"/>
        <v>1185</v>
      </c>
      <c s="74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25"/>
      <c s="255" t="str">
        <f t="shared" si="233"/>
        <v/>
      </c>
      <c s="25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223">
        <f t="shared" si="230"/>
        <v>0</v>
      </c>
      <c s="93" t="str">
        <f t="shared" si="231"/>
        <v>00:00</v>
      </c>
      <c s="29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9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9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9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9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9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9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9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9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9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9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9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9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9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9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9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9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9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9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9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9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9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9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9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9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9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9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9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9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71"/>
      <c r="CT1185" s="332"/>
      <c s="14"/>
      <c s="79"/>
      <c s="79"/>
      <c r="FL1185" s="1"/>
      <c s="125">
        <f t="shared" si="228"/>
        <v>45013</v>
      </c>
      <c s="229"/>
    </row>
    <row ht="11.1" customHeight="1">
      <c s="299">
        <f t="shared" si="232"/>
        <v>1186</v>
      </c>
      <c s="74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25"/>
      <c s="255" t="str">
        <f t="shared" si="233"/>
        <v/>
      </c>
      <c s="25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223">
        <f t="shared" si="230"/>
        <v>0</v>
      </c>
      <c s="93" t="str">
        <f t="shared" si="231"/>
        <v>00:00</v>
      </c>
      <c s="29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9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9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9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9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9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9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9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9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9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9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9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9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9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9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9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9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9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9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9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9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9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9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9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9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9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9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9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9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71"/>
      <c r="CT1186" s="332"/>
      <c s="14"/>
      <c s="79"/>
      <c s="79"/>
      <c r="FL1186" s="1"/>
      <c s="125">
        <f t="shared" si="228"/>
        <v>45014</v>
      </c>
      <c s="229"/>
    </row>
    <row ht="11.1" customHeight="1">
      <c s="299">
        <f t="shared" si="232"/>
        <v>1187</v>
      </c>
      <c s="74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25"/>
      <c s="255" t="str">
        <f t="shared" si="233"/>
        <v/>
      </c>
      <c s="25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223">
        <f t="shared" si="230"/>
        <v>0</v>
      </c>
      <c s="93" t="str">
        <f t="shared" si="231"/>
        <v>00:00</v>
      </c>
      <c s="29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9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9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9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9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9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9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9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9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9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9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9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9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9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9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9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9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9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9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9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9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9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9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9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9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9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9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9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9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71"/>
      <c r="CT1187" s="332"/>
      <c s="14"/>
      <c s="79"/>
      <c s="79"/>
      <c r="FL1187" s="1"/>
      <c s="125">
        <f t="shared" si="228"/>
        <v>45015</v>
      </c>
      <c s="229"/>
    </row>
    <row ht="11.1" customHeight="1">
      <c s="299">
        <f t="shared" si="232"/>
        <v>1188</v>
      </c>
      <c s="74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25"/>
      <c s="255" t="str">
        <f t="shared" si="233"/>
        <v/>
      </c>
      <c s="25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223">
        <f t="shared" si="230"/>
        <v>0</v>
      </c>
      <c s="93" t="str">
        <f t="shared" si="231"/>
        <v>00:00</v>
      </c>
      <c s="29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9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9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9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9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9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9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9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9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9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9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9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9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9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9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9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9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9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9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9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9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9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9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9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9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9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9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9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9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71"/>
      <c r="CT1188" s="332"/>
      <c s="14"/>
      <c s="79"/>
      <c s="79"/>
      <c r="FL1188" s="1"/>
      <c s="125">
        <f t="shared" si="228"/>
        <v>45016</v>
      </c>
      <c s="229"/>
    </row>
    <row ht="11.1" customHeight="1">
      <c s="299">
        <f t="shared" si="232"/>
        <v>1189</v>
      </c>
      <c s="74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25"/>
      <c s="255" t="str">
        <f t="shared" si="233"/>
        <v/>
      </c>
      <c s="25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223">
        <f t="shared" si="230"/>
        <v>0</v>
      </c>
      <c s="93" t="str">
        <f t="shared" si="231"/>
        <v>00:00</v>
      </c>
      <c s="29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9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9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9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9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9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9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9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9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9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9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9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9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9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9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9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9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9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9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9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9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9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9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9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9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9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9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9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9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71"/>
      <c r="CT1189" s="332"/>
      <c s="14"/>
      <c s="79"/>
      <c s="79"/>
      <c r="FL1189" s="1"/>
      <c s="125">
        <f t="shared" si="228"/>
        <v>45017</v>
      </c>
      <c s="229"/>
    </row>
    <row ht="11.1" customHeight="1">
      <c s="299">
        <f t="shared" si="232"/>
        <v>1190</v>
      </c>
      <c s="74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25"/>
      <c s="255" t="str">
        <f t="shared" si="233"/>
        <v/>
      </c>
      <c s="25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223">
        <f t="shared" si="230"/>
        <v>0</v>
      </c>
      <c s="93" t="str">
        <f t="shared" si="231"/>
        <v>00:00</v>
      </c>
      <c s="29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9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9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9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9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9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9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9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9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9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9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9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9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9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9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9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9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9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9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9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9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9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9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9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9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9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9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9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9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71"/>
      <c r="CT1190" s="332"/>
      <c s="14"/>
      <c s="79"/>
      <c s="79"/>
      <c r="FL1190" s="1"/>
      <c s="125">
        <f t="shared" si="228"/>
        <v>45018</v>
      </c>
      <c s="229"/>
    </row>
    <row ht="11.1" customHeight="1">
      <c s="299">
        <f t="shared" si="232"/>
        <v>1191</v>
      </c>
      <c s="74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25"/>
      <c s="255" t="str">
        <f t="shared" si="233"/>
        <v/>
      </c>
      <c s="25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223">
        <f t="shared" si="230"/>
        <v>0</v>
      </c>
      <c s="93" t="str">
        <f t="shared" si="231"/>
        <v>00:00</v>
      </c>
      <c s="29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9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9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9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9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9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9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9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9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9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9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9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9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9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9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9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9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9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9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9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9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9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9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9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9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9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9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9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9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71"/>
      <c r="CT1191" s="332"/>
      <c s="14"/>
      <c s="79"/>
      <c s="79"/>
      <c r="FL1191" s="1"/>
      <c s="125">
        <f t="shared" si="228"/>
        <v>45019</v>
      </c>
      <c s="229"/>
    </row>
    <row ht="11.1" customHeight="1">
      <c s="299">
        <f t="shared" si="232"/>
        <v>1192</v>
      </c>
      <c s="74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25"/>
      <c s="255" t="str">
        <f t="shared" si="233"/>
        <v/>
      </c>
      <c s="25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223">
        <f t="shared" si="230"/>
        <v>0</v>
      </c>
      <c s="93" t="str">
        <f t="shared" si="231"/>
        <v>00:00</v>
      </c>
      <c s="29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9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9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9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9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9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9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9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9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9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9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9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9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9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9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9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9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9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9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9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9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9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9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9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9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9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9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9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9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71"/>
      <c r="CT1192" s="332"/>
      <c s="14"/>
      <c s="79"/>
      <c s="79"/>
      <c r="FL1192" s="1"/>
      <c s="125">
        <f t="shared" si="228"/>
        <v>45020</v>
      </c>
      <c s="229"/>
    </row>
    <row ht="11.1" customHeight="1">
      <c s="299">
        <f t="shared" si="232"/>
        <v>1193</v>
      </c>
      <c s="74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25"/>
      <c s="255" t="str">
        <f t="shared" si="233"/>
        <v/>
      </c>
      <c s="25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223">
        <f t="shared" si="230"/>
        <v>0</v>
      </c>
      <c s="93" t="str">
        <f t="shared" si="231"/>
        <v>00:00</v>
      </c>
      <c s="29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9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9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9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9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9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9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9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9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9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9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9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9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9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9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9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9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9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9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9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9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9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9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9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9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9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9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9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9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71"/>
      <c r="CT1193" s="332"/>
      <c s="14"/>
      <c s="79"/>
      <c s="79"/>
      <c r="FL1193" s="1"/>
      <c s="125">
        <f t="shared" si="228"/>
        <v>45021</v>
      </c>
      <c s="229"/>
    </row>
    <row ht="11.1" customHeight="1">
      <c s="299">
        <f t="shared" si="232"/>
        <v>1194</v>
      </c>
      <c s="74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25"/>
      <c s="255" t="str">
        <f t="shared" si="233"/>
        <v/>
      </c>
      <c s="25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223">
        <f t="shared" si="230"/>
        <v>0</v>
      </c>
      <c s="93" t="str">
        <f t="shared" si="231"/>
        <v>00:00</v>
      </c>
      <c s="29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9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9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9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9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9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9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9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9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9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9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9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9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9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9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9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9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9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9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9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9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9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9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9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9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9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9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9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9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71"/>
      <c r="CT1194" s="332"/>
      <c s="14"/>
      <c s="79"/>
      <c s="79"/>
      <c r="FL1194" s="1"/>
      <c s="125">
        <f t="shared" si="228"/>
        <v>45022</v>
      </c>
      <c s="229"/>
    </row>
    <row ht="11.1" customHeight="1">
      <c s="299">
        <f t="shared" si="232"/>
        <v>1195</v>
      </c>
      <c s="74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25"/>
      <c s="255" t="str">
        <f t="shared" si="233"/>
        <v/>
      </c>
      <c s="25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223">
        <f t="shared" si="230"/>
        <v>0</v>
      </c>
      <c s="93" t="str">
        <f t="shared" si="231"/>
        <v>00:00</v>
      </c>
      <c s="29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9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9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9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9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9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9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9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9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9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9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9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9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9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9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9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9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9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9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9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9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9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9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9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9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9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9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9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9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71"/>
      <c r="CT1195" s="332"/>
      <c s="14"/>
      <c s="79"/>
      <c s="79"/>
      <c r="FL1195" s="1"/>
      <c s="125">
        <f t="shared" si="228"/>
        <v>45023</v>
      </c>
      <c s="229"/>
    </row>
    <row ht="11.1" customHeight="1">
      <c s="299">
        <f t="shared" si="232"/>
        <v>1196</v>
      </c>
      <c s="74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25"/>
      <c s="255" t="str">
        <f t="shared" si="233"/>
        <v/>
      </c>
      <c s="25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223">
        <f t="shared" si="230"/>
        <v>0</v>
      </c>
      <c s="93" t="str">
        <f t="shared" si="231"/>
        <v>00:00</v>
      </c>
      <c s="29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9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9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9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9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9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9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9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9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9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9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9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9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9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9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9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9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9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9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9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9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9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9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9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9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9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9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9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9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71"/>
      <c r="CT1196" s="332"/>
      <c s="14"/>
      <c s="79"/>
      <c s="79"/>
      <c r="FL1196" s="1"/>
      <c s="125">
        <f t="shared" si="228"/>
        <v>45024</v>
      </c>
      <c s="229"/>
    </row>
    <row ht="11.1" customHeight="1">
      <c s="299">
        <f t="shared" si="232"/>
        <v>1197</v>
      </c>
      <c s="74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25"/>
      <c s="255" t="str">
        <f t="shared" si="233"/>
        <v/>
      </c>
      <c s="25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223">
        <f t="shared" si="230"/>
        <v>0</v>
      </c>
      <c s="93" t="str">
        <f t="shared" si="231"/>
        <v>00:00</v>
      </c>
      <c s="29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9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9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9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9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9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9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9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9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9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9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9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9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9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9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9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9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9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9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9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9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9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9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9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9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9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9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9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9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71"/>
      <c r="CT1197" s="332"/>
      <c s="14"/>
      <c s="79"/>
      <c s="79"/>
      <c r="FL1197" s="1"/>
      <c s="125">
        <f t="shared" si="228"/>
        <v>45025</v>
      </c>
      <c s="229"/>
    </row>
    <row ht="11.1" customHeight="1">
      <c s="299">
        <f t="shared" si="232"/>
        <v>1198</v>
      </c>
      <c s="74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25"/>
      <c s="255" t="str">
        <f t="shared" si="233"/>
        <v/>
      </c>
      <c s="25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223">
        <f t="shared" si="230"/>
        <v>0</v>
      </c>
      <c s="93" t="str">
        <f t="shared" si="231"/>
        <v>00:00</v>
      </c>
      <c s="29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9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9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9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9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9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9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9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9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9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9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9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9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9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9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9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9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9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9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9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9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9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9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9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9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9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9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9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9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71"/>
      <c r="CT1198" s="332"/>
      <c s="14"/>
      <c s="79"/>
      <c s="79"/>
      <c r="FL1198" s="1"/>
      <c s="125">
        <f t="shared" si="228"/>
        <v>45026</v>
      </c>
      <c s="229"/>
    </row>
    <row ht="11.1" customHeight="1">
      <c s="299">
        <f t="shared" si="232"/>
        <v>1199</v>
      </c>
      <c s="74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25"/>
      <c s="255" t="str">
        <f t="shared" si="233"/>
        <v/>
      </c>
      <c s="25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223">
        <f t="shared" si="230"/>
        <v>0</v>
      </c>
      <c s="93" t="str">
        <f t="shared" si="231"/>
        <v>00:00</v>
      </c>
      <c s="29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9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9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9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9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9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9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9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9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9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9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9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9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9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9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9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9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9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9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9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9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9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9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9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9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9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9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9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9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71"/>
      <c r="CT1199" s="332"/>
      <c s="14"/>
      <c s="79"/>
      <c s="79"/>
      <c r="FL1199" s="1"/>
      <c s="125">
        <f t="shared" si="228"/>
        <v>45027</v>
      </c>
      <c s="229"/>
    </row>
    <row ht="11.1" customHeight="1">
      <c s="299">
        <f t="shared" si="232"/>
        <v>1200</v>
      </c>
      <c s="74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25"/>
      <c s="255" t="str">
        <f t="shared" si="233"/>
        <v/>
      </c>
      <c s="25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223">
        <f t="shared" si="230"/>
        <v>0</v>
      </c>
      <c s="93" t="str">
        <f t="shared" si="231"/>
        <v>00:00</v>
      </c>
      <c s="29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9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9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9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9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9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9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9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9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9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9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9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9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9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9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9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9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9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9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9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9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9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9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9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9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9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9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9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9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71"/>
      <c r="CT1200" s="332"/>
      <c s="14"/>
      <c s="79"/>
      <c s="79"/>
      <c r="FL1200" s="1"/>
      <c s="125">
        <f t="shared" si="228"/>
        <v>45028</v>
      </c>
      <c s="229"/>
    </row>
    <row ht="11.1" customHeight="1">
      <c s="299">
        <f t="shared" si="232"/>
        <v>1201</v>
      </c>
      <c s="74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25"/>
      <c s="255" t="str">
        <f t="shared" si="233"/>
        <v/>
      </c>
      <c s="25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223">
        <f t="shared" si="230"/>
        <v>0</v>
      </c>
      <c s="93" t="str">
        <f t="shared" si="231"/>
        <v>00:00</v>
      </c>
      <c s="29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9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9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9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9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9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9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9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9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9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9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9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9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9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9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9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9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9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9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9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9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9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9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9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9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9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9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9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9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71"/>
      <c r="CT1201" s="332"/>
      <c s="14"/>
      <c s="79"/>
      <c s="79"/>
      <c r="FL1201" s="1"/>
      <c s="125">
        <f t="shared" si="228"/>
        <v>45029</v>
      </c>
      <c s="229"/>
    </row>
    <row ht="11.1" customHeight="1">
      <c s="299">
        <f t="shared" si="232"/>
        <v>1202</v>
      </c>
      <c s="74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25"/>
      <c s="255" t="str">
        <f t="shared" si="233"/>
        <v/>
      </c>
      <c s="25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223">
        <f t="shared" si="230"/>
        <v>0</v>
      </c>
      <c s="93" t="str">
        <f t="shared" si="231"/>
        <v>00:00</v>
      </c>
      <c s="29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9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9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9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9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9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9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9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9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9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9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9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9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9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9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9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9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9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9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9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9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9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9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9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9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9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9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9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9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71"/>
      <c r="CT1202" s="332"/>
      <c s="14"/>
      <c s="79"/>
      <c s="79"/>
      <c r="FL1202" s="1"/>
      <c s="125">
        <f t="shared" si="228"/>
        <v>45030</v>
      </c>
      <c s="229"/>
    </row>
    <row ht="11.1" customHeight="1">
      <c s="299">
        <f t="shared" si="232"/>
        <v>1203</v>
      </c>
      <c s="74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25"/>
      <c s="255" t="str">
        <f t="shared" si="233"/>
        <v/>
      </c>
      <c s="25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223">
        <f t="shared" si="230"/>
        <v>0</v>
      </c>
      <c s="93" t="str">
        <f t="shared" si="231"/>
        <v>00:00</v>
      </c>
      <c s="29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9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9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9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9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9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9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9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9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9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9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9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9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9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9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9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9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9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9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9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9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9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9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9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9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9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9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9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9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71"/>
      <c r="CT1203" s="332"/>
      <c s="14"/>
      <c s="79"/>
      <c s="79"/>
      <c r="FL1203" s="1"/>
      <c s="125">
        <f t="shared" si="228"/>
        <v>45031</v>
      </c>
      <c s="229"/>
    </row>
    <row ht="11.1" customHeight="1">
      <c s="299">
        <f t="shared" si="232"/>
        <v>1204</v>
      </c>
      <c s="74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25"/>
      <c s="255" t="str">
        <f t="shared" si="233"/>
        <v/>
      </c>
      <c s="25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223">
        <f t="shared" si="230"/>
        <v>0</v>
      </c>
      <c s="93" t="str">
        <f t="shared" si="231"/>
        <v>00:00</v>
      </c>
      <c s="29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9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9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9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9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9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9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9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9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9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9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9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9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9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9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9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9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9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9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9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9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9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9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9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9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9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9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9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9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71"/>
      <c r="CT1204" s="332"/>
      <c s="14"/>
      <c s="79"/>
      <c s="79"/>
      <c r="FL1204" s="1"/>
      <c s="125">
        <f t="shared" si="228"/>
        <v>45032</v>
      </c>
      <c s="229"/>
    </row>
    <row ht="11.1" customHeight="1">
      <c s="299">
        <f t="shared" si="232"/>
        <v>1205</v>
      </c>
      <c s="74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25"/>
      <c s="255" t="str">
        <f t="shared" si="233"/>
        <v/>
      </c>
      <c s="25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223">
        <f t="shared" si="230"/>
        <v>0</v>
      </c>
      <c s="93" t="str">
        <f t="shared" si="231"/>
        <v>00:00</v>
      </c>
      <c s="29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9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9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9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9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9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9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9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9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9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9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9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9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9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9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9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9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9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9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9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9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9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9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9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9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9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9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9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9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71"/>
      <c r="CT1205" s="332"/>
      <c s="14"/>
      <c s="79"/>
      <c s="79"/>
      <c r="FL1205" s="1"/>
      <c s="125">
        <f t="shared" si="228"/>
        <v>45033</v>
      </c>
      <c s="229"/>
    </row>
    <row ht="11.1" customHeight="1">
      <c s="299">
        <f t="shared" si="232"/>
        <v>1206</v>
      </c>
      <c s="74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25"/>
      <c s="255" t="str">
        <f t="shared" si="233"/>
        <v/>
      </c>
      <c s="25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223">
        <f t="shared" si="230"/>
        <v>0</v>
      </c>
      <c s="93" t="str">
        <f t="shared" si="231"/>
        <v>00:00</v>
      </c>
      <c s="29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9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9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9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9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9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9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9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9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9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9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9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9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9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9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9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9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9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9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9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9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9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9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9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9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9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9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9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9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71"/>
      <c r="CT1206" s="332"/>
      <c s="14"/>
      <c s="79"/>
      <c s="79"/>
      <c r="FL1206" s="1"/>
      <c s="125">
        <f t="shared" si="228"/>
        <v>45034</v>
      </c>
      <c s="229"/>
    </row>
    <row ht="11.1" customHeight="1">
      <c s="299">
        <f t="shared" si="232"/>
        <v>1207</v>
      </c>
      <c s="74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25"/>
      <c s="255" t="str">
        <f t="shared" si="233"/>
        <v/>
      </c>
      <c s="25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223">
        <f t="shared" si="230"/>
        <v>0</v>
      </c>
      <c s="93" t="str">
        <f t="shared" si="231"/>
        <v>00:00</v>
      </c>
      <c s="29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9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9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9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9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9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9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9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9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9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9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9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9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9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9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9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9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9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9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9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9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9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9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9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9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9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9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9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9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71"/>
      <c r="CT1207" s="332"/>
      <c s="14"/>
      <c s="79"/>
      <c s="79"/>
      <c r="FL1207" s="1"/>
      <c s="125">
        <f t="shared" si="228"/>
        <v>45035</v>
      </c>
      <c s="229"/>
    </row>
    <row ht="11.1" customHeight="1">
      <c s="299">
        <f t="shared" si="232"/>
        <v>1208</v>
      </c>
      <c s="74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25"/>
      <c s="255" t="str">
        <f t="shared" si="233"/>
        <v/>
      </c>
      <c s="25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223">
        <f t="shared" si="230"/>
        <v>0</v>
      </c>
      <c s="93" t="str">
        <f t="shared" si="231"/>
        <v>00:00</v>
      </c>
      <c s="29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9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9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9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9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9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9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9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9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9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9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9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9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9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9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9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9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9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9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9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9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9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9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9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9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9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9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9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9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71"/>
      <c r="CT1208" s="332"/>
      <c s="14"/>
      <c s="79"/>
      <c s="79"/>
      <c r="FL1208" s="1"/>
      <c s="125">
        <f t="shared" si="228"/>
        <v>45036</v>
      </c>
      <c s="229"/>
    </row>
    <row ht="11.1" customHeight="1">
      <c s="299">
        <f t="shared" si="232"/>
        <v>1209</v>
      </c>
      <c s="74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25"/>
      <c s="255" t="str">
        <f t="shared" si="233"/>
        <v/>
      </c>
      <c s="25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223">
        <f t="shared" si="230"/>
        <v>0</v>
      </c>
      <c s="93" t="str">
        <f t="shared" si="231"/>
        <v>00:00</v>
      </c>
      <c s="29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9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9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9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9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9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9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9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9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9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9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9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9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9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9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9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9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9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9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9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9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9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9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9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9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9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9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9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9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71"/>
      <c r="CT1209" s="332"/>
      <c s="14"/>
      <c s="79"/>
      <c s="79"/>
      <c r="FL1209" s="1"/>
      <c s="125">
        <f t="shared" si="228"/>
        <v>45037</v>
      </c>
      <c s="229"/>
    </row>
    <row ht="11.1" customHeight="1">
      <c s="299">
        <f t="shared" si="232"/>
        <v>1210</v>
      </c>
      <c s="74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25"/>
      <c s="255" t="str">
        <f t="shared" si="233"/>
        <v/>
      </c>
      <c s="25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223">
        <f t="shared" si="230"/>
        <v>0</v>
      </c>
      <c s="93" t="str">
        <f t="shared" si="231"/>
        <v>00:00</v>
      </c>
      <c s="29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9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9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9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9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9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9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9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9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9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9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9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9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9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9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9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9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9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9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9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9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9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9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9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9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9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9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9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9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71"/>
      <c r="CT1210" s="332"/>
      <c s="14"/>
      <c s="79"/>
      <c s="79"/>
      <c r="FL1210" s="1"/>
      <c s="125">
        <f t="shared" si="228"/>
        <v>45038</v>
      </c>
      <c s="229"/>
    </row>
    <row ht="11.1" customHeight="1">
      <c s="299">
        <f t="shared" si="232"/>
        <v>1211</v>
      </c>
      <c s="74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25"/>
      <c s="255" t="str">
        <f t="shared" si="233"/>
        <v/>
      </c>
      <c s="25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223">
        <f t="shared" si="230"/>
        <v>0</v>
      </c>
      <c s="93" t="str">
        <f t="shared" si="231"/>
        <v>00:00</v>
      </c>
      <c s="29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9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9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9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9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9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9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9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9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9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9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9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9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9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9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9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9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9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9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9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9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9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9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9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9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9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9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9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9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71"/>
      <c r="CT1211" s="332"/>
      <c s="14"/>
      <c s="79"/>
      <c s="79"/>
      <c r="FL1211" s="1"/>
      <c s="125">
        <f t="shared" si="228"/>
        <v>45039</v>
      </c>
      <c s="229"/>
    </row>
    <row ht="11.1" customHeight="1">
      <c s="299">
        <f t="shared" si="232"/>
        <v>1212</v>
      </c>
      <c s="74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25"/>
      <c s="255" t="str">
        <f t="shared" si="233"/>
        <v/>
      </c>
      <c s="25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223">
        <f t="shared" si="230"/>
        <v>0</v>
      </c>
      <c s="93" t="str">
        <f t="shared" si="231"/>
        <v>00:00</v>
      </c>
      <c s="29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9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9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9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9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9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9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9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9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9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9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9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9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9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9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9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9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9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9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9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9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9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9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9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9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9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9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9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9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71"/>
      <c r="CT1212" s="332"/>
      <c s="14"/>
      <c s="79"/>
      <c s="79"/>
      <c r="FL1212" s="1"/>
      <c s="125">
        <f t="shared" si="228"/>
        <v>45040</v>
      </c>
      <c s="229"/>
    </row>
    <row ht="11.1" customHeight="1">
      <c s="299">
        <f t="shared" si="232"/>
        <v>1213</v>
      </c>
      <c s="74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25"/>
      <c s="255" t="str">
        <f t="shared" si="233"/>
        <v/>
      </c>
      <c s="25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223">
        <f t="shared" si="230"/>
        <v>0</v>
      </c>
      <c s="93" t="str">
        <f t="shared" si="231"/>
        <v>00:00</v>
      </c>
      <c s="29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9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9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9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9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9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9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9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9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9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9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9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9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9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9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9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9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9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9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9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9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9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9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9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9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9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9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9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9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71"/>
      <c r="CT1213" s="332"/>
      <c s="14"/>
      <c s="79"/>
      <c s="79"/>
      <c r="FL1213" s="1"/>
      <c s="125">
        <f t="shared" si="228"/>
        <v>45041</v>
      </c>
      <c s="229"/>
    </row>
    <row ht="11.1" customHeight="1">
      <c s="299">
        <f t="shared" si="232"/>
        <v>1214</v>
      </c>
      <c s="74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25"/>
      <c s="255" t="str">
        <f t="shared" si="233"/>
        <v/>
      </c>
      <c s="25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223">
        <f t="shared" si="230"/>
        <v>0</v>
      </c>
      <c s="93" t="str">
        <f t="shared" si="231"/>
        <v>00:00</v>
      </c>
      <c s="29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9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9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9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9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9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9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9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9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9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9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9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9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9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9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9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9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9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9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9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9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9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9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9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9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9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9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9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9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71"/>
      <c r="CT1214" s="332"/>
      <c s="14"/>
      <c s="79"/>
      <c s="79"/>
      <c r="FL1214" s="1"/>
      <c s="125">
        <f t="shared" si="228"/>
        <v>45042</v>
      </c>
      <c s="229"/>
    </row>
    <row ht="11.1" customHeight="1">
      <c s="299">
        <f t="shared" si="232"/>
        <v>1215</v>
      </c>
      <c s="74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25"/>
      <c s="255" t="str">
        <f t="shared" si="233"/>
        <v/>
      </c>
      <c s="25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223">
        <f t="shared" si="230"/>
        <v>0</v>
      </c>
      <c s="93" t="str">
        <f t="shared" si="231"/>
        <v>00:00</v>
      </c>
      <c s="29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9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9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9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9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9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9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9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9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9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9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9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9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9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9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9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9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9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9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9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9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9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9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9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9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9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9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9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9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71"/>
      <c r="CT1215" s="332"/>
      <c s="14"/>
      <c s="79"/>
      <c s="79"/>
      <c r="FL1215" s="1"/>
      <c s="125">
        <f t="shared" si="228"/>
        <v>45043</v>
      </c>
      <c s="229"/>
    </row>
    <row ht="11.1" customHeight="1">
      <c s="299">
        <f t="shared" si="232"/>
        <v>1216</v>
      </c>
      <c s="74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25"/>
      <c s="255" t="str">
        <f t="shared" si="233"/>
        <v/>
      </c>
      <c s="25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223">
        <f t="shared" si="230"/>
        <v>0</v>
      </c>
      <c s="93" t="str">
        <f t="shared" si="231"/>
        <v>00:00</v>
      </c>
      <c s="29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9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9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9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9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9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9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9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9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9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9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9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9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9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9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9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9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9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9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9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9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9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9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9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9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9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9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9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9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71"/>
      <c r="CT1216" s="332"/>
      <c s="14"/>
      <c s="79"/>
      <c s="79"/>
      <c r="FL1216" s="1"/>
      <c s="125">
        <f t="shared" si="228"/>
        <v>45044</v>
      </c>
      <c s="229"/>
    </row>
    <row ht="11.1" customHeight="1">
      <c s="299">
        <f t="shared" si="232"/>
        <v>1217</v>
      </c>
      <c s="74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25"/>
      <c s="255" t="str">
        <f t="shared" si="233"/>
        <v/>
      </c>
      <c s="25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223">
        <f t="shared" si="230"/>
        <v>0</v>
      </c>
      <c s="93" t="str">
        <f t="shared" si="231"/>
        <v>00:00</v>
      </c>
      <c s="29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9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9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9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9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9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9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9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9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9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9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9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9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9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9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9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9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9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9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9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9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9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9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9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9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9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9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9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9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71"/>
      <c r="CT1217" s="332"/>
      <c s="14"/>
      <c s="79"/>
      <c s="79"/>
      <c r="FL1217" s="1"/>
      <c s="125">
        <f t="shared" si="228"/>
        <v>45045</v>
      </c>
      <c s="229"/>
    </row>
    <row ht="11.1" customHeight="1">
      <c s="299">
        <f t="shared" si="232"/>
        <v>1218</v>
      </c>
      <c s="74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25"/>
      <c s="255" t="str">
        <f t="shared" si="233"/>
        <v/>
      </c>
      <c s="25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223">
        <f t="shared" si="230"/>
        <v>0</v>
      </c>
      <c s="93" t="str">
        <f t="shared" si="231"/>
        <v>00:00</v>
      </c>
      <c s="29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9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9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9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9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9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9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9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9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9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9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9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9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9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9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9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9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9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9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9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9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9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9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9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9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9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9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9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9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71"/>
      <c r="CT1218" s="332"/>
      <c s="14"/>
      <c s="79"/>
      <c s="79"/>
      <c r="FL1218" s="1"/>
      <c s="125">
        <f t="shared" si="228"/>
        <v>45046</v>
      </c>
      <c s="229"/>
    </row>
    <row ht="11.1" customHeight="1">
      <c s="299">
        <f t="shared" si="232"/>
        <v>1219</v>
      </c>
      <c s="74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25"/>
      <c s="255" t="str">
        <f t="shared" si="233"/>
        <v/>
      </c>
      <c s="25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223">
        <f t="shared" si="230"/>
        <v>0</v>
      </c>
      <c s="93" t="str">
        <f t="shared" si="231"/>
        <v>00:00</v>
      </c>
      <c s="29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9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9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9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9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9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9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9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9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9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9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9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9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9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9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9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9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9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9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9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9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9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9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9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9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9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9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9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9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71"/>
      <c r="CT1219" s="332"/>
      <c s="14"/>
      <c s="79"/>
      <c s="79"/>
      <c r="FL1219" s="1"/>
      <c s="125">
        <f t="shared" si="228"/>
        <v>45047</v>
      </c>
      <c s="229"/>
    </row>
    <row ht="11.1" customHeight="1">
      <c s="299">
        <f t="shared" si="232"/>
        <v>1220</v>
      </c>
      <c s="74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25"/>
      <c s="255" t="str">
        <f t="shared" si="233"/>
        <v/>
      </c>
      <c s="25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223">
        <f t="shared" si="230"/>
        <v>0</v>
      </c>
      <c s="93" t="str">
        <f t="shared" si="231"/>
        <v>00:00</v>
      </c>
      <c s="29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9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9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9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9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9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9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9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9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9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9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9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9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9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9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9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9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9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9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9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9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9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9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9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9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9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9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9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9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71"/>
      <c r="CT1220" s="332"/>
      <c s="14"/>
      <c s="79"/>
      <c s="79"/>
      <c r="FL1220" s="1"/>
      <c s="125">
        <f t="shared" si="228"/>
        <v>45048</v>
      </c>
      <c s="229"/>
    </row>
    <row ht="11.1" customHeight="1">
      <c s="299">
        <f t="shared" si="232"/>
        <v>1221</v>
      </c>
      <c s="74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25"/>
      <c s="255" t="str">
        <f t="shared" si="233"/>
        <v/>
      </c>
      <c s="25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223">
        <f t="shared" si="230"/>
        <v>0</v>
      </c>
      <c s="93" t="str">
        <f t="shared" si="231"/>
        <v>00:00</v>
      </c>
      <c s="29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9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9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9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9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9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9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9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9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9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9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9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9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9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9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9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9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9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9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9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9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9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9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9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9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9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9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9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9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71"/>
      <c r="CT1221" s="332"/>
      <c s="14"/>
      <c s="79"/>
      <c s="79"/>
      <c r="FL1221" s="1"/>
      <c s="125">
        <f t="shared" si="228"/>
        <v>45049</v>
      </c>
      <c s="229"/>
    </row>
    <row ht="11.1" customHeight="1">
      <c s="299">
        <f t="shared" si="232"/>
        <v>1222</v>
      </c>
      <c s="74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25"/>
      <c s="255" t="str">
        <f t="shared" si="233"/>
        <v/>
      </c>
      <c s="25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223">
        <f t="shared" si="230"/>
        <v>0</v>
      </c>
      <c s="93" t="str">
        <f t="shared" si="231"/>
        <v>00:00</v>
      </c>
      <c s="29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9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9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9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9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9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9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9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9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9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9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9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9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9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9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9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9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9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9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9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9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9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9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9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9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9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9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9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9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71"/>
      <c r="CT1222" s="332"/>
      <c s="14"/>
      <c s="79"/>
      <c s="79"/>
      <c r="FL1222" s="1"/>
      <c s="125">
        <f t="shared" si="228"/>
        <v>45050</v>
      </c>
      <c s="229"/>
    </row>
    <row ht="11.1" customHeight="1">
      <c s="299">
        <f t="shared" si="232"/>
        <v>1223</v>
      </c>
      <c s="74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25"/>
      <c s="255" t="str">
        <f t="shared" si="233"/>
        <v/>
      </c>
      <c s="25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223">
        <f t="shared" si="230"/>
        <v>0</v>
      </c>
      <c s="93" t="str">
        <f t="shared" si="231"/>
        <v>00:00</v>
      </c>
      <c s="29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9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9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9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9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9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9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9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9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9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9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9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9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9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9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9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9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9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9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9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9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9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9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9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9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9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9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9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9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71"/>
      <c r="CT1223" s="332"/>
      <c s="14"/>
      <c s="79"/>
      <c s="79"/>
      <c r="FL1223" s="1"/>
      <c s="125">
        <f t="shared" si="228"/>
        <v>45051</v>
      </c>
      <c s="229"/>
    </row>
    <row ht="11.1" customHeight="1">
      <c s="299">
        <f t="shared" si="232"/>
        <v>1224</v>
      </c>
      <c s="74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25"/>
      <c s="255" t="str">
        <f t="shared" si="233"/>
        <v/>
      </c>
      <c s="25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223">
        <f t="shared" si="230"/>
        <v>0</v>
      </c>
      <c s="93" t="str">
        <f t="shared" si="231"/>
        <v>00:00</v>
      </c>
      <c s="29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9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9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9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9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9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9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9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9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9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9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9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9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9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9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9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9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9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9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9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9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9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9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9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9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9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9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9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9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71"/>
      <c r="CT1224" s="332"/>
      <c s="14"/>
      <c s="79"/>
      <c s="79"/>
      <c r="FL1224" s="1"/>
      <c s="125">
        <f t="shared" si="228"/>
        <v>45052</v>
      </c>
      <c s="229"/>
    </row>
    <row ht="11.1" customHeight="1">
      <c s="299">
        <f t="shared" si="232"/>
        <v>1225</v>
      </c>
      <c s="74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25"/>
      <c s="255" t="str">
        <f t="shared" si="233"/>
        <v/>
      </c>
      <c s="25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223">
        <f t="shared" si="230"/>
        <v>0</v>
      </c>
      <c s="93" t="str">
        <f t="shared" si="231"/>
        <v>00:00</v>
      </c>
      <c s="29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9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9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9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9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9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9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9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9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9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9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9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9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9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9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9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9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9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9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9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9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9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9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9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9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9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9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9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9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71"/>
      <c r="CT1225" s="332"/>
      <c s="14"/>
      <c s="79"/>
      <c s="79"/>
      <c r="FL1225" s="1"/>
      <c s="125">
        <f t="shared" si="228"/>
        <v>45053</v>
      </c>
      <c s="229"/>
    </row>
    <row ht="11.1" customHeight="1">
      <c s="299">
        <f t="shared" si="232"/>
        <v>1226</v>
      </c>
      <c s="74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25"/>
      <c s="255" t="str">
        <f t="shared" si="233"/>
        <v/>
      </c>
      <c s="25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223">
        <f t="shared" si="230"/>
        <v>0</v>
      </c>
      <c s="93" t="str">
        <f t="shared" si="231"/>
        <v>00:00</v>
      </c>
      <c s="29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9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9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9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9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9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9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9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9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9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9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9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9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9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9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9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9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9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9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9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9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9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9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9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9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9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9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9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9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71"/>
      <c r="CT1226" s="332"/>
      <c s="14"/>
      <c s="79"/>
      <c s="79"/>
      <c r="FL1226" s="1"/>
      <c s="125">
        <f t="shared" si="228"/>
        <v>45054</v>
      </c>
      <c s="229"/>
    </row>
    <row ht="11.1" customHeight="1">
      <c s="299">
        <f t="shared" si="232"/>
        <v>1227</v>
      </c>
      <c s="74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25"/>
      <c s="255" t="str">
        <f t="shared" si="233"/>
        <v/>
      </c>
      <c s="25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223">
        <f t="shared" si="230"/>
        <v>0</v>
      </c>
      <c s="93" t="str">
        <f t="shared" si="231"/>
        <v>00:00</v>
      </c>
      <c s="29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9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9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9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9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9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9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9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9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9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9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9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9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9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9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9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9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9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9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9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9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9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9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9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9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9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9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9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9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71"/>
      <c r="CT1227" s="332"/>
      <c s="14"/>
      <c s="79"/>
      <c s="79"/>
      <c r="FL1227" s="1"/>
      <c s="125">
        <f t="shared" si="228"/>
        <v>45055</v>
      </c>
      <c s="229"/>
    </row>
    <row ht="11.1" customHeight="1">
      <c s="299">
        <f t="shared" si="232"/>
        <v>1228</v>
      </c>
      <c s="74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25"/>
      <c s="255" t="str">
        <f t="shared" si="233"/>
        <v/>
      </c>
      <c s="25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223">
        <f t="shared" si="230"/>
        <v>0</v>
      </c>
      <c s="93" t="str">
        <f t="shared" si="231"/>
        <v>00:00</v>
      </c>
      <c s="29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9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9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9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9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9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9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9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9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9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9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9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9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9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9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9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9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9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9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9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9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9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9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9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9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9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9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9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9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71"/>
      <c r="CT1228" s="332"/>
      <c s="14"/>
      <c s="79"/>
      <c s="79"/>
      <c r="FL1228" s="1"/>
      <c s="125">
        <f t="shared" si="228"/>
        <v>45056</v>
      </c>
      <c s="229"/>
    </row>
    <row ht="11.1" customHeight="1">
      <c s="299">
        <f t="shared" si="232"/>
        <v>1229</v>
      </c>
      <c s="74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25"/>
      <c s="255" t="str">
        <f t="shared" si="233"/>
        <v/>
      </c>
      <c s="25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223">
        <f t="shared" si="230"/>
        <v>0</v>
      </c>
      <c s="93" t="str">
        <f t="shared" si="231"/>
        <v>00:00</v>
      </c>
      <c s="29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9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9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9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9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9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9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9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9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9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9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9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9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9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9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9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9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9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9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9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9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9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9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9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9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9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9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9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9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71"/>
      <c r="CT1229" s="332"/>
      <c s="14"/>
      <c s="79"/>
      <c s="79"/>
      <c r="FL1229" s="1"/>
      <c s="125">
        <f t="shared" si="228"/>
        <v>45057</v>
      </c>
      <c s="229"/>
    </row>
    <row ht="11.1" customHeight="1">
      <c s="299">
        <f t="shared" si="232"/>
        <v>1230</v>
      </c>
      <c s="74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25"/>
      <c s="255" t="str">
        <f t="shared" si="233"/>
        <v/>
      </c>
      <c s="25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223">
        <f t="shared" si="230"/>
        <v>0</v>
      </c>
      <c s="93" t="str">
        <f t="shared" si="231"/>
        <v>00:00</v>
      </c>
      <c s="29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9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9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9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9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9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9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9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9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9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9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9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9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9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9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9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9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9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9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9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9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9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9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9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9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9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9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9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9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71"/>
      <c r="CT1230" s="332"/>
      <c s="14"/>
      <c s="79"/>
      <c s="79"/>
      <c r="FL1230" s="1"/>
      <c s="125">
        <f t="shared" si="228"/>
        <v>45058</v>
      </c>
      <c s="229"/>
    </row>
    <row ht="11.1" customHeight="1">
      <c s="299">
        <f t="shared" si="232"/>
        <v>1231</v>
      </c>
      <c s="74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25"/>
      <c s="255" t="str">
        <f t="shared" si="233"/>
        <v/>
      </c>
      <c s="25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223">
        <f t="shared" si="230"/>
        <v>0</v>
      </c>
      <c s="93" t="str">
        <f t="shared" si="231"/>
        <v>00:00</v>
      </c>
      <c s="29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9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9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9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9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9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9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9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9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9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9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9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9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9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9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9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9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9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9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9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9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9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9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9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9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9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9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9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9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71"/>
      <c r="CT1231" s="332"/>
      <c s="14"/>
      <c s="79"/>
      <c s="79"/>
      <c r="FL1231" s="1"/>
      <c s="125">
        <f t="shared" si="228"/>
        <v>45059</v>
      </c>
      <c s="229"/>
    </row>
    <row ht="11.1" customHeight="1">
      <c s="299">
        <f t="shared" si="232"/>
        <v>1232</v>
      </c>
      <c s="74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25"/>
      <c s="255" t="str">
        <f t="shared" si="233"/>
        <v/>
      </c>
      <c s="25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223">
        <f t="shared" si="230"/>
        <v>0</v>
      </c>
      <c s="93" t="str">
        <f t="shared" si="231"/>
        <v>00:00</v>
      </c>
      <c s="29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9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9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9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9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9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9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9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9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9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9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9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9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9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9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9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9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9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9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9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9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9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9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9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9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9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9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9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9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71"/>
      <c r="CT1232" s="332"/>
      <c s="14"/>
      <c s="79"/>
      <c s="79"/>
      <c r="FL1232" s="1"/>
      <c s="125">
        <f t="shared" si="228"/>
        <v>45060</v>
      </c>
      <c s="229"/>
    </row>
    <row ht="11.1" customHeight="1">
      <c s="299">
        <f t="shared" si="232"/>
        <v>1233</v>
      </c>
      <c s="74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25"/>
      <c s="255" t="str">
        <f t="shared" si="233"/>
        <v/>
      </c>
      <c s="25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223">
        <f t="shared" si="230"/>
        <v>0</v>
      </c>
      <c s="93" t="str">
        <f t="shared" si="231"/>
        <v>00:00</v>
      </c>
      <c s="29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9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9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9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9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9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9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9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9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9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9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9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9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9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9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9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9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9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9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9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9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9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9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9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9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9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9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9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9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71"/>
      <c r="CT1233" s="332"/>
      <c s="14"/>
      <c s="79"/>
      <c s="79"/>
      <c r="FL1233" s="1"/>
      <c s="125">
        <f t="shared" si="228"/>
        <v>45061</v>
      </c>
      <c s="229"/>
    </row>
    <row ht="11.1" customHeight="1">
      <c s="299">
        <f t="shared" si="232"/>
        <v>1234</v>
      </c>
      <c s="74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25"/>
      <c s="255" t="str">
        <f t="shared" si="233"/>
        <v/>
      </c>
      <c s="25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223">
        <f t="shared" si="230"/>
        <v>0</v>
      </c>
      <c s="93" t="str">
        <f t="shared" si="231"/>
        <v>00:00</v>
      </c>
      <c s="29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9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9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9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9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9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9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9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9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9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9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9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9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9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9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9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9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9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9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9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9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9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9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9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9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9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9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9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9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71"/>
      <c r="CT1234" s="332"/>
      <c s="14"/>
      <c s="79"/>
      <c s="79"/>
      <c r="FL1234" s="1"/>
      <c s="125">
        <f t="shared" si="228"/>
        <v>45062</v>
      </c>
      <c s="229"/>
    </row>
    <row ht="11.1" customHeight="1">
      <c s="299">
        <f t="shared" si="232"/>
        <v>1235</v>
      </c>
      <c s="74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25"/>
      <c s="255" t="str">
        <f t="shared" si="233"/>
        <v/>
      </c>
      <c s="25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223">
        <f t="shared" si="230"/>
        <v>0</v>
      </c>
      <c s="93" t="str">
        <f t="shared" si="231"/>
        <v>00:00</v>
      </c>
      <c s="29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9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9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9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9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9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9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9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9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9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9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9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9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9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9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9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9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9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9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9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9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9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9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9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9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9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9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9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9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71"/>
      <c r="CT1235" s="332"/>
      <c s="14"/>
      <c s="79"/>
      <c s="79"/>
      <c r="FL1235" s="1"/>
      <c s="125">
        <f t="shared" si="228"/>
        <v>45063</v>
      </c>
      <c s="229"/>
    </row>
    <row ht="11.1" customHeight="1">
      <c s="299">
        <f t="shared" si="232"/>
        <v>1236</v>
      </c>
      <c s="74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25"/>
      <c s="255" t="str">
        <f t="shared" si="233"/>
        <v/>
      </c>
      <c s="25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223">
        <f t="shared" si="230"/>
        <v>0</v>
      </c>
      <c s="93" t="str">
        <f t="shared" si="231"/>
        <v>00:00</v>
      </c>
      <c s="29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9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9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9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9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9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9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9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9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9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9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9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9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9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9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9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9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9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9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9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9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9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9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9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9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9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9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9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9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71"/>
      <c r="CT1236" s="332"/>
      <c s="14"/>
      <c s="79"/>
      <c s="79"/>
      <c r="FL1236" s="1"/>
      <c s="125">
        <f t="shared" si="228"/>
        <v>45064</v>
      </c>
      <c s="229"/>
    </row>
    <row ht="11.1" customHeight="1">
      <c s="299">
        <f t="shared" si="232"/>
        <v>1237</v>
      </c>
      <c s="74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25"/>
      <c s="255" t="str">
        <f t="shared" si="233"/>
        <v/>
      </c>
      <c s="25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223">
        <f t="shared" si="230"/>
        <v>0</v>
      </c>
      <c s="93" t="str">
        <f t="shared" si="231"/>
        <v>00:00</v>
      </c>
      <c s="29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9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9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9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9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9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9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9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9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9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9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9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9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9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9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9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9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9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9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9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9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9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9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9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9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9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9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9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9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71"/>
      <c r="CT1237" s="332"/>
      <c s="14"/>
      <c s="79"/>
      <c s="79"/>
      <c r="FL1237" s="1"/>
      <c s="125">
        <f t="shared" si="228"/>
        <v>45065</v>
      </c>
      <c s="229"/>
    </row>
    <row ht="11.1" customHeight="1">
      <c s="299">
        <f t="shared" si="232"/>
        <v>1238</v>
      </c>
      <c s="74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25"/>
      <c s="255" t="str">
        <f t="shared" si="233"/>
        <v/>
      </c>
      <c s="25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223">
        <f t="shared" si="230"/>
        <v>0</v>
      </c>
      <c s="93" t="str">
        <f t="shared" si="231"/>
        <v>00:00</v>
      </c>
      <c s="29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9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9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9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9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9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9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9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9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9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9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9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9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9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9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9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9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9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9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9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9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9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9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9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9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9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9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9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9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71"/>
      <c r="CT1238" s="332"/>
      <c s="14"/>
      <c s="79"/>
      <c s="79"/>
      <c r="FL1238" s="1"/>
      <c s="125">
        <f t="shared" si="228"/>
        <v>45066</v>
      </c>
      <c s="229"/>
    </row>
    <row ht="11.1" customHeight="1">
      <c s="299">
        <f t="shared" si="232"/>
        <v>1239</v>
      </c>
      <c s="74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25"/>
      <c s="255" t="str">
        <f t="shared" si="233"/>
        <v/>
      </c>
      <c s="25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223">
        <f t="shared" si="230"/>
        <v>0</v>
      </c>
      <c s="93" t="str">
        <f t="shared" si="231"/>
        <v>00:00</v>
      </c>
      <c s="29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9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9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9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9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9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9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9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9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9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9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9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9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9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9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9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9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9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9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9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9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9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9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9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9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9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9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9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9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71"/>
      <c r="CT1239" s="332"/>
      <c s="14"/>
      <c s="79"/>
      <c s="79"/>
      <c r="FL1239" s="1"/>
      <c s="125">
        <f t="shared" si="228"/>
        <v>45067</v>
      </c>
      <c s="229"/>
    </row>
    <row ht="11.1" customHeight="1">
      <c s="299">
        <f t="shared" si="232"/>
        <v>1240</v>
      </c>
      <c s="74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25"/>
      <c s="255" t="str">
        <f t="shared" si="233"/>
        <v/>
      </c>
      <c s="25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223">
        <f t="shared" si="230"/>
        <v>0</v>
      </c>
      <c s="93" t="str">
        <f t="shared" si="231"/>
        <v>00:00</v>
      </c>
      <c s="29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9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9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9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9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9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9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9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9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9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9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9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9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9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9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9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9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9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9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9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9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9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9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9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9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9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9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9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9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71"/>
      <c r="CT1240" s="332"/>
      <c s="14"/>
      <c s="79"/>
      <c s="79"/>
      <c r="FL1240" s="1"/>
      <c s="125">
        <f t="shared" si="228"/>
        <v>45068</v>
      </c>
      <c s="229"/>
    </row>
    <row ht="11.1" customHeight="1">
      <c s="299">
        <f t="shared" si="232"/>
        <v>1241</v>
      </c>
      <c s="74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25"/>
      <c s="255" t="str">
        <f t="shared" si="233"/>
        <v/>
      </c>
      <c s="25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223">
        <f t="shared" si="230"/>
        <v>0</v>
      </c>
      <c s="93" t="str">
        <f t="shared" si="231"/>
        <v>00:00</v>
      </c>
      <c s="29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9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9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9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9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9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9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9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9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9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9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9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9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9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9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9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9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9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9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9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9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9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9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9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9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9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9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9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9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71"/>
      <c r="CT1241" s="332"/>
      <c s="14"/>
      <c s="79"/>
      <c s="79"/>
      <c r="FL1241" s="1"/>
      <c s="125">
        <f t="shared" si="228"/>
        <v>45069</v>
      </c>
      <c s="229"/>
    </row>
    <row ht="11.1" customHeight="1">
      <c s="299">
        <f t="shared" si="232"/>
        <v>1242</v>
      </c>
      <c s="74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25"/>
      <c s="255" t="str">
        <f t="shared" si="233"/>
        <v/>
      </c>
      <c s="25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223">
        <f t="shared" si="230"/>
        <v>0</v>
      </c>
      <c s="93" t="str">
        <f t="shared" si="231"/>
        <v>00:00</v>
      </c>
      <c s="29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9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9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9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9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9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9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9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9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9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9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9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9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9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9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9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9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9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9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9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9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9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9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9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9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9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9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9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9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71"/>
      <c r="CT1242" s="332"/>
      <c s="14"/>
      <c s="79"/>
      <c s="79"/>
      <c r="FL1242" s="1"/>
      <c s="125">
        <f t="shared" si="228"/>
        <v>45070</v>
      </c>
      <c s="229"/>
    </row>
    <row ht="11.1" customHeight="1">
      <c s="299">
        <f t="shared" si="232"/>
        <v>1243</v>
      </c>
      <c s="74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25"/>
      <c s="255" t="str">
        <f t="shared" si="233"/>
        <v/>
      </c>
      <c s="25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223">
        <f t="shared" si="230"/>
        <v>0</v>
      </c>
      <c s="93" t="str">
        <f t="shared" si="231"/>
        <v>00:00</v>
      </c>
      <c s="29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9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9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9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9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9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9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9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9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9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9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9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9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9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9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9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9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9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9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9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9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9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9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9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9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9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9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9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9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71"/>
      <c r="CT1243" s="332"/>
      <c s="14"/>
      <c s="79"/>
      <c s="79"/>
      <c r="FL1243" s="1"/>
      <c s="125">
        <f t="shared" si="228"/>
        <v>45071</v>
      </c>
      <c s="229"/>
    </row>
    <row ht="11.1" customHeight="1">
      <c s="299">
        <f t="shared" si="232"/>
        <v>1244</v>
      </c>
      <c s="74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25"/>
      <c s="255" t="str">
        <f t="shared" si="233"/>
        <v/>
      </c>
      <c s="25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223">
        <f t="shared" si="230"/>
        <v>0</v>
      </c>
      <c s="93" t="str">
        <f t="shared" si="231"/>
        <v>00:00</v>
      </c>
      <c s="29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9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9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9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9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9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9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9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9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9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9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9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9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9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9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9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9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9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9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9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9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9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9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9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9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9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9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9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9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71"/>
      <c r="CT1244" s="332"/>
      <c s="14"/>
      <c s="79"/>
      <c s="79"/>
      <c r="FL1244" s="1"/>
      <c s="125">
        <f t="shared" si="228"/>
        <v>45072</v>
      </c>
      <c s="229"/>
    </row>
    <row ht="11.1" customHeight="1">
      <c s="299">
        <f t="shared" si="232"/>
        <v>1245</v>
      </c>
      <c s="74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25"/>
      <c s="255" t="str">
        <f t="shared" si="233"/>
        <v/>
      </c>
      <c s="25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223">
        <f t="shared" si="230"/>
        <v>0</v>
      </c>
      <c s="93" t="str">
        <f t="shared" si="231"/>
        <v>00:00</v>
      </c>
      <c s="29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9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9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9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9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9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9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9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9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9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9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9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9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9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9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9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9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9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9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9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9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9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9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9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9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9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9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9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9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71"/>
      <c r="CT1245" s="332"/>
      <c s="14"/>
      <c s="79"/>
      <c s="79"/>
      <c r="FL1245" s="1"/>
      <c s="125">
        <f t="shared" si="228"/>
        <v>45073</v>
      </c>
      <c s="229"/>
    </row>
    <row ht="11.1" customHeight="1">
      <c s="299">
        <f t="shared" si="232"/>
        <v>1246</v>
      </c>
      <c s="74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25"/>
      <c s="255" t="str">
        <f t="shared" si="233"/>
        <v/>
      </c>
      <c s="25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223">
        <f t="shared" si="230"/>
        <v>0</v>
      </c>
      <c s="93" t="str">
        <f t="shared" si="231"/>
        <v>00:00</v>
      </c>
      <c s="29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9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9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9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9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9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9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9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9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9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9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9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9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9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9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9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9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9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9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9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9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9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9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9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9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9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9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9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9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71"/>
      <c r="CT1246" s="332"/>
      <c s="14"/>
      <c s="79"/>
      <c s="79"/>
      <c r="FL1246" s="1"/>
      <c s="125">
        <f t="shared" si="228"/>
        <v>45074</v>
      </c>
      <c s="229"/>
    </row>
    <row ht="11.1" customHeight="1">
      <c s="299">
        <f t="shared" si="232"/>
        <v>1247</v>
      </c>
      <c s="74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25"/>
      <c s="255" t="str">
        <f t="shared" si="233"/>
        <v/>
      </c>
      <c s="25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223">
        <f t="shared" si="230"/>
        <v>0</v>
      </c>
      <c s="93" t="str">
        <f t="shared" si="231"/>
        <v>00:00</v>
      </c>
      <c s="29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9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9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9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9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9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9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9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9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9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9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9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9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9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9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9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9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9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9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9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9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9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9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9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9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9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9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9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9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71"/>
      <c r="CT1247" s="332"/>
      <c s="14"/>
      <c s="79"/>
      <c s="79"/>
      <c r="FL1247" s="1"/>
      <c s="125">
        <f t="shared" si="228"/>
        <v>45075</v>
      </c>
      <c s="229"/>
    </row>
    <row ht="11.1" customHeight="1">
      <c s="299">
        <f t="shared" si="232"/>
        <v>1248</v>
      </c>
      <c s="74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25"/>
      <c s="255" t="str">
        <f t="shared" si="233"/>
        <v/>
      </c>
      <c s="25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223">
        <f t="shared" si="230"/>
        <v>0</v>
      </c>
      <c s="93" t="str">
        <f t="shared" si="231"/>
        <v>00:00</v>
      </c>
      <c s="29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9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9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9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9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9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9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9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9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9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9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9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9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9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9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9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9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9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9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9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9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9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9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9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9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9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9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9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9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71"/>
      <c r="CT1248" s="332"/>
      <c s="14"/>
      <c s="79"/>
      <c s="79"/>
      <c r="FL1248" s="1"/>
      <c s="125">
        <f t="shared" si="228"/>
        <v>45076</v>
      </c>
      <c s="229"/>
    </row>
    <row ht="11.1" customHeight="1">
      <c s="299">
        <f t="shared" si="232"/>
        <v>1249</v>
      </c>
      <c s="74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25"/>
      <c s="255" t="str">
        <f t="shared" si="233"/>
        <v/>
      </c>
      <c s="25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223">
        <f t="shared" si="230"/>
        <v>0</v>
      </c>
      <c s="93" t="str">
        <f t="shared" si="231"/>
        <v>00:00</v>
      </c>
      <c s="29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9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9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9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9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9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9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9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9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9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9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9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9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9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9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9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9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9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9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9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9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9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9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9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9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9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9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9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9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71"/>
      <c r="CT1249" s="332"/>
      <c s="14"/>
      <c s="79"/>
      <c s="79"/>
      <c r="FL1249" s="1"/>
      <c s="125">
        <f t="shared" si="228"/>
        <v>45077</v>
      </c>
      <c s="229"/>
    </row>
    <row ht="11.1" customHeight="1">
      <c s="299">
        <f t="shared" si="232"/>
        <v>1250</v>
      </c>
      <c s="74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25"/>
      <c s="255" t="str">
        <f t="shared" si="233"/>
        <v/>
      </c>
      <c s="25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223">
        <f t="shared" si="230"/>
        <v>0</v>
      </c>
      <c s="93" t="str">
        <f t="shared" si="231"/>
        <v>00:00</v>
      </c>
      <c s="29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9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9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9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9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9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9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9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9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9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9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9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9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9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9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9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9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9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9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9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9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9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9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9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9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9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9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9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9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71"/>
      <c r="CT1250" s="332"/>
      <c s="14"/>
      <c s="79"/>
      <c s="79"/>
      <c r="FL1250" s="1"/>
      <c s="125">
        <f t="shared" si="228"/>
        <v>45078</v>
      </c>
      <c s="229"/>
    </row>
    <row ht="11.1" customHeight="1">
      <c s="299">
        <f t="shared" si="232"/>
        <v>1251</v>
      </c>
      <c s="74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25"/>
      <c s="255" t="str">
        <f t="shared" si="233"/>
        <v/>
      </c>
      <c s="25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223">
        <f t="shared" si="230"/>
        <v>0</v>
      </c>
      <c s="93" t="str">
        <f t="shared" si="231"/>
        <v>00:00</v>
      </c>
      <c s="29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9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9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9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9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9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9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9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9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9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9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9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9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9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9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9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9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9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9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9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9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9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9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9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9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9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9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9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9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71"/>
      <c r="CT1251" s="332"/>
      <c s="14"/>
      <c s="79"/>
      <c s="79"/>
      <c r="FL1251" s="1"/>
      <c s="125">
        <f t="shared" si="228"/>
        <v>45079</v>
      </c>
      <c s="229"/>
    </row>
    <row ht="11.1" customHeight="1">
      <c s="299">
        <f t="shared" si="232"/>
        <v>1252</v>
      </c>
      <c s="74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25"/>
      <c s="255" t="str">
        <f t="shared" si="233"/>
        <v/>
      </c>
      <c s="25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223">
        <f t="shared" si="230"/>
        <v>0</v>
      </c>
      <c s="93" t="str">
        <f t="shared" si="231"/>
        <v>00:00</v>
      </c>
      <c s="29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9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9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9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9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9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9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9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9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9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9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9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9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9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9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9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9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9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9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9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9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9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9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9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9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9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9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9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9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71"/>
      <c r="CT1252" s="332"/>
      <c s="14"/>
      <c s="79"/>
      <c s="79"/>
      <c r="FL1252" s="1"/>
      <c s="125">
        <f t="shared" si="228"/>
        <v>45080</v>
      </c>
      <c s="229"/>
    </row>
    <row ht="11.1" customHeight="1">
      <c s="299">
        <f t="shared" si="232"/>
        <v>1253</v>
      </c>
      <c s="74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25"/>
      <c s="255" t="str">
        <f t="shared" si="233"/>
        <v/>
      </c>
      <c s="25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223">
        <f t="shared" si="230"/>
        <v>0</v>
      </c>
      <c s="93" t="str">
        <f t="shared" si="231"/>
        <v>00:00</v>
      </c>
      <c s="29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9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9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9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9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9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9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9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9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9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9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9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9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9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9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9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9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9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9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9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9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9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9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9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9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9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9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9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9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71"/>
      <c r="CT1253" s="332"/>
      <c s="14"/>
      <c s="79"/>
      <c s="79"/>
      <c r="FL1253" s="1"/>
      <c s="125">
        <f t="shared" si="228"/>
        <v>45081</v>
      </c>
      <c s="229"/>
    </row>
    <row ht="11.1" customHeight="1">
      <c s="299">
        <f t="shared" si="232"/>
        <v>1254</v>
      </c>
      <c s="74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25"/>
      <c s="255" t="str">
        <f t="shared" si="233"/>
        <v/>
      </c>
      <c s="25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223">
        <f t="shared" si="230"/>
        <v>0</v>
      </c>
      <c s="93" t="str">
        <f t="shared" si="231"/>
        <v>00:00</v>
      </c>
      <c s="29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9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9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9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9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9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9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9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9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9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9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9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9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9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9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9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9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9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9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9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9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9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9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9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9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9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9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9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9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71"/>
      <c r="CT1254" s="332"/>
      <c s="14"/>
      <c s="79"/>
      <c s="79"/>
      <c r="FL1254" s="1"/>
      <c s="125">
        <f t="shared" si="228"/>
        <v>45082</v>
      </c>
      <c s="229"/>
    </row>
    <row ht="11.1" customHeight="1">
      <c s="299">
        <f t="shared" si="232"/>
        <v>1255</v>
      </c>
      <c s="74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25"/>
      <c s="255" t="str">
        <f t="shared" si="233"/>
        <v/>
      </c>
      <c s="25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223">
        <f t="shared" si="230"/>
        <v>0</v>
      </c>
      <c s="93" t="str">
        <f t="shared" si="231"/>
        <v>00:00</v>
      </c>
      <c s="29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9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9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9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9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9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9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9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9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9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9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9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9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9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9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9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9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9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9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9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9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9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9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9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9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9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9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9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9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71"/>
      <c r="CT1255" s="332"/>
      <c s="14"/>
      <c s="79"/>
      <c s="79"/>
      <c r="FL1255" s="1"/>
      <c s="125">
        <f t="shared" si="228"/>
        <v>45083</v>
      </c>
      <c s="229"/>
    </row>
    <row ht="11.1" customHeight="1">
      <c s="299">
        <f t="shared" si="232"/>
        <v>1256</v>
      </c>
      <c s="74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25"/>
      <c s="255" t="str">
        <f t="shared" si="233"/>
        <v/>
      </c>
      <c s="25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223">
        <f t="shared" si="230"/>
        <v>0</v>
      </c>
      <c s="93" t="str">
        <f t="shared" si="231"/>
        <v>00:00</v>
      </c>
      <c s="29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9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9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9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9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9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9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9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9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9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9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9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9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9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9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9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9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9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9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9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9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9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9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9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9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9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9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9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9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71"/>
      <c r="CT1256" s="332"/>
      <c s="14"/>
      <c s="79"/>
      <c s="79"/>
      <c r="FL1256" s="1"/>
      <c s="125">
        <f t="shared" si="228"/>
        <v>45084</v>
      </c>
      <c s="229"/>
    </row>
    <row ht="11.1" customHeight="1">
      <c s="299">
        <f t="shared" si="232"/>
        <v>1257</v>
      </c>
      <c s="74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25"/>
      <c s="255" t="str">
        <f t="shared" si="233"/>
        <v/>
      </c>
      <c s="25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223">
        <f t="shared" si="230"/>
        <v>0</v>
      </c>
      <c s="93" t="str">
        <f t="shared" si="231"/>
        <v>00:00</v>
      </c>
      <c s="29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9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9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9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9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9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9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9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9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9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9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9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9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9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9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9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9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9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9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9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9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9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9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9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9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9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9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9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9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71"/>
      <c r="CT1257" s="332"/>
      <c s="14"/>
      <c s="79"/>
      <c s="79"/>
      <c r="FL1257" s="1"/>
      <c s="125">
        <f t="shared" si="228"/>
        <v>45085</v>
      </c>
      <c s="229"/>
    </row>
    <row ht="11.1" customHeight="1">
      <c s="299">
        <f t="shared" si="232"/>
        <v>1258</v>
      </c>
      <c s="74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25"/>
      <c s="255" t="str">
        <f t="shared" si="233"/>
        <v/>
      </c>
      <c s="25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223">
        <f t="shared" si="230"/>
        <v>0</v>
      </c>
      <c s="93" t="str">
        <f t="shared" si="231"/>
        <v>00:00</v>
      </c>
      <c s="29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9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9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9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9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9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9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9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9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9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9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9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9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9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9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9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9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9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9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9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9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9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9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9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9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9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9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9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9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71"/>
      <c r="CT1258" s="332"/>
      <c s="14"/>
      <c s="79"/>
      <c s="79"/>
      <c r="FL1258" s="1"/>
      <c s="125">
        <f t="shared" si="228"/>
        <v>45086</v>
      </c>
      <c s="229"/>
    </row>
    <row ht="11.1" customHeight="1">
      <c s="299">
        <f t="shared" si="232"/>
        <v>1259</v>
      </c>
      <c s="74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25"/>
      <c s="255" t="str">
        <f t="shared" si="233"/>
        <v/>
      </c>
      <c s="25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223">
        <f t="shared" si="230"/>
        <v>0</v>
      </c>
      <c s="93" t="str">
        <f t="shared" si="231"/>
        <v>00:00</v>
      </c>
      <c s="29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9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9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9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9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9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9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9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9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9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9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9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9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9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9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9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9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9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9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9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9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9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9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9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9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9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9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9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9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71"/>
      <c r="CT1259" s="332"/>
      <c s="14"/>
      <c s="79"/>
      <c s="79"/>
      <c r="FL1259" s="1"/>
      <c s="125">
        <f t="shared" si="228"/>
        <v>45087</v>
      </c>
      <c s="229"/>
    </row>
    <row ht="11.1" customHeight="1">
      <c s="299">
        <f t="shared" si="232"/>
        <v>1260</v>
      </c>
      <c s="74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25"/>
      <c s="255" t="str">
        <f t="shared" si="233"/>
        <v/>
      </c>
      <c s="25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223">
        <f t="shared" si="230"/>
        <v>0</v>
      </c>
      <c s="93" t="str">
        <f t="shared" si="231"/>
        <v>00:00</v>
      </c>
      <c s="29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9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9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9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9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9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9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9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9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9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9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9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9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9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9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9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9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9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9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9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9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9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9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9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9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9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9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9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9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71"/>
      <c r="CT1260" s="332"/>
      <c s="14"/>
      <c s="79"/>
      <c s="79"/>
      <c r="FL1260" s="1"/>
      <c s="125">
        <f t="shared" si="228"/>
        <v>45088</v>
      </c>
      <c s="229"/>
    </row>
    <row ht="11.1" customHeight="1">
      <c s="299">
        <f t="shared" si="232"/>
        <v>1261</v>
      </c>
      <c s="74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25"/>
      <c s="255" t="str">
        <f t="shared" si="233"/>
        <v/>
      </c>
      <c s="25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223">
        <f t="shared" si="230"/>
        <v>0</v>
      </c>
      <c s="93" t="str">
        <f t="shared" si="231"/>
        <v>00:00</v>
      </c>
      <c s="29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9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9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9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9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9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9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9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9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9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9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9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9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9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9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9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9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9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9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9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9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9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9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9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9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9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9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9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9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71"/>
      <c r="CT1261" s="332"/>
      <c s="14"/>
      <c s="79"/>
      <c s="79"/>
      <c r="FL1261" s="1"/>
      <c s="125">
        <f t="shared" si="228"/>
        <v>45089</v>
      </c>
      <c s="229"/>
    </row>
    <row ht="11.1" customHeight="1">
      <c s="299">
        <f t="shared" si="232"/>
        <v>1262</v>
      </c>
      <c s="74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25"/>
      <c s="255" t="str">
        <f t="shared" si="233"/>
        <v/>
      </c>
      <c s="25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223">
        <f t="shared" si="230"/>
        <v>0</v>
      </c>
      <c s="93" t="str">
        <f t="shared" si="231"/>
        <v>00:00</v>
      </c>
      <c s="29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9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9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9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9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9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9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9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9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9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9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9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9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9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9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9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9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9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9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9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9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9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9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9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9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9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9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9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9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71"/>
      <c r="CT1262" s="332"/>
      <c s="14"/>
      <c s="79"/>
      <c s="79"/>
      <c r="FL1262" s="1"/>
      <c s="125">
        <f t="shared" si="228"/>
        <v>45090</v>
      </c>
      <c s="229"/>
    </row>
    <row ht="11.1" customHeight="1">
      <c s="299">
        <f t="shared" si="232"/>
        <v>1263</v>
      </c>
      <c s="74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25"/>
      <c s="255" t="str">
        <f t="shared" si="233"/>
        <v/>
      </c>
      <c s="25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223">
        <f t="shared" si="230"/>
        <v>0</v>
      </c>
      <c s="93" t="str">
        <f t="shared" si="231"/>
        <v>00:00</v>
      </c>
      <c s="29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9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9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9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9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9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9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9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9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9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9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9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9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9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9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9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9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9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9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9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9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9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9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9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9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9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9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9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9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71"/>
      <c r="CT1263" s="332"/>
      <c s="14"/>
      <c s="79"/>
      <c s="79"/>
      <c r="FL1263" s="1"/>
      <c s="125">
        <f t="shared" si="228"/>
        <v>45091</v>
      </c>
      <c s="229"/>
    </row>
    <row ht="11.1" customHeight="1">
      <c s="299">
        <f t="shared" si="232"/>
        <v>1264</v>
      </c>
      <c s="74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25"/>
      <c s="255" t="str">
        <f t="shared" si="233"/>
        <v/>
      </c>
      <c s="25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223">
        <f t="shared" si="230"/>
        <v>0</v>
      </c>
      <c s="93" t="str">
        <f t="shared" si="231"/>
        <v>00:00</v>
      </c>
      <c s="29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9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9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9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9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9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9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9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9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9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9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9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9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9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9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9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9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9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9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9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9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9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9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9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9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9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9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9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9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71"/>
      <c r="CT1264" s="332"/>
      <c s="14"/>
      <c s="79"/>
      <c s="79"/>
      <c r="FL1264" s="1"/>
      <c s="125">
        <f t="shared" si="228"/>
        <v>45092</v>
      </c>
      <c s="229"/>
    </row>
    <row ht="11.1" customHeight="1">
      <c s="299">
        <f t="shared" si="232"/>
        <v>1265</v>
      </c>
      <c s="74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25"/>
      <c s="255" t="str">
        <f t="shared" si="233"/>
        <v/>
      </c>
      <c s="25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223">
        <f t="shared" si="230"/>
        <v>0</v>
      </c>
      <c s="93" t="str">
        <f t="shared" si="231"/>
        <v>00:00</v>
      </c>
      <c s="29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9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9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9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9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9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9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9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9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9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9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9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9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9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9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9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9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9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9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9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9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9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9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9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9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9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9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9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9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71"/>
      <c r="CT1265" s="332"/>
      <c s="14"/>
      <c s="79"/>
      <c s="79"/>
      <c r="FL1265" s="1"/>
      <c s="125">
        <f t="shared" si="228"/>
        <v>45093</v>
      </c>
      <c s="229"/>
    </row>
    <row ht="11.1" customHeight="1">
      <c s="299">
        <f t="shared" si="232"/>
        <v>1266</v>
      </c>
      <c s="74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25"/>
      <c s="255" t="str">
        <f t="shared" si="233"/>
        <v/>
      </c>
      <c s="25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223">
        <f t="shared" si="230"/>
        <v>0</v>
      </c>
      <c s="93" t="str">
        <f t="shared" si="231"/>
        <v>00:00</v>
      </c>
      <c s="29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9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9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9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9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9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9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9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9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9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9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9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9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9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9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9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9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9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9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9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9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9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9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9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9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9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9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9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9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71"/>
      <c r="CT1266" s="332"/>
      <c s="14"/>
      <c s="79"/>
      <c s="79"/>
      <c r="FL1266" s="1"/>
      <c s="125">
        <f t="shared" si="228"/>
        <v>45094</v>
      </c>
      <c s="229"/>
    </row>
    <row ht="11.1" customHeight="1">
      <c s="299">
        <f t="shared" si="232"/>
        <v>1267</v>
      </c>
      <c s="74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25"/>
      <c s="255" t="str">
        <f t="shared" si="233"/>
        <v/>
      </c>
      <c s="25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223">
        <f t="shared" si="230"/>
        <v>0</v>
      </c>
      <c s="93" t="str">
        <f t="shared" si="231"/>
        <v>00:00</v>
      </c>
      <c s="29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9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9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9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9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9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9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9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9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9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9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9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9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9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9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9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9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9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9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9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9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9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9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9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9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9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9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9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9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71"/>
      <c r="CT1267" s="332"/>
      <c s="14"/>
      <c s="79"/>
      <c s="79"/>
      <c r="FL1267" s="1"/>
      <c s="125">
        <f t="shared" si="228"/>
        <v>45095</v>
      </c>
      <c s="229"/>
    </row>
    <row ht="11.1" customHeight="1">
      <c s="299">
        <f t="shared" si="232"/>
        <v>1268</v>
      </c>
      <c s="74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25"/>
      <c s="255" t="str">
        <f t="shared" si="233"/>
        <v/>
      </c>
      <c s="25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223">
        <f t="shared" si="230"/>
        <v>0</v>
      </c>
      <c s="93" t="str">
        <f t="shared" si="231"/>
        <v>00:00</v>
      </c>
      <c s="29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9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9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9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9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9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9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9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9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9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9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9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9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9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9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9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9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9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9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9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9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9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9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9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9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9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9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9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9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71"/>
      <c r="CT1268" s="332"/>
      <c s="14"/>
      <c s="79"/>
      <c s="79"/>
      <c r="FL1268" s="1"/>
      <c s="125">
        <f t="shared" si="228"/>
        <v>45096</v>
      </c>
      <c s="229"/>
    </row>
    <row ht="11.1" customHeight="1">
      <c s="299">
        <f t="shared" si="232"/>
        <v>1269</v>
      </c>
      <c s="74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25"/>
      <c s="255" t="str">
        <f t="shared" si="233"/>
        <v/>
      </c>
      <c s="25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223">
        <f t="shared" si="230"/>
        <v>0</v>
      </c>
      <c s="93" t="str">
        <f t="shared" si="231"/>
        <v>00:00</v>
      </c>
      <c s="29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9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9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9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9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9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9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9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9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9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9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9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9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9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9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9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9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9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9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9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9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9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9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9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9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9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9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9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9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71"/>
      <c r="CT1269" s="332"/>
      <c s="14"/>
      <c s="79"/>
      <c s="79"/>
      <c r="FL1269" s="1"/>
      <c s="125">
        <f t="shared" si="228"/>
        <v>45097</v>
      </c>
      <c s="229"/>
    </row>
    <row ht="11.1" customHeight="1">
      <c s="299">
        <f t="shared" si="232"/>
        <v>1270</v>
      </c>
      <c s="74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25"/>
      <c s="255" t="str">
        <f t="shared" si="233"/>
        <v/>
      </c>
      <c s="25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223">
        <f t="shared" si="230"/>
        <v>0</v>
      </c>
      <c s="93" t="str">
        <f t="shared" si="231"/>
        <v>00:00</v>
      </c>
      <c s="29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9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9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9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9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9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9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9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9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9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9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9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9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9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9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9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9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9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9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9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9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9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9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9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9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9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9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9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9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71"/>
      <c r="CT1270" s="332"/>
      <c s="14"/>
      <c s="79"/>
      <c s="79"/>
      <c r="FL1270" s="1"/>
      <c s="125">
        <f t="shared" si="228"/>
        <v>45098</v>
      </c>
      <c s="229"/>
    </row>
    <row ht="11.1" customHeight="1">
      <c s="299">
        <f t="shared" si="232"/>
        <v>1271</v>
      </c>
      <c s="74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25"/>
      <c s="255" t="str">
        <f t="shared" si="233"/>
        <v/>
      </c>
      <c s="25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223">
        <f t="shared" si="230"/>
        <v>0</v>
      </c>
      <c s="93" t="str">
        <f t="shared" si="231"/>
        <v>00:00</v>
      </c>
      <c s="29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9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9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9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9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9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9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9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9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9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9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9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9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9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9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9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9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9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9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9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9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9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9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9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9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9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9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9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9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71"/>
      <c r="CT1271" s="332"/>
      <c s="14"/>
      <c s="79"/>
      <c s="79"/>
      <c r="FL1271" s="1"/>
      <c s="125">
        <f t="shared" si="228"/>
        <v>45099</v>
      </c>
      <c s="229"/>
    </row>
    <row ht="11.1" customHeight="1">
      <c s="299">
        <f t="shared" si="232"/>
        <v>1272</v>
      </c>
      <c s="74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25"/>
      <c s="255" t="str">
        <f t="shared" si="233"/>
        <v/>
      </c>
      <c s="25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223">
        <f t="shared" si="230"/>
        <v>0</v>
      </c>
      <c s="93" t="str">
        <f t="shared" si="231"/>
        <v>00:00</v>
      </c>
      <c s="29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9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9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9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9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9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9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9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9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9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9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9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9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9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9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9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9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9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9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9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9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9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9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9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9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9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9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9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9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71"/>
      <c r="CT1272" s="332"/>
      <c s="14"/>
      <c s="79"/>
      <c s="79"/>
      <c r="FL1272" s="1"/>
      <c s="125">
        <f t="shared" si="228"/>
        <v>45100</v>
      </c>
      <c s="229"/>
    </row>
    <row ht="11.1" customHeight="1">
      <c s="299">
        <f t="shared" si="232"/>
        <v>1273</v>
      </c>
      <c s="74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25"/>
      <c s="255" t="str">
        <f t="shared" si="233"/>
        <v/>
      </c>
      <c s="25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223">
        <f t="shared" si="230"/>
        <v>0</v>
      </c>
      <c s="93" t="str">
        <f t="shared" si="231"/>
        <v>00:00</v>
      </c>
      <c s="29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9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9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9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9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9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9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9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9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9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9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9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9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9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9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9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9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9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9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9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9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9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9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9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9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9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9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9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9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71"/>
      <c r="CT1273" s="332"/>
      <c s="14"/>
      <c s="79"/>
      <c s="79"/>
      <c r="FL1273" s="1"/>
      <c s="125">
        <f t="shared" si="228"/>
        <v>45101</v>
      </c>
      <c s="229"/>
    </row>
    <row ht="11.1" customHeight="1">
      <c s="299">
        <f t="shared" si="232"/>
        <v>1274</v>
      </c>
      <c s="74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25"/>
      <c s="255" t="str">
        <f t="shared" si="233"/>
        <v/>
      </c>
      <c s="25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223">
        <f t="shared" si="230"/>
        <v>0</v>
      </c>
      <c s="93" t="str">
        <f t="shared" si="231"/>
        <v>00:00</v>
      </c>
      <c s="29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9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9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9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9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9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9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9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9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9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9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9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9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9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9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9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9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9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9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9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9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9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9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9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9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9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9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9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9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71"/>
      <c r="CT1274" s="332"/>
      <c s="14"/>
      <c s="79"/>
      <c s="79"/>
      <c r="FL1274" s="1"/>
      <c s="125">
        <f t="shared" si="228"/>
        <v>45102</v>
      </c>
      <c s="229"/>
    </row>
    <row ht="11.1" customHeight="1">
      <c s="299">
        <f t="shared" si="232"/>
        <v>1275</v>
      </c>
      <c s="74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25"/>
      <c s="255" t="str">
        <f t="shared" si="233"/>
        <v/>
      </c>
      <c s="25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223">
        <f t="shared" si="230"/>
        <v>0</v>
      </c>
      <c s="93" t="str">
        <f t="shared" si="231"/>
        <v>00:00</v>
      </c>
      <c s="29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9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9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9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9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9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9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9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9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9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9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9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9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9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9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9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9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9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9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9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9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9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9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9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9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9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9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9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9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71"/>
      <c r="CT1275" s="332"/>
      <c s="14"/>
      <c s="79"/>
      <c s="79"/>
      <c r="FL1275" s="1"/>
      <c s="125">
        <f t="shared" si="228"/>
        <v>45103</v>
      </c>
      <c s="229"/>
    </row>
    <row ht="11.1" customHeight="1">
      <c s="299">
        <f t="shared" si="232"/>
        <v>1276</v>
      </c>
      <c s="74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25"/>
      <c s="255" t="str">
        <f t="shared" si="233"/>
        <v/>
      </c>
      <c s="25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223">
        <f t="shared" si="230"/>
        <v>0</v>
      </c>
      <c s="93" t="str">
        <f t="shared" si="231"/>
        <v>00:00</v>
      </c>
      <c s="29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9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9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9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9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9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9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9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9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9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9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9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9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9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9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9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9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9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9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9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9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9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9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9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9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9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9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9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9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71"/>
      <c r="CT1276" s="332"/>
      <c s="14"/>
      <c s="79"/>
      <c s="79"/>
      <c r="FL1276" s="1"/>
      <c s="125">
        <f t="shared" si="228"/>
        <v>45104</v>
      </c>
      <c s="229"/>
    </row>
    <row ht="11.1" customHeight="1">
      <c s="299">
        <f t="shared" si="232"/>
        <v>1277</v>
      </c>
      <c s="74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25"/>
      <c s="255" t="str">
        <f t="shared" si="233"/>
        <v/>
      </c>
      <c s="25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223">
        <f t="shared" si="230"/>
        <v>0</v>
      </c>
      <c s="93" t="str">
        <f t="shared" si="231"/>
        <v>00:00</v>
      </c>
      <c s="29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9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9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9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9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9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9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9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9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9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9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9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9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9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9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9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9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9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9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9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9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9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9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9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9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9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9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9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9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71"/>
      <c r="CT1277" s="332"/>
      <c s="14"/>
      <c s="79"/>
      <c s="79"/>
      <c r="FL1277" s="1"/>
      <c s="125">
        <f t="shared" si="228"/>
        <v>45105</v>
      </c>
      <c s="229"/>
    </row>
    <row ht="11.1" customHeight="1">
      <c s="299">
        <f t="shared" si="232"/>
        <v>1278</v>
      </c>
      <c s="74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25"/>
      <c s="255" t="str">
        <f t="shared" si="233"/>
        <v/>
      </c>
      <c s="25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223">
        <f t="shared" si="230"/>
        <v>0</v>
      </c>
      <c s="93" t="str">
        <f t="shared" si="231"/>
        <v>00:00</v>
      </c>
      <c s="29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9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9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9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9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9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9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9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9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9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9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9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9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9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9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9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9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9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9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9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9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9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9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9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9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9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9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9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9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71"/>
      <c r="CT1278" s="332"/>
      <c s="14"/>
      <c s="79"/>
      <c s="79"/>
      <c r="FL1278" s="1"/>
      <c s="125">
        <f t="shared" si="228"/>
        <v>45106</v>
      </c>
      <c s="229"/>
    </row>
    <row ht="11.1" customHeight="1">
      <c s="299">
        <f t="shared" si="232"/>
        <v>1279</v>
      </c>
      <c s="74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25"/>
      <c s="255" t="str">
        <f t="shared" si="233"/>
        <v/>
      </c>
      <c s="25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223">
        <f t="shared" si="230"/>
        <v>0</v>
      </c>
      <c s="93" t="str">
        <f t="shared" si="231"/>
        <v>00:00</v>
      </c>
      <c s="29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9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9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9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9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9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9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9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9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9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9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9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9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9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9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9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9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9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9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9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9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9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9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9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9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9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9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9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9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71"/>
      <c r="CT1279" s="332"/>
      <c s="14"/>
      <c s="79"/>
      <c s="79"/>
      <c r="FL1279" s="1"/>
      <c s="125">
        <f t="shared" si="264" ref="FM1279:FM1533">FM1278+1</f>
        <v>45107</v>
      </c>
      <c s="229"/>
    </row>
    <row ht="11.1" customHeight="1">
      <c s="299">
        <f t="shared" si="232"/>
        <v>1280</v>
      </c>
      <c s="74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25"/>
      <c s="255" t="str">
        <f t="shared" si="233"/>
        <v/>
      </c>
      <c s="25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223">
        <f t="shared" si="230"/>
        <v>0</v>
      </c>
      <c s="93" t="str">
        <f t="shared" si="231"/>
        <v>00:00</v>
      </c>
      <c s="29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9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9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9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9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9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9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9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9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9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9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9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9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9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9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9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9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9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9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9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9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9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9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9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9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9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9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9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9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71"/>
      <c r="CT1280" s="332"/>
      <c s="14"/>
      <c s="79"/>
      <c s="79"/>
      <c r="FL1280" s="1"/>
      <c s="125">
        <f t="shared" si="264"/>
        <v>45108</v>
      </c>
      <c s="229"/>
    </row>
    <row ht="11.1" customHeight="1">
      <c s="299">
        <f t="shared" si="232"/>
        <v>1281</v>
      </c>
      <c s="74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25"/>
      <c s="255" t="str">
        <f t="shared" si="233"/>
        <v/>
      </c>
      <c s="25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223">
        <f t="shared" si="230"/>
        <v>0</v>
      </c>
      <c s="93" t="str">
        <f t="shared" si="231"/>
        <v>00:00</v>
      </c>
      <c s="29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9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9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9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9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9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9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9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9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9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9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9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9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9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9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9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9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9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9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9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9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9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9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9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9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9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9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9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9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71"/>
      <c r="CT1281" s="332"/>
      <c s="14"/>
      <c s="79"/>
      <c s="79"/>
      <c r="FL1281" s="1"/>
      <c s="125">
        <f t="shared" si="264"/>
        <v>45109</v>
      </c>
      <c s="229"/>
    </row>
    <row ht="11.1" customHeight="1">
      <c s="299">
        <f t="shared" si="232"/>
        <v>1282</v>
      </c>
      <c s="74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25"/>
      <c s="255" t="str">
        <f t="shared" si="233"/>
        <v/>
      </c>
      <c s="25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223">
        <f t="shared" si="230"/>
        <v>0</v>
      </c>
      <c s="93" t="str">
        <f t="shared" si="231"/>
        <v>00:00</v>
      </c>
      <c s="29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9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9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9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9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9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9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9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9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9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9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9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9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9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9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9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9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9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9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9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9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9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9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9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9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9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9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9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9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71"/>
      <c r="CT1282" s="332"/>
      <c s="14"/>
      <c s="79"/>
      <c s="79"/>
      <c r="FL1282" s="1"/>
      <c s="125">
        <f t="shared" si="264"/>
        <v>45110</v>
      </c>
      <c s="229"/>
    </row>
    <row ht="11.1" customHeight="1">
      <c s="299">
        <f t="shared" si="232"/>
        <v>1283</v>
      </c>
      <c s="74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25"/>
      <c s="255" t="str">
        <f t="shared" si="233"/>
        <v/>
      </c>
      <c s="25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223">
        <f t="shared" si="230"/>
        <v>0</v>
      </c>
      <c s="93" t="str">
        <f t="shared" si="231"/>
        <v>00:00</v>
      </c>
      <c s="29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9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9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9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9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9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9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9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9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9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9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9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9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9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9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9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9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9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9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9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9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9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9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9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9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9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9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9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9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71"/>
      <c r="CT1283" s="332"/>
      <c s="14"/>
      <c s="79"/>
      <c s="79"/>
      <c r="FL1283" s="1"/>
      <c s="125">
        <f t="shared" si="264"/>
        <v>45111</v>
      </c>
      <c s="229"/>
    </row>
    <row ht="11.1" customHeight="1">
      <c s="299">
        <f t="shared" si="232"/>
        <v>1284</v>
      </c>
      <c s="74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25"/>
      <c s="255" t="str">
        <f t="shared" si="233"/>
        <v/>
      </c>
      <c s="25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223">
        <f t="shared" si="230"/>
        <v>0</v>
      </c>
      <c s="93" t="str">
        <f t="shared" si="231"/>
        <v>00:00</v>
      </c>
      <c s="29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9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9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9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9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9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9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9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9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9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9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9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9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9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9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9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9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9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9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9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9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9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9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9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9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9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9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9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9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71"/>
      <c r="CT1284" s="332"/>
      <c s="14"/>
      <c s="79"/>
      <c s="79"/>
      <c r="FL1284" s="1"/>
      <c s="125">
        <f t="shared" si="264"/>
        <v>45112</v>
      </c>
      <c s="229"/>
    </row>
    <row ht="11.1" customHeight="1">
      <c s="299">
        <f t="shared" si="232"/>
        <v>1285</v>
      </c>
      <c s="74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25"/>
      <c s="255" t="str">
        <f t="shared" si="233"/>
        <v/>
      </c>
      <c s="25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223">
        <f t="shared" si="230"/>
        <v>0</v>
      </c>
      <c s="93" t="str">
        <f t="shared" si="231"/>
        <v>00:00</v>
      </c>
      <c s="29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9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9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9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9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9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9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9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9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9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9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9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9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9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9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9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9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9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9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9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9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9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9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9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9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9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9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9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9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71"/>
      <c r="CT1285" s="332"/>
      <c s="14"/>
      <c s="79"/>
      <c s="79"/>
      <c r="FL1285" s="1"/>
      <c s="125">
        <f t="shared" si="264"/>
        <v>45113</v>
      </c>
      <c s="229"/>
    </row>
    <row ht="11.1" customHeight="1">
      <c s="299">
        <f t="shared" si="232"/>
        <v>1286</v>
      </c>
      <c s="74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25"/>
      <c s="255" t="str">
        <f t="shared" si="233"/>
        <v/>
      </c>
      <c s="25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223">
        <f t="shared" si="230"/>
        <v>0</v>
      </c>
      <c s="93" t="str">
        <f t="shared" si="231"/>
        <v>00:00</v>
      </c>
      <c s="29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9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9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9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9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9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9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9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9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9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9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9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9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9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9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9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9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9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9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9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9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9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9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9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9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9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9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9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9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71"/>
      <c r="CT1286" s="332"/>
      <c s="14"/>
      <c s="79"/>
      <c s="79"/>
      <c r="FL1286" s="1"/>
      <c s="125">
        <f t="shared" si="264"/>
        <v>45114</v>
      </c>
      <c s="229"/>
    </row>
    <row ht="11.1" customHeight="1">
      <c s="299">
        <f t="shared" si="232"/>
        <v>1287</v>
      </c>
      <c s="74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25"/>
      <c s="255" t="str">
        <f t="shared" si="233"/>
        <v/>
      </c>
      <c s="25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223">
        <f t="shared" si="230"/>
        <v>0</v>
      </c>
      <c s="93" t="str">
        <f t="shared" si="231"/>
        <v>00:00</v>
      </c>
      <c s="29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9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9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9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9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9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9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9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9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9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9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9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9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9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9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9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9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9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9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9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9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9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9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9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9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9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9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9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9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71"/>
      <c r="CT1287" s="332"/>
      <c s="14"/>
      <c s="79"/>
      <c s="79"/>
      <c r="FL1287" s="1"/>
      <c s="125">
        <f t="shared" si="264"/>
        <v>45115</v>
      </c>
      <c s="229"/>
    </row>
    <row ht="11.1" customHeight="1">
      <c s="299">
        <f t="shared" si="232"/>
        <v>1288</v>
      </c>
      <c s="74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25"/>
      <c s="255" t="str">
        <f t="shared" si="233"/>
        <v/>
      </c>
      <c s="25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223">
        <f t="shared" si="230"/>
        <v>0</v>
      </c>
      <c s="93" t="str">
        <f t="shared" si="231"/>
        <v>00:00</v>
      </c>
      <c s="29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9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9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9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9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9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9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9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9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9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9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9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9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9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9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9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9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9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9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9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9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9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9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9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9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9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9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9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9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71"/>
      <c r="CT1288" s="332"/>
      <c s="14"/>
      <c s="79"/>
      <c s="79"/>
      <c r="FL1288" s="1"/>
      <c s="125">
        <f t="shared" si="264"/>
        <v>45116</v>
      </c>
      <c s="229"/>
    </row>
    <row ht="11.1" customHeight="1">
      <c s="299">
        <f t="shared" si="232"/>
        <v>1289</v>
      </c>
      <c s="74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25"/>
      <c s="255" t="str">
        <f t="shared" si="233"/>
        <v/>
      </c>
      <c s="25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223">
        <f t="shared" si="230"/>
        <v>0</v>
      </c>
      <c s="93" t="str">
        <f t="shared" si="231"/>
        <v>00:00</v>
      </c>
      <c s="29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9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9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9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9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9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9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9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9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9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9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9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9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9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9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9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9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9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9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9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9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9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9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9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9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9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9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9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9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71"/>
      <c r="CT1289" s="332"/>
      <c s="14"/>
      <c s="79"/>
      <c s="79"/>
      <c r="FL1289" s="1"/>
      <c s="125">
        <f t="shared" si="264"/>
        <v>45117</v>
      </c>
      <c s="229"/>
    </row>
    <row ht="11.1" customHeight="1">
      <c s="299">
        <f t="shared" si="232"/>
        <v>1290</v>
      </c>
      <c s="74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25"/>
      <c s="255" t="str">
        <f t="shared" si="233"/>
        <v/>
      </c>
      <c s="25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223">
        <f t="shared" si="230"/>
        <v>0</v>
      </c>
      <c s="93" t="str">
        <f t="shared" si="231"/>
        <v>00:00</v>
      </c>
      <c s="29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9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9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9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9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9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9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9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9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9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9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9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9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9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9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9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9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9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9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9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9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9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9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9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9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9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9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9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9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71"/>
      <c r="CT1290" s="332"/>
      <c s="14"/>
      <c s="79"/>
      <c s="79"/>
      <c r="FL1290" s="1"/>
      <c s="125">
        <f t="shared" si="264"/>
        <v>45118</v>
      </c>
      <c s="229"/>
    </row>
    <row ht="11.1" customHeight="1">
      <c s="299">
        <f t="shared" si="232"/>
        <v>1291</v>
      </c>
      <c s="74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25"/>
      <c s="255" t="str">
        <f t="shared" si="233"/>
        <v/>
      </c>
      <c s="25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223">
        <f t="shared" si="230"/>
        <v>0</v>
      </c>
      <c s="93" t="str">
        <f t="shared" si="231"/>
        <v>00:00</v>
      </c>
      <c s="29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9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9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9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9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9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9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9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9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9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9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9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9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9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9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9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9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9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9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9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9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9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9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9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9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9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9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9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9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71"/>
      <c r="CT1291" s="332"/>
      <c s="14"/>
      <c s="79"/>
      <c s="79"/>
      <c r="FL1291" s="1"/>
      <c s="125">
        <f t="shared" si="264"/>
        <v>45119</v>
      </c>
      <c s="229"/>
    </row>
    <row ht="11.1" customHeight="1">
      <c s="299">
        <f t="shared" si="232"/>
        <v>1292</v>
      </c>
      <c s="74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25"/>
      <c s="255" t="str">
        <f t="shared" si="233"/>
        <v/>
      </c>
      <c s="25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223">
        <f t="shared" si="230"/>
        <v>0</v>
      </c>
      <c s="93" t="str">
        <f t="shared" si="231"/>
        <v>00:00</v>
      </c>
      <c s="29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9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9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9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9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9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9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9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9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9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9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9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9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9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9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9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9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9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9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9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9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9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9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9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9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9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9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9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9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71"/>
      <c r="CT1292" s="332"/>
      <c s="14"/>
      <c s="79"/>
      <c s="79"/>
      <c r="FL1292" s="1"/>
      <c s="125">
        <f t="shared" si="264"/>
        <v>45120</v>
      </c>
      <c s="229"/>
    </row>
    <row ht="11.1" customHeight="1">
      <c s="299">
        <f t="shared" si="232"/>
        <v>1293</v>
      </c>
      <c s="74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25"/>
      <c s="255" t="str">
        <f t="shared" si="233"/>
        <v/>
      </c>
      <c s="25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223">
        <f t="shared" si="230"/>
        <v>0</v>
      </c>
      <c s="93" t="str">
        <f t="shared" si="231"/>
        <v>00:00</v>
      </c>
      <c s="29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9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9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9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9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9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9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9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9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9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9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9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9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9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9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9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9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9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9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9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9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9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9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9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9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9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9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9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9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71"/>
      <c r="CT1293" s="332"/>
      <c s="14"/>
      <c s="79"/>
      <c s="79"/>
      <c r="FL1293" s="1"/>
      <c s="125">
        <f t="shared" si="264"/>
        <v>45121</v>
      </c>
      <c s="229"/>
    </row>
    <row ht="11.1" customHeight="1">
      <c s="299">
        <f t="shared" si="232"/>
        <v>1294</v>
      </c>
      <c s="74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25"/>
      <c s="255" t="str">
        <f t="shared" si="233"/>
        <v/>
      </c>
      <c s="25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223">
        <f t="shared" si="230"/>
        <v>0</v>
      </c>
      <c s="93" t="str">
        <f t="shared" si="231"/>
        <v>00:00</v>
      </c>
      <c s="29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9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9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9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9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9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9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9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9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9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9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9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9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9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9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9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9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9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9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9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9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9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9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9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9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9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9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9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9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71"/>
      <c r="CT1294" s="332"/>
      <c s="14"/>
      <c s="79"/>
      <c s="79"/>
      <c r="FL1294" s="1"/>
      <c s="125">
        <f t="shared" si="264"/>
        <v>45122</v>
      </c>
      <c s="229"/>
    </row>
    <row ht="11.1" customHeight="1">
      <c s="299">
        <f t="shared" si="232"/>
        <v>1295</v>
      </c>
      <c s="74">
        <f t="shared" si="265" ref="B1295:B1460">HOUR(C1295)+MINUTE(C1295)/60</f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25"/>
      <c s="255" t="str">
        <f t="shared" si="233"/>
        <v/>
      </c>
      <c s="25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223">
        <f t="shared" si="266" ref="BM1295:BM1460">INT(B1295)</f>
        <v>0</v>
      </c>
      <c s="93" t="str">
        <f t="shared" si="267" ref="BN1295:BN1460">TEXT(C1295,"hh:mm")</f>
        <v>00:00</v>
      </c>
      <c s="29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9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9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9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9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9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9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9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9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9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9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9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9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9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9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9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9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9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9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9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9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9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9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9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9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9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9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9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9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71"/>
      <c r="CT1295" s="332"/>
      <c s="14"/>
      <c s="79"/>
      <c s="79"/>
      <c r="FL1295" s="1"/>
      <c s="125">
        <f t="shared" si="264"/>
        <v>45123</v>
      </c>
      <c s="229"/>
    </row>
    <row ht="11.1" customHeight="1">
      <c s="299">
        <f t="shared" si="268" ref="A1296:A1461">+A1295+1</f>
        <v>1296</v>
      </c>
      <c s="74">
        <f t="shared" si="265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25"/>
      <c s="255" t="str">
        <f t="shared" si="269" ref="AG1296:AG1460">IF(D1296-D1295&lt;0,"Reset","")</f>
        <v/>
      </c>
      <c s="253">
        <f t="shared" si="270" ref="AH1296:AH1460">IF(BM1296&lt;6,2,IF(BM1296&gt;18,2,1))</f>
        <v>2</v>
      </c>
      <c s="22">
        <f t="shared" si="271" ref="AI1296:AI1460">IF($AG1296="Reset",0,IF(D1296&gt;0,D1296-D1295,0))</f>
        <v>0</v>
      </c>
      <c s="22">
        <f t="shared" si="272" ref="AJ1296:AJ1460">IF($AG1296="Reset",0,IF(E1296&gt;0,E1296-E1295,0))</f>
        <v>0</v>
      </c>
      <c s="22">
        <f t="shared" si="273" ref="AK1296:AK1460">IF($AG1296="Reset",0,IF(F1296&gt;0,F1296-F1295,0))</f>
        <v>0</v>
      </c>
      <c s="22">
        <f t="shared" si="274" ref="AL1296:AL1460">IF($AG1296="Reset",0,IF(G1296&gt;0,G1296-G1295,0))</f>
        <v>0</v>
      </c>
      <c s="22">
        <f t="shared" si="275" ref="AM1296:AM1460">IF($AG1296="Reset",0,IF(H1296&gt;0,H1296-H1295,0))</f>
        <v>0</v>
      </c>
      <c s="22">
        <f t="shared" si="276" ref="AN1296:AN1460">IF($AG1296="Reset",0,IF(I1296&gt;0,I1296-I1295,0))</f>
        <v>0</v>
      </c>
      <c s="22">
        <f t="shared" si="277" ref="AO1296:AO1460">IF($AG1296="Reset",0,IF(J1296&gt;0,J1296-J1295,0))</f>
        <v>0</v>
      </c>
      <c s="22">
        <f t="shared" si="278" ref="AP1296:AP1460">IF($AG1296="Reset",0,IF(K1296&gt;0,K1296-K1295,0))</f>
        <v>0</v>
      </c>
      <c s="22">
        <f t="shared" si="279" ref="AQ1296:AQ1460">IF($AG1296="Reset",0,IF(L1296&gt;0,L1296-L1295,0))</f>
        <v>0</v>
      </c>
      <c s="22">
        <f t="shared" si="280" ref="AR1296:AR1460">IF($AG1296="Reset",0,IF(M1296&gt;0,M1296-M1295,0))</f>
        <v>0</v>
      </c>
      <c s="22">
        <f t="shared" si="281" ref="AS1296:AS1460">IF($AG1296="Reset",0,IF(N1296&gt;0,N1296-N1295,0))</f>
        <v>0</v>
      </c>
      <c s="22">
        <f t="shared" si="282" ref="AT1296:AT1460">IF($AG1296="Reset",0,IF(O1296&gt;0,O1296-O1295,0))</f>
        <v>0</v>
      </c>
      <c s="22">
        <f t="shared" si="283" ref="AU1296:AU1460">IF($AG1296="Reset",0,IF(P1296&gt;0,P1296-P1295,0))</f>
        <v>0</v>
      </c>
      <c s="22">
        <f t="shared" si="284" ref="AV1296:AV1460">IF($AG1296="Reset",0,IF(Q1296&gt;0,Q1296-Q1295,0))</f>
        <v>0</v>
      </c>
      <c s="22">
        <f t="shared" si="285" ref="AW1296:AW1460">IF($AG1296="Reset",0,IF(R1296&gt;0,R1296-R1295,0))</f>
        <v>0</v>
      </c>
      <c s="22">
        <f t="shared" si="286" ref="AX1296:AX1460">IF($AG1296="Reset",0,IF(S1296&gt;0,S1296-S1295,0))</f>
        <v>0</v>
      </c>
      <c s="22">
        <f t="shared" si="287" ref="AY1296:AY1460">IF($AG1296="Reset",0,IF(T1296&gt;0,T1296-T1295,0))</f>
        <v>0</v>
      </c>
      <c s="22">
        <f t="shared" si="288" ref="AZ1296:AZ1460">IF($AG1296="Reset",0,IF(U1296&gt;0,U1296-U1295,0))</f>
        <v>0</v>
      </c>
      <c s="22">
        <f t="shared" si="289" ref="BA1296:BA1460">IF($AG1296="Reset",0,IF(V1296&gt;0,V1296-V1295,0))</f>
        <v>0</v>
      </c>
      <c s="22">
        <f t="shared" si="290" ref="BB1296:BB1460">IF($AG1296="Reset",0,IF(W1296&gt;0,W1296-W1295,0))</f>
        <v>0</v>
      </c>
      <c s="22">
        <f t="shared" si="291" ref="BC1296:BC1460">IF($AG1296="Reset",0,IF(X1296&gt;0,X1296-X1295,0))</f>
        <v>0</v>
      </c>
      <c s="22">
        <f t="shared" si="292" ref="BD1296:BD1460">IF($AG1296="Reset",0,IF(Y1296&gt;0,Y1296-Y1295,0))</f>
        <v>0</v>
      </c>
      <c s="22">
        <f t="shared" si="293" ref="BE1296:BE1460">IF($AG1296="Reset",0,IF(Z1296&gt;0,Z1296-Z1295,0))</f>
        <v>0</v>
      </c>
      <c s="22">
        <f t="shared" si="294" ref="BF1296:BF1460">IF($AG1296="Reset",0,IF(AA1296&gt;0,AA1296-AA1295,0))</f>
        <v>0</v>
      </c>
      <c s="22">
        <f t="shared" si="295" ref="BG1296:BG1460">IF($AG1296="Reset",0,IF(AB1296&gt;0,AB1296-AB1295,0))</f>
        <v>0</v>
      </c>
      <c s="22">
        <f t="shared" si="296" ref="BH1296:BH1460">IF($AG1296="Reset",0,IF(AC1296&gt;0,AC1296-AC1295,0))</f>
        <v>0</v>
      </c>
      <c s="22">
        <f t="shared" si="297" ref="BI1296:BI1460">IF($AG1296="Reset",0,IF(AD1296&gt;0,AD1296-AD1295,0))</f>
        <v>0</v>
      </c>
      <c s="22">
        <f t="shared" si="298" ref="BJ1296:BJ1460">IF($AG1296="Reset",0,IF(AE1296&gt;0,AE1296-AE1295,0))</f>
        <v>0</v>
      </c>
      <c s="22">
        <f t="shared" si="299" ref="BK1296:BK1460">IF($AG1296="Reset",0,IF(AF1296&gt;0,AF1296-AF1295,0))</f>
        <v>0</v>
      </c>
      <c s="32"/>
      <c s="223">
        <f t="shared" si="266"/>
        <v>0</v>
      </c>
      <c s="93" t="str">
        <f t="shared" si="267"/>
        <v>00:00</v>
      </c>
      <c s="29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9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9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9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9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9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9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9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9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9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9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9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9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9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9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9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9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9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9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9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9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9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9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9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9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9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9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9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9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71"/>
      <c r="CT1296" s="332"/>
      <c s="14"/>
      <c s="79"/>
      <c s="79"/>
      <c r="FL1296" s="1"/>
      <c s="125">
        <f t="shared" si="264"/>
        <v>45124</v>
      </c>
      <c s="229"/>
    </row>
    <row ht="11.1" customHeight="1">
      <c s="299">
        <f t="shared" si="268"/>
        <v>1297</v>
      </c>
      <c s="74">
        <f t="shared" si="265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25"/>
      <c s="255" t="str">
        <f t="shared" si="269"/>
        <v/>
      </c>
      <c s="25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2"/>
      <c s="223">
        <f t="shared" si="266"/>
        <v>0</v>
      </c>
      <c s="93" t="str">
        <f t="shared" si="267"/>
        <v>00:00</v>
      </c>
      <c s="29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9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9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9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9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9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9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9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9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9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9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9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9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9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9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9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9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9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9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9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9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9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9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9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9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9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9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9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9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71"/>
      <c r="CT1297" s="332"/>
      <c s="14"/>
      <c s="79"/>
      <c s="79"/>
      <c r="FL1297" s="1"/>
      <c s="125">
        <f t="shared" si="264"/>
        <v>45125</v>
      </c>
      <c s="229"/>
    </row>
    <row ht="11.1" customHeight="1">
      <c s="299">
        <f t="shared" si="268"/>
        <v>1298</v>
      </c>
      <c s="74">
        <f t="shared" si="265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25"/>
      <c s="255" t="str">
        <f t="shared" si="269"/>
        <v/>
      </c>
      <c s="25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2"/>
      <c s="223">
        <f t="shared" si="266"/>
        <v>0</v>
      </c>
      <c s="93" t="str">
        <f t="shared" si="267"/>
        <v>00:00</v>
      </c>
      <c s="29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9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9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9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9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9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9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9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9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9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9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9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9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9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9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9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9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9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9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9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9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9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9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9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9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9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9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9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9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71"/>
      <c r="CT1298" s="332"/>
      <c s="14"/>
      <c s="79"/>
      <c s="79"/>
      <c r="FL1298" s="1"/>
      <c s="125">
        <f t="shared" si="264"/>
        <v>45126</v>
      </c>
      <c s="229"/>
    </row>
    <row ht="11.1" customHeight="1">
      <c s="299">
        <f t="shared" si="268"/>
        <v>1299</v>
      </c>
      <c s="74">
        <f t="shared" si="265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25"/>
      <c s="255" t="str">
        <f t="shared" si="269"/>
        <v/>
      </c>
      <c s="25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2"/>
      <c s="223">
        <f t="shared" si="266"/>
        <v>0</v>
      </c>
      <c s="93" t="str">
        <f t="shared" si="267"/>
        <v>00:00</v>
      </c>
      <c s="29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9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9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9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9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9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9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9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9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9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9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9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9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9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9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9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9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9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9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9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9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9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9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9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9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9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9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9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9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71"/>
      <c r="CT1299" s="332"/>
      <c s="14"/>
      <c s="79"/>
      <c s="79"/>
      <c r="FL1299" s="1"/>
      <c s="125">
        <f t="shared" si="264"/>
        <v>45127</v>
      </c>
      <c s="229"/>
    </row>
    <row ht="11.1" customHeight="1">
      <c s="299">
        <f t="shared" si="268"/>
        <v>1300</v>
      </c>
      <c s="74">
        <f t="shared" si="265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25"/>
      <c s="255" t="str">
        <f t="shared" si="269"/>
        <v/>
      </c>
      <c s="25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2"/>
      <c s="223">
        <f t="shared" si="266"/>
        <v>0</v>
      </c>
      <c s="93" t="str">
        <f t="shared" si="267"/>
        <v>00:00</v>
      </c>
      <c s="29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9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9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9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9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9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9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9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9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9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9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9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9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9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9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9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9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9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9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9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9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9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9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9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9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9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9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9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9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71"/>
      <c r="CT1300" s="332"/>
      <c s="14"/>
      <c s="79"/>
      <c s="79"/>
      <c r="FL1300" s="1"/>
      <c s="125">
        <f t="shared" si="264"/>
        <v>45128</v>
      </c>
      <c s="229"/>
    </row>
    <row ht="11.1" customHeight="1">
      <c s="299">
        <f t="shared" si="268"/>
        <v>1301</v>
      </c>
      <c s="74">
        <f t="shared" si="265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25"/>
      <c s="255" t="str">
        <f t="shared" si="269"/>
        <v/>
      </c>
      <c s="25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2"/>
      <c s="223">
        <f t="shared" si="266"/>
        <v>0</v>
      </c>
      <c s="93" t="str">
        <f t="shared" si="267"/>
        <v>00:00</v>
      </c>
      <c s="29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9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9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9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9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9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9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9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9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9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9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9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9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9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9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9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9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9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9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9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9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9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9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9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9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9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9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9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9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71"/>
      <c r="CT1301" s="332"/>
      <c s="14"/>
      <c s="79"/>
      <c s="79"/>
      <c r="FL1301" s="1"/>
      <c s="125">
        <f t="shared" si="264"/>
        <v>45129</v>
      </c>
      <c s="229"/>
    </row>
    <row ht="11.1" customHeight="1">
      <c s="299">
        <f t="shared" si="268"/>
        <v>1302</v>
      </c>
      <c s="74">
        <f t="shared" si="265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25"/>
      <c s="255" t="str">
        <f t="shared" si="269"/>
        <v/>
      </c>
      <c s="25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2"/>
      <c s="223">
        <f t="shared" si="266"/>
        <v>0</v>
      </c>
      <c s="93" t="str">
        <f t="shared" si="267"/>
        <v>00:00</v>
      </c>
      <c s="29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9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9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9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9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9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9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9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9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9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9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9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9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9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9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9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9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9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9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9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9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9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9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9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9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9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9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9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9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71"/>
      <c r="CT1302" s="332"/>
      <c s="14"/>
      <c s="79"/>
      <c s="79"/>
      <c r="FL1302" s="1"/>
      <c s="125">
        <f t="shared" si="264"/>
        <v>45130</v>
      </c>
      <c s="229"/>
    </row>
    <row ht="11.1" customHeight="1">
      <c s="299">
        <f t="shared" si="268"/>
        <v>1303</v>
      </c>
      <c s="74">
        <f t="shared" si="265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25"/>
      <c s="255" t="str">
        <f t="shared" si="269"/>
        <v/>
      </c>
      <c s="25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2"/>
      <c s="223">
        <f t="shared" si="266"/>
        <v>0</v>
      </c>
      <c s="93" t="str">
        <f t="shared" si="267"/>
        <v>00:00</v>
      </c>
      <c s="29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9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9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9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9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9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9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9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9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9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9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9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9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9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9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9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9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9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9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9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9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9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9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9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9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9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9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9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9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71"/>
      <c r="CT1303" s="332"/>
      <c s="14"/>
      <c s="79"/>
      <c s="79"/>
      <c r="FL1303" s="1"/>
      <c s="125">
        <f t="shared" si="264"/>
        <v>45131</v>
      </c>
      <c s="229"/>
    </row>
    <row ht="11.1" customHeight="1">
      <c s="299">
        <f t="shared" si="268"/>
        <v>1304</v>
      </c>
      <c s="74">
        <f t="shared" si="265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25"/>
      <c s="255" t="str">
        <f t="shared" si="269"/>
        <v/>
      </c>
      <c s="25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2"/>
      <c s="223">
        <f t="shared" si="266"/>
        <v>0</v>
      </c>
      <c s="93" t="str">
        <f t="shared" si="267"/>
        <v>00:00</v>
      </c>
      <c s="29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9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9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9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9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9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9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9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9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9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9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9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9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9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9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9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9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9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9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9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9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9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9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9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9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9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9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9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9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71"/>
      <c r="CT1304" s="332"/>
      <c s="14"/>
      <c s="79"/>
      <c s="79"/>
      <c r="FL1304" s="1"/>
      <c s="125">
        <f t="shared" si="264"/>
        <v>45132</v>
      </c>
      <c s="229"/>
    </row>
    <row ht="11.1" customHeight="1">
      <c s="299">
        <f t="shared" si="268"/>
        <v>1305</v>
      </c>
      <c s="74">
        <f t="shared" si="265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25"/>
      <c s="255" t="str">
        <f t="shared" si="269"/>
        <v/>
      </c>
      <c s="25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2"/>
      <c s="223">
        <f t="shared" si="266"/>
        <v>0</v>
      </c>
      <c s="93" t="str">
        <f t="shared" si="267"/>
        <v>00:00</v>
      </c>
      <c s="29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9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9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9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9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9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9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9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9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9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9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9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9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9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9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9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9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9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9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9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9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9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9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9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9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9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9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9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9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71"/>
      <c r="CT1305" s="332"/>
      <c s="14"/>
      <c s="79"/>
      <c s="79"/>
      <c r="FL1305" s="1"/>
      <c s="125">
        <f t="shared" si="264"/>
        <v>45133</v>
      </c>
      <c s="229"/>
    </row>
    <row ht="11.1" customHeight="1">
      <c s="299">
        <f t="shared" si="268"/>
        <v>1306</v>
      </c>
      <c s="74">
        <f t="shared" si="265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25"/>
      <c s="255" t="str">
        <f t="shared" si="269"/>
        <v/>
      </c>
      <c s="25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2"/>
      <c s="223">
        <f t="shared" si="266"/>
        <v>0</v>
      </c>
      <c s="93" t="str">
        <f t="shared" si="267"/>
        <v>00:00</v>
      </c>
      <c s="29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9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9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9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9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9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9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9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9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9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9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9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9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9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9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9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9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9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9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9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9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9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9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9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9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9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9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9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9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71"/>
      <c r="CT1306" s="332"/>
      <c s="14"/>
      <c s="79"/>
      <c s="79"/>
      <c r="FL1306" s="1"/>
      <c s="125">
        <f t="shared" si="264"/>
        <v>45134</v>
      </c>
      <c s="229"/>
    </row>
    <row ht="11.1" customHeight="1">
      <c s="299">
        <f t="shared" si="268"/>
        <v>1307</v>
      </c>
      <c s="74">
        <f t="shared" si="265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25"/>
      <c s="255" t="str">
        <f t="shared" si="269"/>
        <v/>
      </c>
      <c s="25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2"/>
      <c s="223">
        <f t="shared" si="266"/>
        <v>0</v>
      </c>
      <c s="93" t="str">
        <f t="shared" si="267"/>
        <v>00:00</v>
      </c>
      <c s="29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9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9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9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9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9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9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9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9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9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9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9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9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9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9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9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9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9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9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9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9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9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9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9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9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9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9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9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9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71"/>
      <c r="CT1307" s="332"/>
      <c s="14"/>
      <c s="79"/>
      <c s="79"/>
      <c r="FL1307" s="1"/>
      <c s="125">
        <f t="shared" si="264"/>
        <v>45135</v>
      </c>
      <c s="229"/>
    </row>
    <row ht="11.1" customHeight="1">
      <c s="299">
        <f t="shared" si="268"/>
        <v>1308</v>
      </c>
      <c s="74">
        <f t="shared" si="265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25"/>
      <c s="255" t="str">
        <f t="shared" si="269"/>
        <v/>
      </c>
      <c s="25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2"/>
      <c s="223">
        <f t="shared" si="266"/>
        <v>0</v>
      </c>
      <c s="93" t="str">
        <f t="shared" si="267"/>
        <v>00:00</v>
      </c>
      <c s="29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9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9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9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9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9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9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9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9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9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9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9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9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9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9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9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9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9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9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9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9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9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9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9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9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9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9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9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9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71"/>
      <c r="CT1308" s="332"/>
      <c s="14"/>
      <c s="79"/>
      <c s="79"/>
      <c r="FL1308" s="1"/>
      <c s="125">
        <f t="shared" si="264"/>
        <v>45136</v>
      </c>
      <c s="229"/>
    </row>
    <row ht="11.1" customHeight="1">
      <c s="299">
        <f t="shared" si="268"/>
        <v>1309</v>
      </c>
      <c s="74">
        <f t="shared" si="265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25"/>
      <c s="255" t="str">
        <f t="shared" si="269"/>
        <v/>
      </c>
      <c s="25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2"/>
      <c s="223">
        <f t="shared" si="266"/>
        <v>0</v>
      </c>
      <c s="93" t="str">
        <f t="shared" si="267"/>
        <v>00:00</v>
      </c>
      <c s="29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9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9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9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9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9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9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9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9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9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9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9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9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9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9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9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9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9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9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9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9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9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9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9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9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9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9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9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9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71"/>
      <c r="CT1309" s="332"/>
      <c s="14"/>
      <c s="79"/>
      <c s="79"/>
      <c r="FL1309" s="1"/>
      <c s="125">
        <f t="shared" si="264"/>
        <v>45137</v>
      </c>
      <c s="229"/>
    </row>
    <row ht="11.1" customHeight="1">
      <c s="299">
        <f t="shared" si="268"/>
        <v>1310</v>
      </c>
      <c s="74">
        <f t="shared" si="265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25"/>
      <c s="255" t="str">
        <f t="shared" si="269"/>
        <v/>
      </c>
      <c s="25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2"/>
      <c s="223">
        <f t="shared" si="266"/>
        <v>0</v>
      </c>
      <c s="93" t="str">
        <f t="shared" si="267"/>
        <v>00:00</v>
      </c>
      <c s="29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9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9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9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9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9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9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9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9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9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9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9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9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9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9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9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9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9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9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9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9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9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9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9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9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9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9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9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9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71"/>
      <c r="CT1310" s="332"/>
      <c s="14"/>
      <c s="79"/>
      <c s="79"/>
      <c r="FL1310" s="1"/>
      <c s="125">
        <f t="shared" si="264"/>
        <v>45138</v>
      </c>
      <c s="229"/>
    </row>
    <row ht="11.1" customHeight="1">
      <c s="299">
        <f t="shared" si="268"/>
        <v>1311</v>
      </c>
      <c s="74">
        <f t="shared" si="265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25"/>
      <c s="255" t="str">
        <f t="shared" si="269"/>
        <v/>
      </c>
      <c s="25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2"/>
      <c s="223">
        <f t="shared" si="266"/>
        <v>0</v>
      </c>
      <c s="93" t="str">
        <f t="shared" si="267"/>
        <v>00:00</v>
      </c>
      <c s="29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9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9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9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9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9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9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9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9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9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9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9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9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9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9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9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9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9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9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9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9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9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9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9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9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9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9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9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9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71"/>
      <c r="CT1311" s="332"/>
      <c s="14"/>
      <c s="79"/>
      <c s="79"/>
      <c r="FL1311" s="1"/>
      <c s="125">
        <f t="shared" si="264"/>
        <v>45139</v>
      </c>
      <c s="229"/>
    </row>
    <row ht="11.1" customHeight="1">
      <c s="299">
        <f t="shared" si="268"/>
        <v>1312</v>
      </c>
      <c s="74">
        <f t="shared" si="265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25"/>
      <c s="255" t="str">
        <f t="shared" si="269"/>
        <v/>
      </c>
      <c s="25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2"/>
      <c s="223">
        <f t="shared" si="266"/>
        <v>0</v>
      </c>
      <c s="93" t="str">
        <f t="shared" si="267"/>
        <v>00:00</v>
      </c>
      <c s="29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9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9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9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9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9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9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9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9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9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9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9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9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9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9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9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9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9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9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9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9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9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9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9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9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9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9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9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9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71"/>
      <c r="CT1312" s="332"/>
      <c s="14"/>
      <c s="79"/>
      <c s="79"/>
      <c r="FL1312" s="1"/>
      <c s="125">
        <f t="shared" si="264"/>
        <v>45140</v>
      </c>
      <c s="229"/>
    </row>
    <row ht="11.1" customHeight="1">
      <c s="299">
        <f t="shared" si="268"/>
        <v>1313</v>
      </c>
      <c s="74">
        <f t="shared" si="265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25"/>
      <c s="255" t="str">
        <f t="shared" si="269"/>
        <v/>
      </c>
      <c s="25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2"/>
      <c s="223">
        <f t="shared" si="266"/>
        <v>0</v>
      </c>
      <c s="93" t="str">
        <f t="shared" si="267"/>
        <v>00:00</v>
      </c>
      <c s="29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9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9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9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9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9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9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9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9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9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9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9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9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9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9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9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9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9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9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9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9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9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9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9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9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9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9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9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9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71"/>
      <c r="CT1313" s="332"/>
      <c s="14"/>
      <c s="79"/>
      <c s="79"/>
      <c r="FL1313" s="1"/>
      <c s="125">
        <f t="shared" si="264"/>
        <v>45141</v>
      </c>
      <c s="229"/>
    </row>
    <row ht="11.1" customHeight="1">
      <c s="299">
        <f t="shared" si="268"/>
        <v>1314</v>
      </c>
      <c s="74">
        <f t="shared" si="265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25"/>
      <c s="255" t="str">
        <f t="shared" si="269"/>
        <v/>
      </c>
      <c s="25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2"/>
      <c s="223">
        <f t="shared" si="266"/>
        <v>0</v>
      </c>
      <c s="93" t="str">
        <f t="shared" si="267"/>
        <v>00:00</v>
      </c>
      <c s="29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9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9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9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9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9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9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9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9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9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9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9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9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9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9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9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9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9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9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9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9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9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9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9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9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9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9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9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9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71"/>
      <c r="CT1314" s="332"/>
      <c s="14"/>
      <c s="79"/>
      <c s="79"/>
      <c r="FL1314" s="1"/>
      <c s="125">
        <f t="shared" si="264"/>
        <v>45142</v>
      </c>
      <c s="229"/>
    </row>
    <row ht="11.1" customHeight="1">
      <c s="299">
        <f t="shared" si="268"/>
        <v>1315</v>
      </c>
      <c s="74">
        <f t="shared" si="265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25"/>
      <c s="255" t="str">
        <f t="shared" si="269"/>
        <v/>
      </c>
      <c s="25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2"/>
      <c s="223">
        <f t="shared" si="266"/>
        <v>0</v>
      </c>
      <c s="93" t="str">
        <f t="shared" si="267"/>
        <v>00:00</v>
      </c>
      <c s="29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9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9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9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9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9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9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9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9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9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9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9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9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9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9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9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9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9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9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9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9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9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9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9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9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9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9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9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9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71"/>
      <c r="CT1315" s="332"/>
      <c s="14"/>
      <c s="79"/>
      <c s="79"/>
      <c r="FL1315" s="1"/>
      <c s="125">
        <f t="shared" si="264"/>
        <v>45143</v>
      </c>
      <c s="229"/>
    </row>
    <row ht="11.1" customHeight="1">
      <c s="299">
        <f t="shared" si="268"/>
        <v>1316</v>
      </c>
      <c s="74">
        <f t="shared" si="265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25"/>
      <c s="255" t="str">
        <f t="shared" si="269"/>
        <v/>
      </c>
      <c s="25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2"/>
      <c s="223">
        <f t="shared" si="266"/>
        <v>0</v>
      </c>
      <c s="93" t="str">
        <f t="shared" si="267"/>
        <v>00:00</v>
      </c>
      <c s="29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9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9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9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9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9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9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9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9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9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9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9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9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9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9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9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9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9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9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9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9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9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9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9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9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9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9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9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9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71"/>
      <c r="CT1316" s="332"/>
      <c s="14"/>
      <c s="79"/>
      <c s="79"/>
      <c r="FL1316" s="1"/>
      <c s="125">
        <f t="shared" si="264"/>
        <v>45144</v>
      </c>
      <c s="229"/>
    </row>
    <row ht="11.1" customHeight="1">
      <c s="299">
        <f t="shared" si="268"/>
        <v>1317</v>
      </c>
      <c s="74">
        <f t="shared" si="265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25"/>
      <c s="255" t="str">
        <f t="shared" si="269"/>
        <v/>
      </c>
      <c s="25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2"/>
      <c s="223">
        <f t="shared" si="266"/>
        <v>0</v>
      </c>
      <c s="93" t="str">
        <f t="shared" si="267"/>
        <v>00:00</v>
      </c>
      <c s="29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9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9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9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9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9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9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9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9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9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9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9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9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9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9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9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9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9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9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9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9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9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9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9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9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9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9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9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9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71"/>
      <c r="CT1317" s="332"/>
      <c s="14"/>
      <c s="79"/>
      <c s="79"/>
      <c r="FL1317" s="1"/>
      <c s="125">
        <f t="shared" si="264"/>
        <v>45145</v>
      </c>
      <c s="229"/>
    </row>
    <row ht="11.1" customHeight="1">
      <c s="299">
        <f t="shared" si="268"/>
        <v>1318</v>
      </c>
      <c s="74">
        <f t="shared" si="265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25"/>
      <c s="255" t="str">
        <f t="shared" si="269"/>
        <v/>
      </c>
      <c s="25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2"/>
      <c s="223">
        <f t="shared" si="266"/>
        <v>0</v>
      </c>
      <c s="93" t="str">
        <f t="shared" si="267"/>
        <v>00:00</v>
      </c>
      <c s="29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9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9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9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9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9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9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9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9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9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9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9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9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9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9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9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9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9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9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9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9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9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9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9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9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9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9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9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9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71"/>
      <c r="CT1318" s="332"/>
      <c s="14"/>
      <c s="79"/>
      <c s="79"/>
      <c r="FL1318" s="1"/>
      <c s="125">
        <f t="shared" si="264"/>
        <v>45146</v>
      </c>
      <c s="229"/>
    </row>
    <row ht="11.1" customHeight="1">
      <c s="299">
        <f t="shared" si="268"/>
        <v>1319</v>
      </c>
      <c s="74">
        <f t="shared" si="265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25"/>
      <c s="255" t="str">
        <f t="shared" si="269"/>
        <v/>
      </c>
      <c s="25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2"/>
      <c s="223">
        <f t="shared" si="266"/>
        <v>0</v>
      </c>
      <c s="93" t="str">
        <f t="shared" si="267"/>
        <v>00:00</v>
      </c>
      <c s="29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9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9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9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9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9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9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9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9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9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9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9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9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9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9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9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9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9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9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9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9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9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9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9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9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9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9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9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9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71"/>
      <c r="CT1319" s="332"/>
      <c s="14"/>
      <c s="79"/>
      <c s="79"/>
      <c r="FL1319" s="1"/>
      <c s="125">
        <f t="shared" si="264"/>
        <v>45147</v>
      </c>
      <c s="229"/>
    </row>
    <row ht="11.1" customHeight="1">
      <c s="299">
        <f t="shared" si="268"/>
        <v>1320</v>
      </c>
      <c s="74">
        <f t="shared" si="265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25"/>
      <c s="255" t="str">
        <f t="shared" si="269"/>
        <v/>
      </c>
      <c s="25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2"/>
      <c s="223">
        <f t="shared" si="266"/>
        <v>0</v>
      </c>
      <c s="93" t="str">
        <f t="shared" si="267"/>
        <v>00:00</v>
      </c>
      <c s="29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9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9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9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9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9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9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9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9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9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9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9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9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9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9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9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9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9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9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9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9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9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9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9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9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9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9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9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9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71"/>
      <c r="CT1320" s="332"/>
      <c s="14"/>
      <c s="79"/>
      <c s="79"/>
      <c r="FL1320" s="1"/>
      <c s="125">
        <f t="shared" si="264"/>
        <v>45148</v>
      </c>
      <c s="229"/>
    </row>
    <row ht="11.1" customHeight="1">
      <c s="299">
        <f t="shared" si="268"/>
        <v>1321</v>
      </c>
      <c s="74">
        <f t="shared" si="265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25"/>
      <c s="255" t="str">
        <f t="shared" si="269"/>
        <v/>
      </c>
      <c s="25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2"/>
      <c s="223">
        <f t="shared" si="266"/>
        <v>0</v>
      </c>
      <c s="93" t="str">
        <f t="shared" si="267"/>
        <v>00:00</v>
      </c>
      <c s="29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9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9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9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9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9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9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9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9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9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9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9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9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9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9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9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9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9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9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9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9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9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9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9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9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9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9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9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9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71"/>
      <c r="CT1321" s="332"/>
      <c s="14"/>
      <c s="79"/>
      <c s="79"/>
      <c r="FL1321" s="1"/>
      <c s="125">
        <f t="shared" si="264"/>
        <v>45149</v>
      </c>
      <c s="229"/>
    </row>
    <row ht="11.1" customHeight="1">
      <c s="299">
        <f t="shared" si="268"/>
        <v>1322</v>
      </c>
      <c s="74">
        <f t="shared" si="265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25"/>
      <c s="255" t="str">
        <f t="shared" si="269"/>
        <v/>
      </c>
      <c s="25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2"/>
      <c s="223">
        <f t="shared" si="266"/>
        <v>0</v>
      </c>
      <c s="93" t="str">
        <f t="shared" si="267"/>
        <v>00:00</v>
      </c>
      <c s="29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9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9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9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9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9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9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9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9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9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9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9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9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9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9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9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9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9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9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9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9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9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9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9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9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9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9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9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9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71"/>
      <c r="CT1322" s="332"/>
      <c s="14"/>
      <c s="79"/>
      <c s="79"/>
      <c r="FL1322" s="1"/>
      <c s="125">
        <f t="shared" si="264"/>
        <v>45150</v>
      </c>
      <c s="229"/>
    </row>
    <row ht="11.1" customHeight="1">
      <c s="299">
        <f t="shared" si="268"/>
        <v>1323</v>
      </c>
      <c s="74">
        <f t="shared" si="265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25"/>
      <c s="255" t="str">
        <f t="shared" si="269"/>
        <v/>
      </c>
      <c s="25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2"/>
      <c s="223">
        <f t="shared" si="266"/>
        <v>0</v>
      </c>
      <c s="93" t="str">
        <f t="shared" si="267"/>
        <v>00:00</v>
      </c>
      <c s="29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9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9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9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9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9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9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9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9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9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9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9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9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9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9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9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9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9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9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9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9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9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9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9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9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9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9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9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9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71"/>
      <c r="CT1323" s="332"/>
      <c s="14"/>
      <c s="79"/>
      <c s="79"/>
      <c r="FL1323" s="1"/>
      <c s="125">
        <f t="shared" si="264"/>
        <v>45151</v>
      </c>
      <c s="229"/>
    </row>
    <row ht="11.1" customHeight="1">
      <c s="299">
        <f t="shared" si="268"/>
        <v>1324</v>
      </c>
      <c s="74">
        <f t="shared" si="265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25"/>
      <c s="255" t="str">
        <f t="shared" si="269"/>
        <v/>
      </c>
      <c s="25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2"/>
      <c s="223">
        <f t="shared" si="266"/>
        <v>0</v>
      </c>
      <c s="93" t="str">
        <f t="shared" si="267"/>
        <v>00:00</v>
      </c>
      <c s="29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9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9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9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9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9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9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9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9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9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9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9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9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9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9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9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9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9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9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9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9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9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9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9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9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9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9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9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9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71"/>
      <c r="CT1324" s="332"/>
      <c s="14"/>
      <c s="79"/>
      <c s="79"/>
      <c r="FL1324" s="1"/>
      <c s="125">
        <f t="shared" si="264"/>
        <v>45152</v>
      </c>
      <c s="229"/>
    </row>
    <row ht="11.1" customHeight="1">
      <c s="299">
        <f t="shared" si="268"/>
        <v>1325</v>
      </c>
      <c s="74">
        <f t="shared" si="265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25"/>
      <c s="255" t="str">
        <f t="shared" si="269"/>
        <v/>
      </c>
      <c s="25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2"/>
      <c s="223">
        <f t="shared" si="266"/>
        <v>0</v>
      </c>
      <c s="93" t="str">
        <f t="shared" si="267"/>
        <v>00:00</v>
      </c>
      <c s="29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9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9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9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9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9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9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9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9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9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9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9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9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9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9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9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9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9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9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9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9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9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9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9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9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9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9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9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9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71"/>
      <c r="CT1325" s="332"/>
      <c s="14"/>
      <c s="79"/>
      <c s="79"/>
      <c r="FL1325" s="1"/>
      <c s="125">
        <f t="shared" si="264"/>
        <v>45153</v>
      </c>
      <c s="229"/>
    </row>
    <row ht="11.1" customHeight="1">
      <c s="299">
        <f t="shared" si="268"/>
        <v>1326</v>
      </c>
      <c s="74">
        <f t="shared" si="265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25"/>
      <c s="255" t="str">
        <f t="shared" si="269"/>
        <v/>
      </c>
      <c s="25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2"/>
      <c s="223">
        <f t="shared" si="266"/>
        <v>0</v>
      </c>
      <c s="93" t="str">
        <f t="shared" si="267"/>
        <v>00:00</v>
      </c>
      <c s="29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9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9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9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9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9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9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9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9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9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9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9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9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9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9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9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9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9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9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9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9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9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9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9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9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9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9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9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9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71"/>
      <c r="CT1326" s="332"/>
      <c s="14"/>
      <c s="79"/>
      <c s="79"/>
      <c r="FL1326" s="1"/>
      <c s="125">
        <f t="shared" si="264"/>
        <v>45154</v>
      </c>
      <c s="229"/>
    </row>
    <row ht="11.1" customHeight="1">
      <c s="299">
        <f t="shared" si="268"/>
        <v>1327</v>
      </c>
      <c s="74">
        <f t="shared" si="265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25"/>
      <c s="255" t="str">
        <f t="shared" si="269"/>
        <v/>
      </c>
      <c s="25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2"/>
      <c s="223">
        <f t="shared" si="266"/>
        <v>0</v>
      </c>
      <c s="93" t="str">
        <f t="shared" si="267"/>
        <v>00:00</v>
      </c>
      <c s="29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9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9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9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9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9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9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9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9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9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9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9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9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9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9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9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9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9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9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9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9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9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9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9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9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9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9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9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9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71"/>
      <c r="CT1327" s="332"/>
      <c s="14"/>
      <c s="79"/>
      <c s="79"/>
      <c r="FL1327" s="1"/>
      <c s="125">
        <f t="shared" si="264"/>
        <v>45155</v>
      </c>
      <c s="229"/>
    </row>
    <row ht="11.1" customHeight="1">
      <c s="299">
        <f t="shared" si="268"/>
        <v>1328</v>
      </c>
      <c s="74">
        <f t="shared" si="265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25"/>
      <c s="255" t="str">
        <f t="shared" si="269"/>
        <v/>
      </c>
      <c s="25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2"/>
      <c s="223">
        <f t="shared" si="266"/>
        <v>0</v>
      </c>
      <c s="93" t="str">
        <f t="shared" si="267"/>
        <v>00:00</v>
      </c>
      <c s="29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9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9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9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9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9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9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9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9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9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9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9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9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9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9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9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9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9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9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9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9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9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9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9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9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9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9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9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9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71"/>
      <c r="CT1328" s="332"/>
      <c s="14"/>
      <c s="79"/>
      <c s="79"/>
      <c r="FL1328" s="1"/>
      <c s="125">
        <f t="shared" si="264"/>
        <v>45156</v>
      </c>
      <c s="229"/>
    </row>
    <row ht="11.1" customHeight="1">
      <c s="299">
        <f t="shared" si="268"/>
        <v>1329</v>
      </c>
      <c s="74">
        <f t="shared" si="265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25"/>
      <c s="255" t="str">
        <f t="shared" si="269"/>
        <v/>
      </c>
      <c s="25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2"/>
      <c s="223">
        <f t="shared" si="266"/>
        <v>0</v>
      </c>
      <c s="93" t="str">
        <f t="shared" si="267"/>
        <v>00:00</v>
      </c>
      <c s="29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9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9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9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9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9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9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9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9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9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9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9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9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9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9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9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9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9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9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9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9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9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9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9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9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9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9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9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9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71"/>
      <c r="CT1329" s="332"/>
      <c s="14"/>
      <c s="79"/>
      <c s="79"/>
      <c r="FL1329" s="1"/>
      <c s="125">
        <f t="shared" si="264"/>
        <v>45157</v>
      </c>
      <c s="229"/>
    </row>
    <row ht="11.1" customHeight="1">
      <c s="299">
        <f t="shared" si="268"/>
        <v>1330</v>
      </c>
      <c s="74">
        <f t="shared" si="265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25"/>
      <c s="255" t="str">
        <f t="shared" si="269"/>
        <v/>
      </c>
      <c s="25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2"/>
      <c s="223">
        <f t="shared" si="266"/>
        <v>0</v>
      </c>
      <c s="93" t="str">
        <f t="shared" si="267"/>
        <v>00:00</v>
      </c>
      <c s="29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9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9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9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9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9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9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9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9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9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9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9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9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9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9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9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9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9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9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9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9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9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9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9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9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9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9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9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9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71"/>
      <c r="CT1330" s="332"/>
      <c s="14"/>
      <c s="79"/>
      <c s="79"/>
      <c r="FL1330" s="1"/>
      <c s="125">
        <f t="shared" si="264"/>
        <v>45158</v>
      </c>
      <c s="229"/>
    </row>
    <row ht="11.1" customHeight="1">
      <c s="299">
        <f t="shared" si="268"/>
        <v>1331</v>
      </c>
      <c s="74">
        <f t="shared" si="265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25"/>
      <c s="255" t="str">
        <f t="shared" si="269"/>
        <v/>
      </c>
      <c s="25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2"/>
      <c s="223">
        <f t="shared" si="266"/>
        <v>0</v>
      </c>
      <c s="93" t="str">
        <f t="shared" si="267"/>
        <v>00:00</v>
      </c>
      <c s="29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9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9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9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9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9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9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9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9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9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9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9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9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9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9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9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9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9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9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9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9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9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9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9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9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9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9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9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9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71"/>
      <c r="CT1331" s="332"/>
      <c s="14"/>
      <c s="79"/>
      <c s="79"/>
      <c r="FL1331" s="1"/>
      <c s="125">
        <f t="shared" si="264"/>
        <v>45159</v>
      </c>
      <c s="229"/>
    </row>
    <row ht="11.1" customHeight="1">
      <c s="299">
        <f t="shared" si="268"/>
        <v>1332</v>
      </c>
      <c s="74">
        <f t="shared" si="265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25"/>
      <c s="255" t="str">
        <f t="shared" si="269"/>
        <v/>
      </c>
      <c s="25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2"/>
      <c s="223">
        <f t="shared" si="266"/>
        <v>0</v>
      </c>
      <c s="93" t="str">
        <f t="shared" si="267"/>
        <v>00:00</v>
      </c>
      <c s="29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9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9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9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9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9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9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9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9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9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9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9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9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9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9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9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9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9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9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9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9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9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9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9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9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9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9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9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9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71"/>
      <c r="CT1332" s="332"/>
      <c s="14"/>
      <c s="79"/>
      <c s="79"/>
      <c r="FL1332" s="1"/>
      <c s="125">
        <f t="shared" si="264"/>
        <v>45160</v>
      </c>
      <c s="229"/>
    </row>
    <row ht="11.1" customHeight="1">
      <c s="299">
        <f t="shared" si="268"/>
        <v>1333</v>
      </c>
      <c s="74">
        <f t="shared" si="265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25"/>
      <c s="255" t="str">
        <f t="shared" si="269"/>
        <v/>
      </c>
      <c s="25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2"/>
      <c s="223">
        <f t="shared" si="266"/>
        <v>0</v>
      </c>
      <c s="93" t="str">
        <f t="shared" si="267"/>
        <v>00:00</v>
      </c>
      <c s="29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9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9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9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9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9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9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9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9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9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9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9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9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9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9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9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9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9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9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9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9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9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9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9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9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9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9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9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9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71"/>
      <c r="CT1333" s="332"/>
      <c s="14"/>
      <c s="79"/>
      <c s="79"/>
      <c r="FL1333" s="1"/>
      <c s="125">
        <f t="shared" si="264"/>
        <v>45161</v>
      </c>
      <c s="229"/>
    </row>
    <row ht="11.1" customHeight="1">
      <c s="299">
        <f t="shared" si="268"/>
        <v>1334</v>
      </c>
      <c s="74">
        <f t="shared" si="265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25"/>
      <c s="255" t="str">
        <f t="shared" si="269"/>
        <v/>
      </c>
      <c s="25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2"/>
      <c s="223">
        <f t="shared" si="266"/>
        <v>0</v>
      </c>
      <c s="93" t="str">
        <f t="shared" si="267"/>
        <v>00:00</v>
      </c>
      <c s="29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9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9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9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9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9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9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9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9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9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9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9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9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9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9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9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9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9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9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9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9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9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9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9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9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9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9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9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9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71"/>
      <c r="CT1334" s="332"/>
      <c s="14"/>
      <c s="79"/>
      <c s="79"/>
      <c r="FL1334" s="1"/>
      <c s="125">
        <f t="shared" si="264"/>
        <v>45162</v>
      </c>
      <c s="229"/>
    </row>
    <row ht="11.1" customHeight="1">
      <c s="299">
        <f t="shared" si="268"/>
        <v>1335</v>
      </c>
      <c s="74">
        <f t="shared" si="265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25"/>
      <c s="255" t="str">
        <f t="shared" si="269"/>
        <v/>
      </c>
      <c s="25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2"/>
      <c s="223">
        <f t="shared" si="266"/>
        <v>0</v>
      </c>
      <c s="93" t="str">
        <f t="shared" si="267"/>
        <v>00:00</v>
      </c>
      <c s="29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9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9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9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9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9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9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9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9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9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9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9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9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9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9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9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9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9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9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9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9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9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9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9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9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9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9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9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9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71"/>
      <c r="CT1335" s="332"/>
      <c s="14"/>
      <c s="79"/>
      <c s="79"/>
      <c r="FL1335" s="1"/>
      <c s="125">
        <f t="shared" si="264"/>
        <v>45163</v>
      </c>
      <c s="229"/>
    </row>
    <row ht="11.1" customHeight="1">
      <c s="299">
        <f t="shared" si="268"/>
        <v>1336</v>
      </c>
      <c s="74">
        <f t="shared" si="265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25"/>
      <c s="255" t="str">
        <f t="shared" si="269"/>
        <v/>
      </c>
      <c s="25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2"/>
      <c s="223">
        <f t="shared" si="266"/>
        <v>0</v>
      </c>
      <c s="93" t="str">
        <f t="shared" si="267"/>
        <v>00:00</v>
      </c>
      <c s="29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9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9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9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9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9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9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9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9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9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9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9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9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9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9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9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9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9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9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9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9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9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9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9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9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9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9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9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9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71"/>
      <c r="CT1336" s="332"/>
      <c s="14"/>
      <c s="79"/>
      <c s="79"/>
      <c r="FL1336" s="1"/>
      <c s="125">
        <f t="shared" si="264"/>
        <v>45164</v>
      </c>
      <c s="229"/>
    </row>
    <row ht="11.1" customHeight="1">
      <c s="299">
        <f t="shared" si="268"/>
        <v>1337</v>
      </c>
      <c s="74">
        <f t="shared" si="265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25"/>
      <c s="255" t="str">
        <f t="shared" si="269"/>
        <v/>
      </c>
      <c s="25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2"/>
      <c s="223">
        <f t="shared" si="266"/>
        <v>0</v>
      </c>
      <c s="93" t="str">
        <f t="shared" si="267"/>
        <v>00:00</v>
      </c>
      <c s="29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9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9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9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9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9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9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9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9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9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9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9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9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9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9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9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9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9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9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9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9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9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9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9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9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9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9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9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9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71"/>
      <c r="CT1337" s="332"/>
      <c s="14"/>
      <c s="79"/>
      <c s="79"/>
      <c r="FL1337" s="1"/>
      <c s="125">
        <f t="shared" si="264"/>
        <v>45165</v>
      </c>
      <c s="229"/>
    </row>
    <row ht="11.1" customHeight="1">
      <c s="299">
        <f t="shared" si="268"/>
        <v>1338</v>
      </c>
      <c s="74">
        <f t="shared" si="265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25"/>
      <c s="255" t="str">
        <f t="shared" si="269"/>
        <v/>
      </c>
      <c s="25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2"/>
      <c s="223">
        <f t="shared" si="266"/>
        <v>0</v>
      </c>
      <c s="93" t="str">
        <f t="shared" si="267"/>
        <v>00:00</v>
      </c>
      <c s="29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9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9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9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9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9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9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9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9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9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9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9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9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9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9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9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9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9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9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9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9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9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9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9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9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9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9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9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9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71"/>
      <c r="CT1338" s="332"/>
      <c s="14"/>
      <c s="79"/>
      <c s="79"/>
      <c r="FL1338" s="1"/>
      <c s="125">
        <f t="shared" si="264"/>
        <v>45166</v>
      </c>
      <c s="229"/>
    </row>
    <row ht="11.1" customHeight="1">
      <c s="299">
        <f t="shared" si="268"/>
        <v>1339</v>
      </c>
      <c s="74">
        <f t="shared" si="265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25"/>
      <c s="255" t="str">
        <f t="shared" si="269"/>
        <v/>
      </c>
      <c s="25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2"/>
      <c s="223">
        <f t="shared" si="266"/>
        <v>0</v>
      </c>
      <c s="93" t="str">
        <f t="shared" si="267"/>
        <v>00:00</v>
      </c>
      <c s="29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9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9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9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9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9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9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9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9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9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9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9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9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9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9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9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9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9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9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9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9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9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9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9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9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9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9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9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9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71"/>
      <c r="CT1339" s="332"/>
      <c s="14"/>
      <c s="79"/>
      <c s="79"/>
      <c r="FL1339" s="1"/>
      <c s="125">
        <f t="shared" si="264"/>
        <v>45167</v>
      </c>
      <c s="229"/>
    </row>
    <row ht="11.1" customHeight="1">
      <c s="299">
        <f t="shared" si="268"/>
        <v>1340</v>
      </c>
      <c s="74">
        <f t="shared" si="265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25"/>
      <c s="255" t="str">
        <f t="shared" si="269"/>
        <v/>
      </c>
      <c s="25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2"/>
      <c s="223">
        <f t="shared" si="266"/>
        <v>0</v>
      </c>
      <c s="93" t="str">
        <f t="shared" si="267"/>
        <v>00:00</v>
      </c>
      <c s="29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9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9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9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9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9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9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9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9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9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9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9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9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9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9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9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9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9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9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9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9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9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9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9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9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9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9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9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9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71"/>
      <c r="CT1340" s="332"/>
      <c s="14"/>
      <c s="79"/>
      <c s="79"/>
      <c r="FL1340" s="1"/>
      <c s="125">
        <f t="shared" si="264"/>
        <v>45168</v>
      </c>
      <c s="229"/>
    </row>
    <row ht="11.1" customHeight="1">
      <c s="299">
        <f t="shared" si="268"/>
        <v>1341</v>
      </c>
      <c s="74">
        <f t="shared" si="265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25"/>
      <c s="255" t="str">
        <f t="shared" si="269"/>
        <v/>
      </c>
      <c s="25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2"/>
      <c s="223">
        <f t="shared" si="266"/>
        <v>0</v>
      </c>
      <c s="93" t="str">
        <f t="shared" si="267"/>
        <v>00:00</v>
      </c>
      <c s="29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9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9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9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9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9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9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9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9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9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9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9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9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9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9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9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9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9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9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9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9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9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9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9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9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9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9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9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9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71"/>
      <c r="CT1341" s="332"/>
      <c s="14"/>
      <c s="79"/>
      <c s="79"/>
      <c r="FL1341" s="1"/>
      <c s="125">
        <f t="shared" si="264"/>
        <v>45169</v>
      </c>
      <c s="229"/>
    </row>
    <row ht="11.1" customHeight="1">
      <c s="299">
        <f t="shared" si="268"/>
        <v>1342</v>
      </c>
      <c s="74">
        <f t="shared" si="265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25"/>
      <c s="255" t="str">
        <f t="shared" si="269"/>
        <v/>
      </c>
      <c s="25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2"/>
      <c s="223">
        <f t="shared" si="266"/>
        <v>0</v>
      </c>
      <c s="93" t="str">
        <f t="shared" si="267"/>
        <v>00:00</v>
      </c>
      <c s="29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9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9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9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9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9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9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9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9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9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9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9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9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9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9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9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9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9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9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9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9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9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9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9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9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9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9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9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9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71"/>
      <c r="CT1342" s="332"/>
      <c s="14"/>
      <c s="79"/>
      <c s="79"/>
      <c r="FL1342" s="1"/>
      <c s="125">
        <f t="shared" si="264"/>
        <v>45170</v>
      </c>
      <c s="229"/>
    </row>
    <row ht="11.1" customHeight="1">
      <c s="299">
        <f t="shared" si="268"/>
        <v>1343</v>
      </c>
      <c s="74">
        <f t="shared" si="265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25"/>
      <c s="255" t="str">
        <f t="shared" si="269"/>
        <v/>
      </c>
      <c s="25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2"/>
      <c s="223">
        <f t="shared" si="266"/>
        <v>0</v>
      </c>
      <c s="93" t="str">
        <f t="shared" si="267"/>
        <v>00:00</v>
      </c>
      <c s="29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9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9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9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9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9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9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9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9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9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9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9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9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9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9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9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9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9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9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9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9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9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9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9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9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9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9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9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9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71"/>
      <c r="CT1343" s="332"/>
      <c s="14"/>
      <c s="79"/>
      <c s="79"/>
      <c r="FL1343" s="1"/>
      <c s="125">
        <f t="shared" si="264"/>
        <v>45171</v>
      </c>
      <c s="229"/>
    </row>
    <row ht="11.1" customHeight="1">
      <c s="299">
        <f t="shared" si="268"/>
        <v>1344</v>
      </c>
      <c s="74">
        <f t="shared" si="265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25"/>
      <c s="255" t="str">
        <f t="shared" si="269"/>
        <v/>
      </c>
      <c s="25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2"/>
      <c s="223">
        <f t="shared" si="266"/>
        <v>0</v>
      </c>
      <c s="93" t="str">
        <f t="shared" si="267"/>
        <v>00:00</v>
      </c>
      <c s="29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9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9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9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9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9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9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9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9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9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9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9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9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9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9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9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9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9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9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9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9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9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9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9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9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9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9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9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9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71"/>
      <c r="CT1344" s="332"/>
      <c s="14"/>
      <c s="79"/>
      <c s="79"/>
      <c r="FL1344" s="1"/>
      <c s="125">
        <f t="shared" si="264"/>
        <v>45172</v>
      </c>
      <c s="229"/>
    </row>
    <row ht="11.1" customHeight="1">
      <c s="299">
        <f t="shared" si="268"/>
        <v>1345</v>
      </c>
      <c s="74">
        <f t="shared" si="265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25"/>
      <c s="255" t="str">
        <f t="shared" si="269"/>
        <v/>
      </c>
      <c s="25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2"/>
      <c s="223">
        <f t="shared" si="266"/>
        <v>0</v>
      </c>
      <c s="93" t="str">
        <f t="shared" si="267"/>
        <v>00:00</v>
      </c>
      <c s="29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9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9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9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9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9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9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9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9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9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9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9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9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9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9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9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9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9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9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9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9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9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9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9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9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9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9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9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9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71"/>
      <c r="CT1345" s="332"/>
      <c s="14"/>
      <c s="79"/>
      <c s="79"/>
      <c r="FL1345" s="1"/>
      <c s="125">
        <f t="shared" si="264"/>
        <v>45173</v>
      </c>
      <c s="229"/>
    </row>
    <row ht="11.1" customHeight="1">
      <c s="299">
        <f t="shared" si="268"/>
        <v>1346</v>
      </c>
      <c s="74">
        <f t="shared" si="265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25"/>
      <c s="255" t="str">
        <f t="shared" si="269"/>
        <v/>
      </c>
      <c s="25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2"/>
      <c s="223">
        <f t="shared" si="266"/>
        <v>0</v>
      </c>
      <c s="93" t="str">
        <f t="shared" si="267"/>
        <v>00:00</v>
      </c>
      <c s="29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9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9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9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9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9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9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9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9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9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9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9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9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9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9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9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9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9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9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9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9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9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9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9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9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9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9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9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9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71"/>
      <c r="CT1346" s="332"/>
      <c s="14"/>
      <c s="79"/>
      <c s="79"/>
      <c r="FL1346" s="1"/>
      <c s="125">
        <f t="shared" si="264"/>
        <v>45174</v>
      </c>
      <c s="229"/>
    </row>
    <row ht="11.1" customHeight="1">
      <c s="299">
        <f t="shared" si="268"/>
        <v>1347</v>
      </c>
      <c s="74">
        <f t="shared" si="265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25"/>
      <c s="255" t="str">
        <f t="shared" si="269"/>
        <v/>
      </c>
      <c s="25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2"/>
      <c s="223">
        <f t="shared" si="266"/>
        <v>0</v>
      </c>
      <c s="93" t="str">
        <f t="shared" si="267"/>
        <v>00:00</v>
      </c>
      <c s="29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9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9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9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9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9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9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9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9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9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9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9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9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9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9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9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9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9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9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9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9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9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9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9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9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9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9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9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9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71"/>
      <c r="CT1347" s="332"/>
      <c s="14"/>
      <c s="79"/>
      <c s="79"/>
      <c r="FL1347" s="1"/>
      <c s="125">
        <f t="shared" si="264"/>
        <v>45175</v>
      </c>
      <c s="229"/>
    </row>
    <row ht="11.1" customHeight="1">
      <c s="299">
        <f t="shared" si="268"/>
        <v>1348</v>
      </c>
      <c s="74">
        <f t="shared" si="265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25"/>
      <c s="255" t="str">
        <f t="shared" si="269"/>
        <v/>
      </c>
      <c s="25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2"/>
      <c s="223">
        <f t="shared" si="266"/>
        <v>0</v>
      </c>
      <c s="93" t="str">
        <f t="shared" si="267"/>
        <v>00:00</v>
      </c>
      <c s="29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9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9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9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9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9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9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9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9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9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9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9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9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9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9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9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9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9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9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9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9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9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9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9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9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9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9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9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9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71"/>
      <c r="CT1348" s="332"/>
      <c s="14"/>
      <c s="79"/>
      <c s="79"/>
      <c r="FL1348" s="1"/>
      <c s="125">
        <f t="shared" si="264"/>
        <v>45176</v>
      </c>
      <c s="229"/>
    </row>
    <row ht="11.1" customHeight="1">
      <c s="299">
        <f t="shared" si="268"/>
        <v>1349</v>
      </c>
      <c s="74">
        <f t="shared" si="265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25"/>
      <c s="255" t="str">
        <f t="shared" si="269"/>
        <v/>
      </c>
      <c s="25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2"/>
      <c s="223">
        <f t="shared" si="266"/>
        <v>0</v>
      </c>
      <c s="93" t="str">
        <f t="shared" si="267"/>
        <v>00:00</v>
      </c>
      <c s="29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9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9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9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9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9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9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9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9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9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9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9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9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9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9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9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9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9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9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9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9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9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9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9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9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9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9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9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9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71"/>
      <c r="CT1349" s="332"/>
      <c s="14"/>
      <c s="79"/>
      <c s="79"/>
      <c r="FL1349" s="1"/>
      <c s="125">
        <f t="shared" si="264"/>
        <v>45177</v>
      </c>
      <c s="229"/>
    </row>
    <row ht="11.1" customHeight="1">
      <c s="299">
        <f t="shared" si="268"/>
        <v>1350</v>
      </c>
      <c s="74">
        <f t="shared" si="265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25"/>
      <c s="255" t="str">
        <f t="shared" si="269"/>
        <v/>
      </c>
      <c s="25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2"/>
      <c s="223">
        <f t="shared" si="266"/>
        <v>0</v>
      </c>
      <c s="93" t="str">
        <f t="shared" si="267"/>
        <v>00:00</v>
      </c>
      <c s="29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9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9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9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9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9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9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9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9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9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9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9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9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9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9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9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9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9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9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9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9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9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9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9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9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9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9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9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9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71"/>
      <c r="CT1350" s="332"/>
      <c s="14"/>
      <c s="79"/>
      <c s="79"/>
      <c r="FL1350" s="1"/>
      <c s="125">
        <f t="shared" si="264"/>
        <v>45178</v>
      </c>
      <c s="229"/>
    </row>
    <row ht="11.1" customHeight="1">
      <c s="299">
        <f t="shared" si="268"/>
        <v>1351</v>
      </c>
      <c s="74">
        <f t="shared" si="265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25"/>
      <c s="255" t="str">
        <f t="shared" si="269"/>
        <v/>
      </c>
      <c s="25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2"/>
      <c s="223">
        <f t="shared" si="266"/>
        <v>0</v>
      </c>
      <c s="93" t="str">
        <f t="shared" si="267"/>
        <v>00:00</v>
      </c>
      <c s="29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9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9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9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9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9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9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9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9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9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9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9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9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9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9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9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9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9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9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9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9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9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9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9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9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9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9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9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9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71"/>
      <c r="CT1351" s="332"/>
      <c s="14"/>
      <c s="79"/>
      <c s="79"/>
      <c r="FL1351" s="1"/>
      <c s="125">
        <f t="shared" si="264"/>
        <v>45179</v>
      </c>
      <c s="229"/>
    </row>
    <row ht="11.1" customHeight="1">
      <c s="299">
        <f t="shared" si="268"/>
        <v>1352</v>
      </c>
      <c s="74">
        <f t="shared" si="265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25"/>
      <c s="255" t="str">
        <f t="shared" si="269"/>
        <v/>
      </c>
      <c s="25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2"/>
      <c s="223">
        <f t="shared" si="266"/>
        <v>0</v>
      </c>
      <c s="93" t="str">
        <f t="shared" si="267"/>
        <v>00:00</v>
      </c>
      <c s="29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9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9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9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9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9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9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9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9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9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9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9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9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9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9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9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9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9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9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9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9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9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9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9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9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9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9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9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9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71"/>
      <c r="CT1352" s="332"/>
      <c s="14"/>
      <c s="79"/>
      <c s="79"/>
      <c r="FL1352" s="1"/>
      <c s="125">
        <f t="shared" si="264"/>
        <v>45180</v>
      </c>
      <c s="229"/>
    </row>
    <row ht="11.1" customHeight="1">
      <c s="299">
        <f t="shared" si="268"/>
        <v>1353</v>
      </c>
      <c s="74">
        <f t="shared" si="265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25"/>
      <c s="255" t="str">
        <f t="shared" si="269"/>
        <v/>
      </c>
      <c s="25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2"/>
      <c s="223">
        <f t="shared" si="266"/>
        <v>0</v>
      </c>
      <c s="93" t="str">
        <f t="shared" si="267"/>
        <v>00:00</v>
      </c>
      <c s="29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9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9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9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9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9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9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9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9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9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9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9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9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9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9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9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9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9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9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9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9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9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9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9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9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9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9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9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9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71"/>
      <c r="CT1353" s="332"/>
      <c s="14"/>
      <c s="79"/>
      <c s="79"/>
      <c r="FL1353" s="1"/>
      <c s="125">
        <f t="shared" si="264"/>
        <v>45181</v>
      </c>
      <c s="229"/>
    </row>
    <row ht="11.1" customHeight="1">
      <c s="299">
        <f t="shared" si="268"/>
        <v>1354</v>
      </c>
      <c s="74">
        <f t="shared" si="265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25"/>
      <c s="255" t="str">
        <f t="shared" si="269"/>
        <v/>
      </c>
      <c s="25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2"/>
      <c s="223">
        <f t="shared" si="266"/>
        <v>0</v>
      </c>
      <c s="93" t="str">
        <f t="shared" si="267"/>
        <v>00:00</v>
      </c>
      <c s="29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9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9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9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9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9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9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9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9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9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9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9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9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9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9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9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9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9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9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9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9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9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9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9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9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9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9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9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9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71"/>
      <c r="CT1354" s="332"/>
      <c s="14"/>
      <c s="79"/>
      <c s="79"/>
      <c r="FL1354" s="1"/>
      <c s="125">
        <f t="shared" si="264"/>
        <v>45182</v>
      </c>
      <c s="229"/>
    </row>
    <row ht="11.1" customHeight="1">
      <c s="299">
        <f t="shared" si="268"/>
        <v>1355</v>
      </c>
      <c s="74">
        <f t="shared" si="265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25"/>
      <c s="255" t="str">
        <f t="shared" si="269"/>
        <v/>
      </c>
      <c s="25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2"/>
      <c s="223">
        <f t="shared" si="266"/>
        <v>0</v>
      </c>
      <c s="93" t="str">
        <f t="shared" si="267"/>
        <v>00:00</v>
      </c>
      <c s="29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9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9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9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9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9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9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9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9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9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9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9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9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9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9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9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9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9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9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9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9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9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9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9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9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9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9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9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9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71"/>
      <c r="CT1355" s="332"/>
      <c s="14"/>
      <c s="79"/>
      <c s="79"/>
      <c r="FL1355" s="1"/>
      <c s="125">
        <f t="shared" si="264"/>
        <v>45183</v>
      </c>
      <c s="229"/>
    </row>
    <row ht="11.1" customHeight="1">
      <c s="299">
        <f t="shared" si="268"/>
        <v>1356</v>
      </c>
      <c s="74">
        <f t="shared" si="265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25"/>
      <c s="255" t="str">
        <f t="shared" si="269"/>
        <v/>
      </c>
      <c s="25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2"/>
      <c s="223">
        <f t="shared" si="266"/>
        <v>0</v>
      </c>
      <c s="93" t="str">
        <f t="shared" si="267"/>
        <v>00:00</v>
      </c>
      <c s="29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9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9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9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9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9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9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9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9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9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9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9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9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9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9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9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9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9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9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9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9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9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9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9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9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9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9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9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9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71"/>
      <c r="CT1356" s="332"/>
      <c s="14"/>
      <c s="79"/>
      <c s="79"/>
      <c r="FL1356" s="1"/>
      <c s="125">
        <f t="shared" si="264"/>
        <v>45184</v>
      </c>
      <c s="229"/>
    </row>
    <row ht="11.1" customHeight="1">
      <c s="299">
        <f t="shared" si="268"/>
        <v>1357</v>
      </c>
      <c s="74">
        <f t="shared" si="265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25"/>
      <c s="255" t="str">
        <f t="shared" si="269"/>
        <v/>
      </c>
      <c s="25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2"/>
      <c s="223">
        <f t="shared" si="266"/>
        <v>0</v>
      </c>
      <c s="93" t="str">
        <f t="shared" si="267"/>
        <v>00:00</v>
      </c>
      <c s="29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9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9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9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9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9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9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9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9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9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9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9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9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9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9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9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9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9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9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9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9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9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9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9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9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9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9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9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9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71"/>
      <c r="CT1357" s="332"/>
      <c s="14"/>
      <c s="79"/>
      <c s="79"/>
      <c r="FL1357" s="1"/>
      <c s="125">
        <f t="shared" si="264"/>
        <v>45185</v>
      </c>
      <c s="229"/>
    </row>
    <row ht="11.1" customHeight="1">
      <c s="299">
        <f t="shared" si="268"/>
        <v>1358</v>
      </c>
      <c s="74">
        <f t="shared" si="265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25"/>
      <c s="255" t="str">
        <f t="shared" si="269"/>
        <v/>
      </c>
      <c s="25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2"/>
      <c s="223">
        <f t="shared" si="266"/>
        <v>0</v>
      </c>
      <c s="93" t="str">
        <f t="shared" si="267"/>
        <v>00:00</v>
      </c>
      <c s="29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9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9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9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9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9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9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9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9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9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9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9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9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9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9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9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9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9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9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9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9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9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9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9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9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9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9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9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9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71"/>
      <c r="CT1358" s="332"/>
      <c s="14"/>
      <c s="79"/>
      <c s="79"/>
      <c r="FL1358" s="1"/>
      <c s="125">
        <f t="shared" si="264"/>
        <v>45186</v>
      </c>
      <c s="229"/>
    </row>
    <row ht="11.1" customHeight="1">
      <c s="299">
        <f t="shared" si="268"/>
        <v>1359</v>
      </c>
      <c s="74">
        <f t="shared" si="265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25"/>
      <c s="255" t="str">
        <f t="shared" si="269"/>
        <v/>
      </c>
      <c s="25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2"/>
      <c s="223">
        <f t="shared" si="266"/>
        <v>0</v>
      </c>
      <c s="93" t="str">
        <f t="shared" si="267"/>
        <v>00:00</v>
      </c>
      <c s="29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9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9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9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9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9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9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9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9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9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9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9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9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9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9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9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9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9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9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9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9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9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9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9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9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9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9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9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9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71"/>
      <c r="CT1359" s="332"/>
      <c s="14"/>
      <c s="79"/>
      <c s="79"/>
      <c r="FL1359" s="1"/>
      <c s="125">
        <f t="shared" si="264"/>
        <v>45187</v>
      </c>
      <c s="229"/>
    </row>
    <row ht="11.1" customHeight="1">
      <c s="299">
        <f t="shared" si="268"/>
        <v>1360</v>
      </c>
      <c s="74">
        <f t="shared" si="265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25"/>
      <c s="255" t="str">
        <f t="shared" si="269"/>
        <v/>
      </c>
      <c s="25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2"/>
      <c s="223">
        <f t="shared" si="266"/>
        <v>0</v>
      </c>
      <c s="93" t="str">
        <f t="shared" si="267"/>
        <v>00:00</v>
      </c>
      <c s="29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9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9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9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9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9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9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9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9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9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9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9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9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9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9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9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9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9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9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9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9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9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9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9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9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9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9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9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9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71"/>
      <c r="CT1360" s="332"/>
      <c s="14"/>
      <c s="79"/>
      <c s="79"/>
      <c r="FL1360" s="1"/>
      <c s="125">
        <f t="shared" si="264"/>
        <v>45188</v>
      </c>
      <c s="229"/>
    </row>
    <row ht="11.1" customHeight="1">
      <c s="299">
        <f t="shared" si="268"/>
        <v>1361</v>
      </c>
      <c s="74">
        <f t="shared" si="265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25"/>
      <c s="255" t="str">
        <f t="shared" si="269"/>
        <v/>
      </c>
      <c s="25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2"/>
      <c s="223">
        <f t="shared" si="266"/>
        <v>0</v>
      </c>
      <c s="93" t="str">
        <f t="shared" si="267"/>
        <v>00:00</v>
      </c>
      <c s="29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9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9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9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9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9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9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9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9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9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9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9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9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9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9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9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9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9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9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9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9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9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9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9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9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9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9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9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9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71"/>
      <c r="CT1361" s="332"/>
      <c s="14"/>
      <c s="79"/>
      <c s="79"/>
      <c r="FL1361" s="1"/>
      <c s="125">
        <f t="shared" si="264"/>
        <v>45189</v>
      </c>
      <c s="229"/>
    </row>
    <row ht="11.1" customHeight="1">
      <c s="299">
        <f t="shared" si="268"/>
        <v>1362</v>
      </c>
      <c s="74">
        <f t="shared" si="265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25"/>
      <c s="255" t="str">
        <f t="shared" si="269"/>
        <v/>
      </c>
      <c s="25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2"/>
      <c s="223">
        <f t="shared" si="266"/>
        <v>0</v>
      </c>
      <c s="93" t="str">
        <f t="shared" si="267"/>
        <v>00:00</v>
      </c>
      <c s="29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9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9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9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9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9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9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9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9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9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9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9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9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9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9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9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9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9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9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9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9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9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9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9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9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9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9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9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9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71"/>
      <c r="CT1362" s="332"/>
      <c s="14"/>
      <c s="79"/>
      <c s="79"/>
      <c r="FL1362" s="1"/>
      <c s="125">
        <f t="shared" si="264"/>
        <v>45190</v>
      </c>
      <c s="229"/>
    </row>
    <row ht="11.1" customHeight="1">
      <c s="299">
        <f t="shared" si="268"/>
        <v>1363</v>
      </c>
      <c s="74">
        <f t="shared" si="265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25"/>
      <c s="255" t="str">
        <f t="shared" si="269"/>
        <v/>
      </c>
      <c s="25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2"/>
      <c s="223">
        <f t="shared" si="266"/>
        <v>0</v>
      </c>
      <c s="93" t="str">
        <f t="shared" si="267"/>
        <v>00:00</v>
      </c>
      <c s="29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9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9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9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9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9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9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9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9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9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9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9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9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9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9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9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9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9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9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9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9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9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9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9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9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9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9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9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9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71"/>
      <c r="CT1363" s="332"/>
      <c s="14"/>
      <c s="79"/>
      <c s="79"/>
      <c r="FL1363" s="1"/>
      <c s="125">
        <f t="shared" si="264"/>
        <v>45191</v>
      </c>
      <c s="229"/>
    </row>
    <row ht="11.1" customHeight="1">
      <c s="299">
        <f t="shared" si="268"/>
        <v>1364</v>
      </c>
      <c s="74">
        <f t="shared" si="265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25"/>
      <c s="255" t="str">
        <f t="shared" si="269"/>
        <v/>
      </c>
      <c s="25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2"/>
      <c s="223">
        <f t="shared" si="266"/>
        <v>0</v>
      </c>
      <c s="93" t="str">
        <f t="shared" si="267"/>
        <v>00:00</v>
      </c>
      <c s="29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9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9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9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9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9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9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9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9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9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9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9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9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9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9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9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9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9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9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9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9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9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9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9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9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9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9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9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9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71"/>
      <c r="CT1364" s="332"/>
      <c s="14"/>
      <c s="79"/>
      <c s="79"/>
      <c r="FL1364" s="1"/>
      <c s="125">
        <f t="shared" si="264"/>
        <v>45192</v>
      </c>
      <c s="229"/>
    </row>
    <row ht="11.1" customHeight="1">
      <c s="299">
        <f t="shared" si="268"/>
        <v>1365</v>
      </c>
      <c s="74">
        <f t="shared" si="265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25"/>
      <c s="255" t="str">
        <f t="shared" si="269"/>
        <v/>
      </c>
      <c s="25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2"/>
      <c s="223">
        <f t="shared" si="266"/>
        <v>0</v>
      </c>
      <c s="93" t="str">
        <f t="shared" si="267"/>
        <v>00:00</v>
      </c>
      <c s="29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9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9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9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9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9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9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9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9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9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9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9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9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9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9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9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9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9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9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9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9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9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9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9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9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9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9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9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9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71"/>
      <c r="CT1365" s="332"/>
      <c s="14"/>
      <c s="79"/>
      <c s="79"/>
      <c r="FL1365" s="1"/>
      <c s="125">
        <f t="shared" si="264"/>
        <v>45193</v>
      </c>
      <c s="229"/>
    </row>
    <row ht="11.1" customHeight="1">
      <c s="299">
        <f t="shared" si="268"/>
        <v>1366</v>
      </c>
      <c s="74">
        <f t="shared" si="265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25"/>
      <c s="255" t="str">
        <f t="shared" si="269"/>
        <v/>
      </c>
      <c s="25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2"/>
      <c s="223">
        <f t="shared" si="266"/>
        <v>0</v>
      </c>
      <c s="93" t="str">
        <f t="shared" si="267"/>
        <v>00:00</v>
      </c>
      <c s="29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9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9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9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9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9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9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9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9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9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9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9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9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9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9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9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9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9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9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9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9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9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9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9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9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9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9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9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9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71"/>
      <c r="CT1366" s="332"/>
      <c s="14"/>
      <c s="79"/>
      <c s="79"/>
      <c r="FL1366" s="1"/>
      <c s="125">
        <f t="shared" si="264"/>
        <v>45194</v>
      </c>
      <c s="229"/>
    </row>
    <row ht="11.1" customHeight="1">
      <c s="299">
        <f t="shared" si="268"/>
        <v>1367</v>
      </c>
      <c s="74">
        <f t="shared" si="265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25"/>
      <c s="255" t="str">
        <f t="shared" si="269"/>
        <v/>
      </c>
      <c s="25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2"/>
      <c s="223">
        <f t="shared" si="266"/>
        <v>0</v>
      </c>
      <c s="93" t="str">
        <f t="shared" si="267"/>
        <v>00:00</v>
      </c>
      <c s="29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9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9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9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9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9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9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9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9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9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9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9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9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9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9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9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9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9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9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9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9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9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9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9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9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9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9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9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9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71"/>
      <c r="CT1367" s="332"/>
      <c s="14"/>
      <c s="79"/>
      <c s="79"/>
      <c r="FL1367" s="1"/>
      <c s="125">
        <f t="shared" si="264"/>
        <v>45195</v>
      </c>
      <c s="229"/>
    </row>
    <row ht="11.1" customHeight="1">
      <c s="299">
        <f t="shared" si="268"/>
        <v>1368</v>
      </c>
      <c s="74">
        <f t="shared" si="265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25"/>
      <c s="255" t="str">
        <f t="shared" si="269"/>
        <v/>
      </c>
      <c s="25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2"/>
      <c s="223">
        <f t="shared" si="266"/>
        <v>0</v>
      </c>
      <c s="93" t="str">
        <f t="shared" si="267"/>
        <v>00:00</v>
      </c>
      <c s="29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9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9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9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9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9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9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9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9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9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9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9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9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9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9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9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9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9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9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9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9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9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9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9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9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9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9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9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9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71"/>
      <c r="CT1368" s="332"/>
      <c s="14"/>
      <c s="79"/>
      <c s="79"/>
      <c r="FL1368" s="1"/>
      <c s="125">
        <f t="shared" si="264"/>
        <v>45196</v>
      </c>
      <c s="229"/>
    </row>
    <row ht="11.1" customHeight="1">
      <c s="299">
        <f t="shared" si="268"/>
        <v>1369</v>
      </c>
      <c s="74">
        <f t="shared" si="265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25"/>
      <c s="255" t="str">
        <f t="shared" si="269"/>
        <v/>
      </c>
      <c s="25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2"/>
      <c s="223">
        <f t="shared" si="266"/>
        <v>0</v>
      </c>
      <c s="93" t="str">
        <f t="shared" si="267"/>
        <v>00:00</v>
      </c>
      <c s="29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9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9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9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9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9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9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9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9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9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9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9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9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9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9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9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9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9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9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9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9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9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9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9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9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9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9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9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9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71"/>
      <c r="CT1369" s="332"/>
      <c s="14"/>
      <c s="79"/>
      <c s="79"/>
      <c r="FL1369" s="1"/>
      <c s="125">
        <f t="shared" si="264"/>
        <v>45197</v>
      </c>
      <c s="229"/>
    </row>
    <row ht="11.1" customHeight="1">
      <c s="299">
        <f t="shared" si="268"/>
        <v>1370</v>
      </c>
      <c s="74">
        <f t="shared" si="265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25"/>
      <c s="255" t="str">
        <f t="shared" si="269"/>
        <v/>
      </c>
      <c s="25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2"/>
      <c s="223">
        <f t="shared" si="266"/>
        <v>0</v>
      </c>
      <c s="93" t="str">
        <f t="shared" si="267"/>
        <v>00:00</v>
      </c>
      <c s="29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9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9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9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9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9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9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9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9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9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9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9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9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9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9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9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9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9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9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9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9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9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9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9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9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9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9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9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9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71"/>
      <c r="CT1370" s="332"/>
      <c s="14"/>
      <c s="79"/>
      <c s="79"/>
      <c r="FL1370" s="1"/>
      <c s="125">
        <f t="shared" si="264"/>
        <v>45198</v>
      </c>
      <c s="229"/>
    </row>
    <row ht="11.1" customHeight="1">
      <c s="299">
        <f t="shared" si="268"/>
        <v>1371</v>
      </c>
      <c s="74">
        <f t="shared" si="265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25"/>
      <c s="255" t="str">
        <f t="shared" si="269"/>
        <v/>
      </c>
      <c s="25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2"/>
      <c s="223">
        <f t="shared" si="266"/>
        <v>0</v>
      </c>
      <c s="93" t="str">
        <f t="shared" si="267"/>
        <v>00:00</v>
      </c>
      <c s="29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9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9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9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9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9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9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9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9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9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9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9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9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9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9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9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9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9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9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9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9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9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9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9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9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9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9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9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9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71"/>
      <c r="CT1371" s="332"/>
      <c s="14"/>
      <c s="79"/>
      <c s="79"/>
      <c r="FL1371" s="1"/>
      <c s="125">
        <f t="shared" si="264"/>
        <v>45199</v>
      </c>
      <c s="229"/>
    </row>
    <row ht="11.1" customHeight="1">
      <c s="299">
        <f t="shared" si="268"/>
        <v>1372</v>
      </c>
      <c s="74">
        <f t="shared" si="265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25"/>
      <c s="255" t="str">
        <f t="shared" si="269"/>
        <v/>
      </c>
      <c s="25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2"/>
      <c s="223">
        <f t="shared" si="266"/>
        <v>0</v>
      </c>
      <c s="93" t="str">
        <f t="shared" si="267"/>
        <v>00:00</v>
      </c>
      <c s="29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9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9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9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9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9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9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9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9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9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9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9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9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9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9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9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9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9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9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9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9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9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9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9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9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9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9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9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9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71"/>
      <c r="CT1372" s="332"/>
      <c s="14"/>
      <c s="79"/>
      <c s="79"/>
      <c r="FL1372" s="1"/>
      <c s="125">
        <f t="shared" si="264"/>
        <v>45200</v>
      </c>
      <c s="229"/>
    </row>
    <row ht="11.1" customHeight="1">
      <c s="299">
        <f t="shared" si="268"/>
        <v>1373</v>
      </c>
      <c s="74">
        <f t="shared" si="265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25"/>
      <c s="255" t="str">
        <f t="shared" si="269"/>
        <v/>
      </c>
      <c s="25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2"/>
      <c s="223">
        <f t="shared" si="266"/>
        <v>0</v>
      </c>
      <c s="93" t="str">
        <f t="shared" si="267"/>
        <v>00:00</v>
      </c>
      <c s="29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9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9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9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9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9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9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9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9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9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9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9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9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9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9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9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9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9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9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9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9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9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9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9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9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9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9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9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9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71"/>
      <c r="CT1373" s="332"/>
      <c s="14"/>
      <c s="79"/>
      <c s="79"/>
      <c r="FL1373" s="1"/>
      <c s="125">
        <f t="shared" si="264"/>
        <v>45201</v>
      </c>
      <c s="229"/>
    </row>
    <row ht="11.1" customHeight="1">
      <c s="299">
        <f t="shared" si="268"/>
        <v>1374</v>
      </c>
      <c s="74">
        <f t="shared" si="265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25"/>
      <c s="255" t="str">
        <f t="shared" si="269"/>
        <v/>
      </c>
      <c s="25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2"/>
      <c s="223">
        <f t="shared" si="266"/>
        <v>0</v>
      </c>
      <c s="93" t="str">
        <f t="shared" si="267"/>
        <v>00:00</v>
      </c>
      <c s="29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9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9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9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9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9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9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9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9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9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9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9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9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9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9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9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9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9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9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9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9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9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9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9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9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9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9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9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9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71"/>
      <c r="CT1374" s="332"/>
      <c s="14"/>
      <c s="79"/>
      <c s="79"/>
      <c r="FL1374" s="1"/>
      <c s="125">
        <f t="shared" si="264"/>
        <v>45202</v>
      </c>
      <c s="229"/>
    </row>
    <row ht="11.1" customHeight="1">
      <c s="299">
        <f t="shared" si="268"/>
        <v>1375</v>
      </c>
      <c s="74">
        <f t="shared" si="265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25"/>
      <c s="255" t="str">
        <f t="shared" si="269"/>
        <v/>
      </c>
      <c s="25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2"/>
      <c s="223">
        <f t="shared" si="266"/>
        <v>0</v>
      </c>
      <c s="93" t="str">
        <f t="shared" si="267"/>
        <v>00:00</v>
      </c>
      <c s="29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9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9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9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9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9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9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9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9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9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9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9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9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9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9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9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9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9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9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9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9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9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9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9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9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9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9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9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9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71"/>
      <c r="CT1375" s="332"/>
      <c s="14"/>
      <c s="79"/>
      <c s="79"/>
      <c r="FL1375" s="1"/>
      <c s="125">
        <f t="shared" si="264"/>
        <v>45203</v>
      </c>
      <c s="229"/>
    </row>
    <row ht="11.1" customHeight="1">
      <c s="299">
        <f t="shared" si="268"/>
        <v>1376</v>
      </c>
      <c s="74">
        <f t="shared" si="265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25"/>
      <c s="255" t="str">
        <f t="shared" si="269"/>
        <v/>
      </c>
      <c s="25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2"/>
      <c s="223">
        <f t="shared" si="266"/>
        <v>0</v>
      </c>
      <c s="93" t="str">
        <f t="shared" si="267"/>
        <v>00:00</v>
      </c>
      <c s="29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9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9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9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9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9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9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9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9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9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9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9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9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9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9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9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9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9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9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9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9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9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9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9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9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9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9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9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9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71"/>
      <c r="CT1376" s="332"/>
      <c s="14"/>
      <c s="79"/>
      <c s="79"/>
      <c r="FL1376" s="1"/>
      <c s="125">
        <f t="shared" si="264"/>
        <v>45204</v>
      </c>
      <c s="229"/>
    </row>
    <row ht="11.1" customHeight="1">
      <c s="299">
        <f t="shared" si="268"/>
        <v>1377</v>
      </c>
      <c s="74">
        <f t="shared" si="265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25"/>
      <c s="255" t="str">
        <f t="shared" si="269"/>
        <v/>
      </c>
      <c s="25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2"/>
      <c s="223">
        <f t="shared" si="266"/>
        <v>0</v>
      </c>
      <c s="93" t="str">
        <f t="shared" si="267"/>
        <v>00:00</v>
      </c>
      <c s="29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9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9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9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9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9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9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9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9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9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9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9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9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9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9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9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9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9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9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9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9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9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9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9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9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9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9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9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9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71"/>
      <c r="CT1377" s="332"/>
      <c s="14"/>
      <c s="79"/>
      <c s="79"/>
      <c r="FL1377" s="1"/>
      <c s="125">
        <f t="shared" si="264"/>
        <v>45205</v>
      </c>
      <c s="229"/>
    </row>
    <row ht="11.1" customHeight="1">
      <c s="299">
        <f t="shared" si="268"/>
        <v>1378</v>
      </c>
      <c s="74">
        <f t="shared" si="265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25"/>
      <c s="255" t="str">
        <f t="shared" si="269"/>
        <v/>
      </c>
      <c s="25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2"/>
      <c s="223">
        <f t="shared" si="266"/>
        <v>0</v>
      </c>
      <c s="93" t="str">
        <f t="shared" si="267"/>
        <v>00:00</v>
      </c>
      <c s="29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9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9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9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9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9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9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9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9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9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9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9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9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9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9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9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9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9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9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9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9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9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9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9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9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9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9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9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9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71"/>
      <c r="CT1378" s="332"/>
      <c s="14"/>
      <c s="79"/>
      <c s="79"/>
      <c r="FL1378" s="1"/>
      <c s="125">
        <f t="shared" si="264"/>
        <v>45206</v>
      </c>
      <c s="229"/>
    </row>
    <row ht="11.1" customHeight="1">
      <c s="299">
        <f t="shared" si="268"/>
        <v>1379</v>
      </c>
      <c s="74">
        <f t="shared" si="265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25"/>
      <c s="255" t="str">
        <f t="shared" si="269"/>
        <v/>
      </c>
      <c s="25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2"/>
      <c s="223">
        <f t="shared" si="266"/>
        <v>0</v>
      </c>
      <c s="93" t="str">
        <f t="shared" si="267"/>
        <v>00:00</v>
      </c>
      <c s="29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9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9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9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9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9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9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9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9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9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9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9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9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9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9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9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9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9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9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9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9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9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9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9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9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9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9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9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9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71"/>
      <c r="CT1379" s="332"/>
      <c s="14"/>
      <c s="79"/>
      <c s="79"/>
      <c r="FL1379" s="1"/>
      <c s="125">
        <f t="shared" si="264"/>
        <v>45207</v>
      </c>
      <c s="229"/>
    </row>
    <row ht="11.1" customHeight="1">
      <c s="299">
        <f t="shared" si="268"/>
        <v>1380</v>
      </c>
      <c s="74">
        <f t="shared" si="265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25"/>
      <c s="255" t="str">
        <f t="shared" si="269"/>
        <v/>
      </c>
      <c s="25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2"/>
      <c s="223">
        <f t="shared" si="266"/>
        <v>0</v>
      </c>
      <c s="93" t="str">
        <f t="shared" si="267"/>
        <v>00:00</v>
      </c>
      <c s="29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9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9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9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9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9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9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9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9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9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9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9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9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9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9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9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9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9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9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9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9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9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9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9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9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9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9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9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9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71"/>
      <c r="CT1380" s="332"/>
      <c s="14"/>
      <c s="79"/>
      <c s="79"/>
      <c r="FL1380" s="1"/>
      <c s="125">
        <f t="shared" si="264"/>
        <v>45208</v>
      </c>
      <c s="229"/>
    </row>
    <row ht="11.1" customHeight="1">
      <c s="299">
        <f t="shared" si="268"/>
        <v>1381</v>
      </c>
      <c s="74">
        <f t="shared" si="265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25"/>
      <c s="255" t="str">
        <f t="shared" si="269"/>
        <v/>
      </c>
      <c s="25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2"/>
      <c s="223">
        <f t="shared" si="266"/>
        <v>0</v>
      </c>
      <c s="93" t="str">
        <f t="shared" si="267"/>
        <v>00:00</v>
      </c>
      <c s="29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9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9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9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9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9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9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9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9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9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9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9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9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9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9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9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9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9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9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9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9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9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9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9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9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9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9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9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9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71"/>
      <c r="CT1381" s="332"/>
      <c s="14"/>
      <c s="79"/>
      <c s="79"/>
      <c r="FL1381" s="1"/>
      <c s="125">
        <f t="shared" si="264"/>
        <v>45209</v>
      </c>
      <c s="229"/>
    </row>
    <row ht="11.1" customHeight="1">
      <c s="299">
        <f t="shared" si="268"/>
        <v>1382</v>
      </c>
      <c s="74">
        <f t="shared" si="265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25"/>
      <c s="255" t="str">
        <f t="shared" si="269"/>
        <v/>
      </c>
      <c s="25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2"/>
      <c s="223">
        <f t="shared" si="266"/>
        <v>0</v>
      </c>
      <c s="93" t="str">
        <f t="shared" si="267"/>
        <v>00:00</v>
      </c>
      <c s="29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9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9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9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9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9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9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9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9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9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9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9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9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9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9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9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9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9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9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9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9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9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9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9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9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9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9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9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9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71"/>
      <c r="CT1382" s="332"/>
      <c s="14"/>
      <c s="79"/>
      <c s="79"/>
      <c r="FL1382" s="1"/>
      <c s="125">
        <f t="shared" si="264"/>
        <v>45210</v>
      </c>
      <c s="229"/>
    </row>
    <row ht="11.1" customHeight="1">
      <c s="299">
        <f t="shared" si="268"/>
        <v>1383</v>
      </c>
      <c s="74">
        <f t="shared" si="265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25"/>
      <c s="255" t="str">
        <f t="shared" si="269"/>
        <v/>
      </c>
      <c s="25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2"/>
      <c s="223">
        <f t="shared" si="266"/>
        <v>0</v>
      </c>
      <c s="93" t="str">
        <f t="shared" si="267"/>
        <v>00:00</v>
      </c>
      <c s="29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9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9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9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9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9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9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9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9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9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9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9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9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9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9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9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9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9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9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9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9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9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9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9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9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9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9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9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9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71"/>
      <c r="CT1383" s="332"/>
      <c s="14"/>
      <c s="79"/>
      <c s="79"/>
      <c r="FL1383" s="1"/>
      <c s="125">
        <f t="shared" si="264"/>
        <v>45211</v>
      </c>
      <c s="229"/>
    </row>
    <row ht="11.1" customHeight="1">
      <c s="299">
        <f t="shared" si="268"/>
        <v>1384</v>
      </c>
      <c s="74">
        <f t="shared" si="265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25"/>
      <c s="255" t="str">
        <f t="shared" si="269"/>
        <v/>
      </c>
      <c s="25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2"/>
      <c s="223">
        <f t="shared" si="266"/>
        <v>0</v>
      </c>
      <c s="93" t="str">
        <f t="shared" si="267"/>
        <v>00:00</v>
      </c>
      <c s="29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9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9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9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9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9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9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9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9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9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9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9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9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9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9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9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9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9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9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9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9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9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9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9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9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9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9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9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9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71"/>
      <c r="CT1384" s="332"/>
      <c s="14"/>
      <c s="79"/>
      <c s="79"/>
      <c r="FL1384" s="1"/>
      <c s="125">
        <f t="shared" si="264"/>
        <v>45212</v>
      </c>
      <c s="229"/>
    </row>
    <row ht="11.1" customHeight="1">
      <c s="299">
        <f t="shared" si="268"/>
        <v>1385</v>
      </c>
      <c s="74">
        <f t="shared" si="265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25"/>
      <c s="255" t="str">
        <f t="shared" si="269"/>
        <v/>
      </c>
      <c s="25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2"/>
      <c s="223">
        <f t="shared" si="266"/>
        <v>0</v>
      </c>
      <c s="93" t="str">
        <f t="shared" si="267"/>
        <v>00:00</v>
      </c>
      <c s="29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9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9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9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9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9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9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9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9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9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9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9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9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9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9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9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9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9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9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9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9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9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9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9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9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9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9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9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9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71"/>
      <c r="CT1385" s="332"/>
      <c s="14"/>
      <c s="79"/>
      <c s="79"/>
      <c r="FL1385" s="1"/>
      <c s="125">
        <f t="shared" si="264"/>
        <v>45213</v>
      </c>
      <c s="229"/>
    </row>
    <row ht="11.1" customHeight="1">
      <c s="299">
        <f t="shared" si="268"/>
        <v>1386</v>
      </c>
      <c s="74">
        <f t="shared" si="265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25"/>
      <c s="255" t="str">
        <f t="shared" si="269"/>
        <v/>
      </c>
      <c s="25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2"/>
      <c s="223">
        <f t="shared" si="266"/>
        <v>0</v>
      </c>
      <c s="93" t="str">
        <f t="shared" si="267"/>
        <v>00:00</v>
      </c>
      <c s="29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9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9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9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9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9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9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9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9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9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9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9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9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9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9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9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9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9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9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9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9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9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9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9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9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9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9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9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9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71"/>
      <c r="CT1386" s="332"/>
      <c s="14"/>
      <c s="79"/>
      <c s="79"/>
      <c r="FL1386" s="1"/>
      <c s="125">
        <f t="shared" si="264"/>
        <v>45214</v>
      </c>
      <c s="229"/>
    </row>
    <row ht="11.1" customHeight="1">
      <c s="299">
        <f t="shared" si="268"/>
        <v>1387</v>
      </c>
      <c s="74">
        <f t="shared" si="265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25"/>
      <c s="255" t="str">
        <f t="shared" si="269"/>
        <v/>
      </c>
      <c s="25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2"/>
      <c s="223">
        <f t="shared" si="266"/>
        <v>0</v>
      </c>
      <c s="93" t="str">
        <f t="shared" si="267"/>
        <v>00:00</v>
      </c>
      <c s="29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9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9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9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9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9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9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9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9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9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9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9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9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9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9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9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9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9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9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9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9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9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9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9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9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9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9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9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9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71"/>
      <c r="CT1387" s="332"/>
      <c s="14"/>
      <c s="79"/>
      <c s="79"/>
      <c r="FL1387" s="1"/>
      <c s="125">
        <f t="shared" si="264"/>
        <v>45215</v>
      </c>
      <c s="229"/>
    </row>
    <row ht="11.1" customHeight="1">
      <c s="299">
        <f t="shared" si="268"/>
        <v>1388</v>
      </c>
      <c s="74">
        <f t="shared" si="265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25"/>
      <c s="255" t="str">
        <f t="shared" si="269"/>
        <v/>
      </c>
      <c s="25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2"/>
      <c s="223">
        <f t="shared" si="266"/>
        <v>0</v>
      </c>
      <c s="93" t="str">
        <f t="shared" si="267"/>
        <v>00:00</v>
      </c>
      <c s="29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9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9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9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9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9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9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9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9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9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9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9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9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9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9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9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9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9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9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9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9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9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9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9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9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9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9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9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9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71"/>
      <c r="CT1388" s="332"/>
      <c s="14"/>
      <c s="79"/>
      <c s="79"/>
      <c r="FL1388" s="1"/>
      <c s="125">
        <f t="shared" si="264"/>
        <v>45216</v>
      </c>
      <c s="229"/>
    </row>
    <row ht="11.1" customHeight="1">
      <c s="299">
        <f t="shared" si="268"/>
        <v>1389</v>
      </c>
      <c s="74">
        <f t="shared" si="265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25"/>
      <c s="255" t="str">
        <f t="shared" si="269"/>
        <v/>
      </c>
      <c s="25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2"/>
      <c s="223">
        <f t="shared" si="266"/>
        <v>0</v>
      </c>
      <c s="93" t="str">
        <f t="shared" si="267"/>
        <v>00:00</v>
      </c>
      <c s="29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9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9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9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9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9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9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9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9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9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9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9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9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9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9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9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9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9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9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9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9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9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9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9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9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9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9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9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9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71"/>
      <c r="CT1389" s="332"/>
      <c s="14"/>
      <c s="79"/>
      <c s="79"/>
      <c r="FL1389" s="1"/>
      <c s="125">
        <f t="shared" si="264"/>
        <v>45217</v>
      </c>
      <c s="229"/>
    </row>
    <row ht="11.1" customHeight="1">
      <c s="299">
        <f t="shared" si="268"/>
        <v>1390</v>
      </c>
      <c s="74">
        <f t="shared" si="265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25"/>
      <c s="255" t="str">
        <f t="shared" si="269"/>
        <v/>
      </c>
      <c s="25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2"/>
      <c s="223">
        <f t="shared" si="266"/>
        <v>0</v>
      </c>
      <c s="93" t="str">
        <f t="shared" si="267"/>
        <v>00:00</v>
      </c>
      <c s="29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9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9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9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9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9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9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9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9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9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9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9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9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9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9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9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9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9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9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9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9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9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9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9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9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9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9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9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9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71"/>
      <c r="CT1390" s="332"/>
      <c s="14"/>
      <c s="79"/>
      <c s="79"/>
      <c r="FL1390" s="1"/>
      <c s="125">
        <f t="shared" si="264"/>
        <v>45218</v>
      </c>
      <c s="229"/>
    </row>
    <row ht="11.1" customHeight="1">
      <c s="299">
        <f t="shared" si="268"/>
        <v>1391</v>
      </c>
      <c s="74">
        <f t="shared" si="265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25"/>
      <c s="255" t="str">
        <f t="shared" si="269"/>
        <v/>
      </c>
      <c s="25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2"/>
      <c s="223">
        <f t="shared" si="266"/>
        <v>0</v>
      </c>
      <c s="93" t="str">
        <f t="shared" si="267"/>
        <v>00:00</v>
      </c>
      <c s="29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9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9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9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9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9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9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9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9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9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9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9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9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9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9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9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9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9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9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9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9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9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9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9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9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9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9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9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9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71"/>
      <c r="CT1391" s="332"/>
      <c s="14"/>
      <c s="79"/>
      <c s="79"/>
      <c r="FL1391" s="1"/>
      <c s="125">
        <f t="shared" si="264"/>
        <v>45219</v>
      </c>
      <c s="229"/>
    </row>
    <row ht="11.1" customHeight="1">
      <c s="299">
        <f t="shared" si="268"/>
        <v>1392</v>
      </c>
      <c s="74">
        <f t="shared" si="265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25"/>
      <c s="255" t="str">
        <f t="shared" si="269"/>
        <v/>
      </c>
      <c s="25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2"/>
      <c s="223">
        <f t="shared" si="266"/>
        <v>0</v>
      </c>
      <c s="93" t="str">
        <f t="shared" si="267"/>
        <v>00:00</v>
      </c>
      <c s="29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9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9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9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9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9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9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9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9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9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9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9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9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9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9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9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9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9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9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9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9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9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9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9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9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9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9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9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9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71"/>
      <c r="CT1392" s="332"/>
      <c s="14"/>
      <c s="79"/>
      <c s="79"/>
      <c r="FL1392" s="1"/>
      <c s="125">
        <f t="shared" si="264"/>
        <v>45220</v>
      </c>
      <c s="229"/>
    </row>
    <row ht="11.1" customHeight="1">
      <c s="299">
        <f t="shared" si="268"/>
        <v>1393</v>
      </c>
      <c s="74">
        <f t="shared" si="265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25"/>
      <c s="255" t="str">
        <f t="shared" si="269"/>
        <v/>
      </c>
      <c s="25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2"/>
      <c s="223">
        <f t="shared" si="266"/>
        <v>0</v>
      </c>
      <c s="93" t="str">
        <f t="shared" si="267"/>
        <v>00:00</v>
      </c>
      <c s="29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9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9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9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9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9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9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9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9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9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9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9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9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9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9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9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9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9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9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9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9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9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9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9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9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9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9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9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9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71"/>
      <c r="CT1393" s="332"/>
      <c s="14"/>
      <c s="79"/>
      <c s="79"/>
      <c r="FL1393" s="1"/>
      <c s="125">
        <f t="shared" si="264"/>
        <v>45221</v>
      </c>
      <c s="229"/>
    </row>
    <row ht="11.1" customHeight="1">
      <c s="299">
        <f t="shared" si="268"/>
        <v>1394</v>
      </c>
      <c s="74">
        <f t="shared" si="265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25"/>
      <c s="255" t="str">
        <f t="shared" si="269"/>
        <v/>
      </c>
      <c s="25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2"/>
      <c s="223">
        <f t="shared" si="266"/>
        <v>0</v>
      </c>
      <c s="93" t="str">
        <f t="shared" si="267"/>
        <v>00:00</v>
      </c>
      <c s="29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9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9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9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9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9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9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9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9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9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9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9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9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9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9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9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9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9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9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9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9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9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9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9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9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9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9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9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9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71"/>
      <c r="CT1394" s="332"/>
      <c s="14"/>
      <c s="79"/>
      <c s="79"/>
      <c r="FL1394" s="1"/>
      <c s="125">
        <f t="shared" si="264"/>
        <v>45222</v>
      </c>
      <c s="229"/>
    </row>
    <row ht="11.1" customHeight="1">
      <c s="299">
        <f t="shared" si="268"/>
        <v>1395</v>
      </c>
      <c s="74">
        <f t="shared" si="265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25"/>
      <c s="255" t="str">
        <f t="shared" si="269"/>
        <v/>
      </c>
      <c s="25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2"/>
      <c s="223">
        <f t="shared" si="266"/>
        <v>0</v>
      </c>
      <c s="93" t="str">
        <f t="shared" si="267"/>
        <v>00:00</v>
      </c>
      <c s="29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9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9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9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9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9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9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9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9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9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9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9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9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9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9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9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9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9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9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9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9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9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9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9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9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9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9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9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9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71"/>
      <c r="CT1395" s="332"/>
      <c s="14"/>
      <c s="79"/>
      <c s="79"/>
      <c r="FL1395" s="1"/>
      <c s="125">
        <f t="shared" si="264"/>
        <v>45223</v>
      </c>
      <c s="229"/>
    </row>
    <row ht="11.1" customHeight="1">
      <c s="299">
        <f t="shared" si="268"/>
        <v>1396</v>
      </c>
      <c s="74">
        <f t="shared" si="265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25"/>
      <c s="255" t="str">
        <f t="shared" si="269"/>
        <v/>
      </c>
      <c s="25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2"/>
      <c s="223">
        <f t="shared" si="266"/>
        <v>0</v>
      </c>
      <c s="93" t="str">
        <f t="shared" si="267"/>
        <v>00:00</v>
      </c>
      <c s="29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9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9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9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9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9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9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9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9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9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9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9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9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9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9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9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9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9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9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9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9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9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9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9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9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9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9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9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9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71"/>
      <c r="CT1396" s="332"/>
      <c s="14"/>
      <c s="79"/>
      <c s="79"/>
      <c r="FL1396" s="1"/>
      <c s="125">
        <f t="shared" si="264"/>
        <v>45224</v>
      </c>
      <c s="229"/>
    </row>
    <row ht="11.1" customHeight="1">
      <c s="299">
        <f t="shared" si="268"/>
        <v>1397</v>
      </c>
      <c s="74">
        <f t="shared" si="265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25"/>
      <c s="255" t="str">
        <f t="shared" si="269"/>
        <v/>
      </c>
      <c s="25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2"/>
      <c s="223">
        <f t="shared" si="266"/>
        <v>0</v>
      </c>
      <c s="93" t="str">
        <f t="shared" si="267"/>
        <v>00:00</v>
      </c>
      <c s="29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9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9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9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9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9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9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9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9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9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9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9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9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9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9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9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9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9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9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9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9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9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9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9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9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9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9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9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9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71"/>
      <c r="CT1397" s="332"/>
      <c s="14"/>
      <c s="79"/>
      <c s="79"/>
      <c r="FL1397" s="1"/>
      <c s="125">
        <f t="shared" si="264"/>
        <v>45225</v>
      </c>
      <c s="229"/>
    </row>
    <row ht="11.1" customHeight="1">
      <c s="299">
        <f t="shared" si="268"/>
        <v>1398</v>
      </c>
      <c s="74">
        <f t="shared" si="265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25"/>
      <c s="255" t="str">
        <f t="shared" si="269"/>
        <v/>
      </c>
      <c s="25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2"/>
      <c s="223">
        <f t="shared" si="266"/>
        <v>0</v>
      </c>
      <c s="93" t="str">
        <f t="shared" si="267"/>
        <v>00:00</v>
      </c>
      <c s="29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9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9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9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9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9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9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9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9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9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9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9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9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9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9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9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9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9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9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9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9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9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9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9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9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9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9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9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9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71"/>
      <c r="CT1398" s="332"/>
      <c s="14"/>
      <c s="79"/>
      <c s="79"/>
      <c r="FL1398" s="1"/>
      <c s="125">
        <f t="shared" si="264"/>
        <v>45226</v>
      </c>
      <c s="229"/>
    </row>
    <row ht="11.1" customHeight="1">
      <c s="299">
        <f t="shared" si="268"/>
        <v>1399</v>
      </c>
      <c s="74">
        <f t="shared" si="265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25"/>
      <c s="255" t="str">
        <f t="shared" si="269"/>
        <v/>
      </c>
      <c s="25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2"/>
      <c s="223">
        <f t="shared" si="266"/>
        <v>0</v>
      </c>
      <c s="93" t="str">
        <f t="shared" si="267"/>
        <v>00:00</v>
      </c>
      <c s="29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9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9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9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9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9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9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9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9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9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9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9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9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9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9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9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9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9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9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9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9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9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9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9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9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9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9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9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9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71"/>
      <c r="CT1399" s="332"/>
      <c s="14"/>
      <c s="79"/>
      <c s="79"/>
      <c r="FL1399" s="1"/>
      <c s="125">
        <f t="shared" si="264"/>
        <v>45227</v>
      </c>
      <c s="229"/>
    </row>
    <row ht="11.1" customHeight="1">
      <c s="299">
        <f t="shared" si="268"/>
        <v>1400</v>
      </c>
      <c s="74">
        <f t="shared" si="265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25"/>
      <c s="255" t="str">
        <f t="shared" si="269"/>
        <v/>
      </c>
      <c s="25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2"/>
      <c s="223">
        <f t="shared" si="266"/>
        <v>0</v>
      </c>
      <c s="93" t="str">
        <f t="shared" si="267"/>
        <v>00:00</v>
      </c>
      <c s="29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9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9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9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9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9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9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9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9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9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9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9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9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9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9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9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9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9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9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9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9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9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9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9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9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9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9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9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9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71"/>
      <c r="CT1400" s="332"/>
      <c s="14"/>
      <c s="79"/>
      <c s="79"/>
      <c r="FL1400" s="1"/>
      <c s="125">
        <f t="shared" si="264"/>
        <v>45228</v>
      </c>
      <c s="229"/>
    </row>
    <row ht="11.1" customHeight="1">
      <c s="299">
        <f t="shared" si="268"/>
        <v>1401</v>
      </c>
      <c s="74">
        <f t="shared" si="265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25"/>
      <c s="255" t="str">
        <f t="shared" si="269"/>
        <v/>
      </c>
      <c s="25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2"/>
      <c s="223">
        <f t="shared" si="266"/>
        <v>0</v>
      </c>
      <c s="93" t="str">
        <f t="shared" si="267"/>
        <v>00:00</v>
      </c>
      <c s="29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9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9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9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9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9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9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9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9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9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9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9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9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9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9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9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9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9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9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9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9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9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9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9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9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9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9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9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9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71"/>
      <c r="CT1401" s="332"/>
      <c s="14"/>
      <c s="79"/>
      <c s="79"/>
      <c r="FL1401" s="1"/>
      <c s="125">
        <f t="shared" si="264"/>
        <v>45229</v>
      </c>
      <c s="229"/>
    </row>
    <row ht="11.1" customHeight="1">
      <c s="299">
        <f t="shared" si="268"/>
        <v>1402</v>
      </c>
      <c s="74">
        <f t="shared" si="265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25"/>
      <c s="255" t="str">
        <f t="shared" si="269"/>
        <v/>
      </c>
      <c s="25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2"/>
      <c s="223">
        <f t="shared" si="266"/>
        <v>0</v>
      </c>
      <c s="93" t="str">
        <f t="shared" si="267"/>
        <v>00:00</v>
      </c>
      <c s="29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9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9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9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9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9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9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9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9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9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9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9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9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9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9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9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9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9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9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9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9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9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9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9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9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9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9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9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9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71"/>
      <c r="CT1402" s="332"/>
      <c s="14"/>
      <c s="79"/>
      <c s="79"/>
      <c r="FL1402" s="1"/>
      <c s="125">
        <f t="shared" si="264"/>
        <v>45230</v>
      </c>
      <c s="229"/>
    </row>
    <row ht="11.1" customHeight="1">
      <c s="299">
        <f t="shared" si="268"/>
        <v>1403</v>
      </c>
      <c s="74">
        <f t="shared" si="265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25"/>
      <c s="255" t="str">
        <f t="shared" si="269"/>
        <v/>
      </c>
      <c s="25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2"/>
      <c s="223">
        <f t="shared" si="266"/>
        <v>0</v>
      </c>
      <c s="93" t="str">
        <f t="shared" si="267"/>
        <v>00:00</v>
      </c>
      <c s="29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9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9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9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9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9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9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9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9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9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9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9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9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9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9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9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9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9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9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9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9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9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9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9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9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9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9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9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9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71"/>
      <c r="CT1403" s="332"/>
      <c s="14"/>
      <c s="79"/>
      <c s="79"/>
      <c r="FL1403" s="1"/>
      <c s="125">
        <f t="shared" si="264"/>
        <v>45231</v>
      </c>
      <c s="229"/>
    </row>
    <row ht="11.1" customHeight="1">
      <c s="299">
        <f t="shared" si="268"/>
        <v>1404</v>
      </c>
      <c s="74">
        <f t="shared" si="265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25"/>
      <c s="255" t="str">
        <f t="shared" si="269"/>
        <v/>
      </c>
      <c s="25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2"/>
      <c s="223">
        <f t="shared" si="266"/>
        <v>0</v>
      </c>
      <c s="93" t="str">
        <f t="shared" si="267"/>
        <v>00:00</v>
      </c>
      <c s="29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9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9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9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9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9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9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9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9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9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9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9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9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9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9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9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9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9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9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9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9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9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9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9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9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9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9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9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9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71"/>
      <c r="CT1404" s="332"/>
      <c s="14"/>
      <c s="79"/>
      <c s="79"/>
      <c r="FL1404" s="1"/>
      <c s="125">
        <f t="shared" si="264"/>
        <v>45232</v>
      </c>
      <c s="229"/>
    </row>
    <row ht="11.1" customHeight="1">
      <c s="299">
        <f t="shared" si="268"/>
        <v>1405</v>
      </c>
      <c s="74">
        <f t="shared" si="265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25"/>
      <c s="255" t="str">
        <f t="shared" si="269"/>
        <v/>
      </c>
      <c s="25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2"/>
      <c s="223">
        <f t="shared" si="266"/>
        <v>0</v>
      </c>
      <c s="93" t="str">
        <f t="shared" si="267"/>
        <v>00:00</v>
      </c>
      <c s="29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9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9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9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9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9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9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9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9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9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9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9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9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9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9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9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9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9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9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9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9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9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9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9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9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9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9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9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9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71"/>
      <c r="CT1405" s="332"/>
      <c s="14"/>
      <c s="79"/>
      <c s="79"/>
      <c r="FL1405" s="1"/>
      <c s="125">
        <f t="shared" si="264"/>
        <v>45233</v>
      </c>
      <c s="229"/>
    </row>
    <row ht="11.1" customHeight="1">
      <c s="299">
        <f t="shared" si="268"/>
        <v>1406</v>
      </c>
      <c s="74">
        <f t="shared" si="265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25"/>
      <c s="255" t="str">
        <f t="shared" si="269"/>
        <v/>
      </c>
      <c s="25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2"/>
      <c s="223">
        <f t="shared" si="266"/>
        <v>0</v>
      </c>
      <c s="93" t="str">
        <f t="shared" si="267"/>
        <v>00:00</v>
      </c>
      <c s="29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9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9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9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9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9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9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9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9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9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9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9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9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9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9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9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9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9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9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9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9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9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9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9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9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9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9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9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9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71"/>
      <c r="CT1406" s="332"/>
      <c s="14"/>
      <c s="79"/>
      <c s="79"/>
      <c r="FL1406" s="1"/>
      <c s="125">
        <f t="shared" si="264"/>
        <v>45234</v>
      </c>
      <c s="229"/>
    </row>
    <row ht="11.1" customHeight="1">
      <c s="299">
        <f t="shared" si="268"/>
        <v>1407</v>
      </c>
      <c s="74">
        <f t="shared" si="265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25"/>
      <c s="255" t="str">
        <f t="shared" si="269"/>
        <v/>
      </c>
      <c s="25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2"/>
      <c s="223">
        <f t="shared" si="266"/>
        <v>0</v>
      </c>
      <c s="93" t="str">
        <f t="shared" si="267"/>
        <v>00:00</v>
      </c>
      <c s="29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9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9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9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9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9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9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9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9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9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9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9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9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9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9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9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9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9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9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9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9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9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9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9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9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9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9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9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9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71"/>
      <c r="CT1407" s="332"/>
      <c s="14"/>
      <c s="79"/>
      <c s="79"/>
      <c r="FL1407" s="1"/>
      <c s="125">
        <f t="shared" si="264"/>
        <v>45235</v>
      </c>
      <c s="229"/>
    </row>
    <row ht="11.1" customHeight="1">
      <c s="299">
        <f t="shared" si="268"/>
        <v>1408</v>
      </c>
      <c s="74">
        <f t="shared" si="265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25"/>
      <c s="255" t="str">
        <f t="shared" si="269"/>
        <v/>
      </c>
      <c s="25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2"/>
      <c s="223">
        <f t="shared" si="266"/>
        <v>0</v>
      </c>
      <c s="93" t="str">
        <f t="shared" si="267"/>
        <v>00:00</v>
      </c>
      <c s="29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9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9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9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9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9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9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9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9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9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9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9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9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9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9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9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9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9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9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9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9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9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9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9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9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9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9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9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9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71"/>
      <c r="CT1408" s="332"/>
      <c s="14"/>
      <c s="79"/>
      <c s="79"/>
      <c r="FL1408" s="1"/>
      <c s="125">
        <f t="shared" si="264"/>
        <v>45236</v>
      </c>
      <c s="229"/>
    </row>
    <row ht="11.1" customHeight="1">
      <c s="299">
        <f t="shared" si="268"/>
        <v>1409</v>
      </c>
      <c s="74">
        <f t="shared" si="265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25"/>
      <c s="255" t="str">
        <f t="shared" si="269"/>
        <v/>
      </c>
      <c s="25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2"/>
      <c s="223">
        <f t="shared" si="266"/>
        <v>0</v>
      </c>
      <c s="93" t="str">
        <f t="shared" si="267"/>
        <v>00:00</v>
      </c>
      <c s="29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9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9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9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9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9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9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9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9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9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9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9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9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9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9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9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9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9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9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9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9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9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9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9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9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9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9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9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9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71"/>
      <c r="CT1409" s="332"/>
      <c s="14"/>
      <c s="79"/>
      <c s="79"/>
      <c r="FL1409" s="1"/>
      <c s="125">
        <f t="shared" si="264"/>
        <v>45237</v>
      </c>
      <c s="229"/>
    </row>
    <row ht="11.1" customHeight="1">
      <c s="299">
        <f t="shared" si="268"/>
        <v>1410</v>
      </c>
      <c s="74">
        <f t="shared" si="265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25"/>
      <c s="255" t="str">
        <f t="shared" si="269"/>
        <v/>
      </c>
      <c s="25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2"/>
      <c s="223">
        <f t="shared" si="266"/>
        <v>0</v>
      </c>
      <c s="93" t="str">
        <f t="shared" si="267"/>
        <v>00:00</v>
      </c>
      <c s="29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9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9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9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9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9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9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9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9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9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9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9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9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9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9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9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9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9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9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9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9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9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9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9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9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9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9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9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9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71"/>
      <c r="CT1410" s="332"/>
      <c s="14"/>
      <c s="79"/>
      <c s="79"/>
      <c r="FL1410" s="1"/>
      <c s="125">
        <f t="shared" si="264"/>
        <v>45238</v>
      </c>
      <c s="229"/>
    </row>
    <row ht="11.1" customHeight="1">
      <c s="299">
        <f t="shared" si="268"/>
        <v>1411</v>
      </c>
      <c s="74">
        <f t="shared" si="265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25"/>
      <c s="255" t="str">
        <f t="shared" si="269"/>
        <v/>
      </c>
      <c s="25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2"/>
      <c s="223">
        <f t="shared" si="266"/>
        <v>0</v>
      </c>
      <c s="93" t="str">
        <f t="shared" si="267"/>
        <v>00:00</v>
      </c>
      <c s="29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9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9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9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9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9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9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9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9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9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9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9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9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9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9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9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9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9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9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9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9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9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9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9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9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9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9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9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9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71"/>
      <c r="CT1411" s="332"/>
      <c s="14"/>
      <c s="79"/>
      <c s="79"/>
      <c r="FL1411" s="1"/>
      <c s="125">
        <f t="shared" si="264"/>
        <v>45239</v>
      </c>
      <c s="229"/>
    </row>
    <row ht="11.1" customHeight="1">
      <c s="299">
        <f t="shared" si="268"/>
        <v>1412</v>
      </c>
      <c s="74">
        <f t="shared" si="265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25"/>
      <c s="255" t="str">
        <f t="shared" si="269"/>
        <v/>
      </c>
      <c s="25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2"/>
      <c s="223">
        <f t="shared" si="266"/>
        <v>0</v>
      </c>
      <c s="93" t="str">
        <f t="shared" si="267"/>
        <v>00:00</v>
      </c>
      <c s="29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9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9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9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9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9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9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9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9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9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9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9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9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9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9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9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9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9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9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9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9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9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9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9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9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9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9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9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9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71"/>
      <c r="CT1412" s="332"/>
      <c s="14"/>
      <c s="79"/>
      <c s="79"/>
      <c r="FL1412" s="1"/>
      <c s="125">
        <f t="shared" si="264"/>
        <v>45240</v>
      </c>
      <c s="229"/>
    </row>
    <row ht="11.1" customHeight="1">
      <c s="299">
        <f t="shared" si="268"/>
        <v>1413</v>
      </c>
      <c s="74">
        <f t="shared" si="265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25"/>
      <c s="255" t="str">
        <f t="shared" si="269"/>
        <v/>
      </c>
      <c s="25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2"/>
      <c s="223">
        <f t="shared" si="266"/>
        <v>0</v>
      </c>
      <c s="93" t="str">
        <f t="shared" si="267"/>
        <v>00:00</v>
      </c>
      <c s="29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9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9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9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9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9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9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9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9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9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9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9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9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9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9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9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9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9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9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9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9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9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9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9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9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9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9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9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9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71"/>
      <c r="CT1413" s="332"/>
      <c s="14"/>
      <c s="79"/>
      <c s="79"/>
      <c r="FL1413" s="1"/>
      <c s="125">
        <f t="shared" si="264"/>
        <v>45241</v>
      </c>
      <c s="229"/>
    </row>
    <row ht="11.1" customHeight="1">
      <c s="299">
        <f t="shared" si="268"/>
        <v>1414</v>
      </c>
      <c s="74">
        <f t="shared" si="265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25"/>
      <c s="255" t="str">
        <f t="shared" si="269"/>
        <v/>
      </c>
      <c s="25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2"/>
      <c s="223">
        <f t="shared" si="266"/>
        <v>0</v>
      </c>
      <c s="93" t="str">
        <f t="shared" si="267"/>
        <v>00:00</v>
      </c>
      <c s="29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9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9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9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9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9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9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9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9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9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9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9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9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9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9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9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9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9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9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9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9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9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9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9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9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9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9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9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9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71"/>
      <c r="CT1414" s="332"/>
      <c s="14"/>
      <c s="79"/>
      <c s="79"/>
      <c r="FL1414" s="1"/>
      <c s="125">
        <f t="shared" si="264"/>
        <v>45242</v>
      </c>
      <c s="229"/>
    </row>
    <row ht="11.1" customHeight="1">
      <c s="299">
        <f t="shared" si="268"/>
        <v>1415</v>
      </c>
      <c s="74">
        <f t="shared" si="265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25"/>
      <c s="255" t="str">
        <f t="shared" si="269"/>
        <v/>
      </c>
      <c s="25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2"/>
      <c s="223">
        <f t="shared" si="266"/>
        <v>0</v>
      </c>
      <c s="93" t="str">
        <f t="shared" si="267"/>
        <v>00:00</v>
      </c>
      <c s="29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9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9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9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9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9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9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9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9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9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9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9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9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9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9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9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9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9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9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9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9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9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9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9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9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9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9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9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9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71"/>
      <c r="CT1415" s="332"/>
      <c s="14"/>
      <c s="79"/>
      <c s="79"/>
      <c r="FL1415" s="1"/>
      <c s="125">
        <f t="shared" si="264"/>
        <v>45243</v>
      </c>
      <c s="229"/>
    </row>
    <row ht="11.1" customHeight="1">
      <c s="299">
        <f t="shared" si="268"/>
        <v>1416</v>
      </c>
      <c s="74">
        <f t="shared" si="265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25"/>
      <c s="255" t="str">
        <f t="shared" si="269"/>
        <v/>
      </c>
      <c s="25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2"/>
      <c s="223">
        <f t="shared" si="266"/>
        <v>0</v>
      </c>
      <c s="93" t="str">
        <f t="shared" si="267"/>
        <v>00:00</v>
      </c>
      <c s="29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9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9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9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9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9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9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9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9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9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9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9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9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9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9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9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9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9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9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9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9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9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9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9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9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9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9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9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9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71"/>
      <c r="CT1416" s="332"/>
      <c s="14"/>
      <c s="79"/>
      <c s="79"/>
      <c r="FL1416" s="1"/>
      <c s="125">
        <f t="shared" si="264"/>
        <v>45244</v>
      </c>
      <c s="229"/>
    </row>
    <row ht="11.1" customHeight="1">
      <c s="299">
        <f t="shared" si="268"/>
        <v>1417</v>
      </c>
      <c s="74">
        <f t="shared" si="265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25"/>
      <c s="255" t="str">
        <f t="shared" si="269"/>
        <v/>
      </c>
      <c s="25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2"/>
      <c s="223">
        <f t="shared" si="266"/>
        <v>0</v>
      </c>
      <c s="93" t="str">
        <f t="shared" si="267"/>
        <v>00:00</v>
      </c>
      <c s="29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9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9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9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9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9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9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9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9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9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9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9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9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9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9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9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9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9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9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9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9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9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9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9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9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9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9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9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9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71"/>
      <c r="CT1417" s="332"/>
      <c s="14"/>
      <c s="79"/>
      <c s="79"/>
      <c r="FL1417" s="1"/>
      <c s="125">
        <f t="shared" si="264"/>
        <v>45245</v>
      </c>
      <c s="229"/>
    </row>
    <row ht="11.1" customHeight="1">
      <c s="299">
        <f t="shared" si="268"/>
        <v>1418</v>
      </c>
      <c s="74">
        <f t="shared" si="265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25"/>
      <c s="255" t="str">
        <f t="shared" si="269"/>
        <v/>
      </c>
      <c s="25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2"/>
      <c s="223">
        <f t="shared" si="266"/>
        <v>0</v>
      </c>
      <c s="93" t="str">
        <f t="shared" si="267"/>
        <v>00:00</v>
      </c>
      <c s="29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9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9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9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9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9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9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9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9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9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9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9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9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9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9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9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9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9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9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9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9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9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9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9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9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9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9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9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9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71"/>
      <c r="CT1418" s="332"/>
      <c s="14"/>
      <c s="79"/>
      <c s="79"/>
      <c r="FL1418" s="1"/>
      <c s="125">
        <f t="shared" si="264"/>
        <v>45246</v>
      </c>
      <c s="229"/>
    </row>
    <row ht="11.1" customHeight="1">
      <c s="299">
        <f t="shared" si="268"/>
        <v>1419</v>
      </c>
      <c s="74">
        <f t="shared" si="265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25"/>
      <c s="255" t="str">
        <f t="shared" si="269"/>
        <v/>
      </c>
      <c s="25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2"/>
      <c s="223">
        <f t="shared" si="266"/>
        <v>0</v>
      </c>
      <c s="93" t="str">
        <f t="shared" si="267"/>
        <v>00:00</v>
      </c>
      <c s="29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9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9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9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9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9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9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9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9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9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9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9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9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9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9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9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9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9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9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9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9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9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9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9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9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9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9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9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9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71"/>
      <c r="CT1419" s="332"/>
      <c s="14"/>
      <c s="79"/>
      <c s="79"/>
      <c r="FL1419" s="1"/>
      <c s="125">
        <f t="shared" si="264"/>
        <v>45247</v>
      </c>
      <c s="229"/>
    </row>
    <row ht="11.1" customHeight="1">
      <c s="299">
        <f t="shared" si="268"/>
        <v>1420</v>
      </c>
      <c s="74">
        <f t="shared" si="265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25"/>
      <c s="255" t="str">
        <f t="shared" si="269"/>
        <v/>
      </c>
      <c s="25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2"/>
      <c s="223">
        <f t="shared" si="266"/>
        <v>0</v>
      </c>
      <c s="93" t="str">
        <f t="shared" si="267"/>
        <v>00:00</v>
      </c>
      <c s="29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9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9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9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9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9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9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9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9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9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9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9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9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9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9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9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9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9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9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9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9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9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9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9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9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9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9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9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9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71"/>
      <c r="CT1420" s="332"/>
      <c s="14"/>
      <c s="79"/>
      <c s="79"/>
      <c r="FL1420" s="1"/>
      <c s="125">
        <f t="shared" si="264"/>
        <v>45248</v>
      </c>
      <c s="229"/>
    </row>
    <row ht="11.1" customHeight="1">
      <c s="299">
        <f t="shared" si="268"/>
        <v>1421</v>
      </c>
      <c s="74">
        <f t="shared" si="265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25"/>
      <c s="255" t="str">
        <f t="shared" si="269"/>
        <v/>
      </c>
      <c s="25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2"/>
      <c s="223">
        <f t="shared" si="266"/>
        <v>0</v>
      </c>
      <c s="93" t="str">
        <f t="shared" si="267"/>
        <v>00:00</v>
      </c>
      <c s="29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9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9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9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9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9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9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9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9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9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9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9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9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9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9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9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9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9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9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9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9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9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9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9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9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9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9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9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9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71"/>
      <c r="CT1421" s="332"/>
      <c s="14"/>
      <c s="79"/>
      <c s="79"/>
      <c r="FL1421" s="1"/>
      <c s="125">
        <f t="shared" si="264"/>
        <v>45249</v>
      </c>
      <c s="229"/>
    </row>
    <row ht="11.1" customHeight="1">
      <c s="299">
        <f t="shared" si="268"/>
        <v>1422</v>
      </c>
      <c s="74">
        <f t="shared" si="265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25"/>
      <c s="255" t="str">
        <f t="shared" si="269"/>
        <v/>
      </c>
      <c s="25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2"/>
      <c s="223">
        <f t="shared" si="266"/>
        <v>0</v>
      </c>
      <c s="93" t="str">
        <f t="shared" si="267"/>
        <v>00:00</v>
      </c>
      <c s="29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9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9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9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9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9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9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9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9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9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9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9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9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9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9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9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9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9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9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9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9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9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9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9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9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9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9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9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9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71"/>
      <c r="CT1422" s="332"/>
      <c s="14"/>
      <c s="79"/>
      <c s="79"/>
      <c r="FL1422" s="1"/>
      <c s="125">
        <f t="shared" si="264"/>
        <v>45250</v>
      </c>
      <c s="229"/>
    </row>
    <row ht="11.1" customHeight="1">
      <c s="299">
        <f t="shared" si="268"/>
        <v>1423</v>
      </c>
      <c s="74">
        <f t="shared" si="265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25"/>
      <c s="255" t="str">
        <f t="shared" si="269"/>
        <v/>
      </c>
      <c s="25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2"/>
      <c s="223">
        <f t="shared" si="266"/>
        <v>0</v>
      </c>
      <c s="93" t="str">
        <f t="shared" si="267"/>
        <v>00:00</v>
      </c>
      <c s="29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9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9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9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9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9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9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9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9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9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9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9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9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9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9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9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9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9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9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9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9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9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9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9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9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9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9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9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9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71"/>
      <c r="CT1423" s="332"/>
      <c s="14"/>
      <c s="79"/>
      <c s="79"/>
      <c r="FL1423" s="1"/>
      <c s="125">
        <f t="shared" si="264"/>
        <v>45251</v>
      </c>
      <c s="229"/>
    </row>
    <row ht="11.1" customHeight="1">
      <c s="299">
        <f t="shared" si="268"/>
        <v>1424</v>
      </c>
      <c s="74">
        <f t="shared" si="265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25"/>
      <c s="255" t="str">
        <f t="shared" si="269"/>
        <v/>
      </c>
      <c s="25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2"/>
      <c s="223">
        <f t="shared" si="266"/>
        <v>0</v>
      </c>
      <c s="93" t="str">
        <f t="shared" si="267"/>
        <v>00:00</v>
      </c>
      <c s="29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9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9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9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9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9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9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9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9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9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9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9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9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9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9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9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9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9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9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9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9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9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9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9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9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9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9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9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9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71"/>
      <c r="CT1424" s="332"/>
      <c s="14"/>
      <c s="79"/>
      <c s="79"/>
      <c r="FL1424" s="1"/>
      <c s="125">
        <f t="shared" si="264"/>
        <v>45252</v>
      </c>
      <c s="229"/>
    </row>
    <row ht="11.1" customHeight="1">
      <c s="299">
        <f t="shared" si="268"/>
        <v>1425</v>
      </c>
      <c s="74">
        <f t="shared" si="265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25"/>
      <c s="255" t="str">
        <f t="shared" si="269"/>
        <v/>
      </c>
      <c s="25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2"/>
      <c s="223">
        <f t="shared" si="266"/>
        <v>0</v>
      </c>
      <c s="93" t="str">
        <f t="shared" si="267"/>
        <v>00:00</v>
      </c>
      <c s="29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9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9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9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9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9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9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9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9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9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9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9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9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9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9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9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9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9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9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9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9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9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9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9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9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9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9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9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9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71"/>
      <c r="CT1425" s="332"/>
      <c s="14"/>
      <c s="79"/>
      <c s="79"/>
      <c r="FL1425" s="1"/>
      <c s="125">
        <f t="shared" si="264"/>
        <v>45253</v>
      </c>
      <c s="229"/>
    </row>
    <row ht="11.1" customHeight="1">
      <c s="299">
        <f t="shared" si="268"/>
        <v>1426</v>
      </c>
      <c s="74">
        <f t="shared" si="265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25"/>
      <c s="255" t="str">
        <f t="shared" si="269"/>
        <v/>
      </c>
      <c s="25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2"/>
      <c s="223">
        <f t="shared" si="266"/>
        <v>0</v>
      </c>
      <c s="93" t="str">
        <f t="shared" si="267"/>
        <v>00:00</v>
      </c>
      <c s="29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9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9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9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9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9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9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9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9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9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9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9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9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9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9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9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9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9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9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9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9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9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9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9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9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9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9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9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9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71"/>
      <c r="CT1426" s="332"/>
      <c s="14"/>
      <c s="79"/>
      <c s="79"/>
      <c r="FL1426" s="1"/>
      <c s="125">
        <f t="shared" si="264"/>
        <v>45254</v>
      </c>
      <c s="229"/>
    </row>
    <row ht="11.1" customHeight="1">
      <c s="299">
        <f t="shared" si="268"/>
        <v>1427</v>
      </c>
      <c s="74">
        <f t="shared" si="265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25"/>
      <c s="255" t="str">
        <f t="shared" si="269"/>
        <v/>
      </c>
      <c s="25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2"/>
      <c s="223">
        <f t="shared" si="266"/>
        <v>0</v>
      </c>
      <c s="93" t="str">
        <f t="shared" si="267"/>
        <v>00:00</v>
      </c>
      <c s="29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9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9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9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9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9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9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9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9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9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9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9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9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9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9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9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9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9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9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9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9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9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9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9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9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9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9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9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9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71"/>
      <c r="CT1427" s="332"/>
      <c s="14"/>
      <c s="79"/>
      <c s="79"/>
      <c r="FL1427" s="1"/>
      <c s="125">
        <f t="shared" si="264"/>
        <v>45255</v>
      </c>
      <c s="229"/>
    </row>
    <row ht="11.1" customHeight="1">
      <c s="299">
        <f t="shared" si="268"/>
        <v>1428</v>
      </c>
      <c s="74">
        <f t="shared" si="265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25"/>
      <c s="255" t="str">
        <f t="shared" si="269"/>
        <v/>
      </c>
      <c s="25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2"/>
      <c s="223">
        <f t="shared" si="266"/>
        <v>0</v>
      </c>
      <c s="93" t="str">
        <f t="shared" si="267"/>
        <v>00:00</v>
      </c>
      <c s="29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9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9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9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9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9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9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9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9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9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9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9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9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9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9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9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9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9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9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9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9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9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9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9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9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9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9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9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9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71"/>
      <c r="CT1428" s="332"/>
      <c s="14"/>
      <c s="79"/>
      <c s="79"/>
      <c r="FL1428" s="1"/>
      <c s="125">
        <f t="shared" si="264"/>
        <v>45256</v>
      </c>
      <c s="229"/>
    </row>
    <row ht="11.1" customHeight="1">
      <c s="299">
        <f t="shared" si="268"/>
        <v>1429</v>
      </c>
      <c s="74">
        <f t="shared" si="265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25"/>
      <c s="255" t="str">
        <f t="shared" si="269"/>
        <v/>
      </c>
      <c s="25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2"/>
      <c s="223">
        <f t="shared" si="266"/>
        <v>0</v>
      </c>
      <c s="93" t="str">
        <f t="shared" si="267"/>
        <v>00:00</v>
      </c>
      <c s="29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9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9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9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9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9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9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9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9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9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9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9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9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9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9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9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9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9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9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9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9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9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9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9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9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9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9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9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9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71"/>
      <c r="CT1429" s="332"/>
      <c s="14"/>
      <c s="79"/>
      <c s="79"/>
      <c r="FL1429" s="1"/>
      <c s="125">
        <f t="shared" si="264"/>
        <v>45257</v>
      </c>
      <c s="229"/>
    </row>
    <row ht="11.1" customHeight="1">
      <c s="299">
        <f t="shared" si="268"/>
        <v>1430</v>
      </c>
      <c s="74">
        <f t="shared" si="265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25"/>
      <c s="255" t="str">
        <f t="shared" si="269"/>
        <v/>
      </c>
      <c s="25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2"/>
      <c s="223">
        <f t="shared" si="266"/>
        <v>0</v>
      </c>
      <c s="93" t="str">
        <f t="shared" si="267"/>
        <v>00:00</v>
      </c>
      <c s="29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9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9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9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9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9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9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9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9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9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9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9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9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9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9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9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9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9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9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9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9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9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9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9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9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9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9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9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9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71"/>
      <c r="CT1430" s="332"/>
      <c s="14"/>
      <c s="79"/>
      <c s="79"/>
      <c r="FL1430" s="1"/>
      <c s="125">
        <f t="shared" si="264"/>
        <v>45258</v>
      </c>
      <c s="229"/>
    </row>
    <row ht="11.1" customHeight="1">
      <c s="299">
        <f t="shared" si="268"/>
        <v>1431</v>
      </c>
      <c s="74">
        <f t="shared" si="265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25"/>
      <c s="255" t="str">
        <f t="shared" si="269"/>
        <v/>
      </c>
      <c s="25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2"/>
      <c s="223">
        <f t="shared" si="266"/>
        <v>0</v>
      </c>
      <c s="93" t="str">
        <f t="shared" si="267"/>
        <v>00:00</v>
      </c>
      <c s="29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9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9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9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9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9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9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9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9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9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9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9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9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9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9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9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9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9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9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9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9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9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9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9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9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9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9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9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9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71"/>
      <c r="CT1431" s="332"/>
      <c s="14"/>
      <c s="79"/>
      <c s="79"/>
      <c r="FL1431" s="1"/>
      <c s="125">
        <f t="shared" si="264"/>
        <v>45259</v>
      </c>
      <c s="229"/>
    </row>
    <row ht="11.1" customHeight="1">
      <c s="299">
        <f t="shared" si="268"/>
        <v>1432</v>
      </c>
      <c s="74">
        <f t="shared" si="265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25"/>
      <c s="255" t="str">
        <f t="shared" si="269"/>
        <v/>
      </c>
      <c s="25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2"/>
      <c s="223">
        <f t="shared" si="266"/>
        <v>0</v>
      </c>
      <c s="93" t="str">
        <f t="shared" si="267"/>
        <v>00:00</v>
      </c>
      <c s="29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9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9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9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9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9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9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9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9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9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9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9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9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9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9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9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9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9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9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9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9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9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9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9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9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9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9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9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9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71"/>
      <c r="CT1432" s="332"/>
      <c s="14"/>
      <c s="79"/>
      <c s="79"/>
      <c r="FL1432" s="1"/>
      <c s="125">
        <f t="shared" si="264"/>
        <v>45260</v>
      </c>
      <c s="229"/>
    </row>
    <row ht="11.1" customHeight="1">
      <c s="299">
        <f t="shared" si="268"/>
        <v>1433</v>
      </c>
      <c s="74">
        <f t="shared" si="265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25"/>
      <c s="255" t="str">
        <f t="shared" si="269"/>
        <v/>
      </c>
      <c s="25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2"/>
      <c s="223">
        <f t="shared" si="266"/>
        <v>0</v>
      </c>
      <c s="93" t="str">
        <f t="shared" si="267"/>
        <v>00:00</v>
      </c>
      <c s="29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9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9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9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9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9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9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9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9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9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9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9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9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9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9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9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9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9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9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9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9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9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9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9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9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9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9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9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9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71"/>
      <c r="CT1433" s="332"/>
      <c s="14"/>
      <c s="79"/>
      <c s="79"/>
      <c r="FL1433" s="1"/>
      <c s="125">
        <f t="shared" si="264"/>
        <v>45261</v>
      </c>
      <c s="229"/>
    </row>
    <row ht="11.1" customHeight="1">
      <c s="299">
        <f t="shared" si="268"/>
        <v>1434</v>
      </c>
      <c s="74">
        <f t="shared" si="265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25"/>
      <c s="255" t="str">
        <f t="shared" si="269"/>
        <v/>
      </c>
      <c s="25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2"/>
      <c s="223">
        <f t="shared" si="266"/>
        <v>0</v>
      </c>
      <c s="93" t="str">
        <f t="shared" si="267"/>
        <v>00:00</v>
      </c>
      <c s="29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9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9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9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9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9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9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9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9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9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9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9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9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9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9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9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9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9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9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9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9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9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9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9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9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9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9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9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9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71"/>
      <c r="CT1434" s="332"/>
      <c s="14"/>
      <c s="79"/>
      <c s="79"/>
      <c r="FL1434" s="1"/>
      <c s="125">
        <f t="shared" si="264"/>
        <v>45262</v>
      </c>
      <c s="229"/>
    </row>
    <row ht="11.1" customHeight="1">
      <c s="299">
        <f t="shared" si="268"/>
        <v>1435</v>
      </c>
      <c s="74">
        <f t="shared" si="265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25"/>
      <c s="255" t="str">
        <f t="shared" si="269"/>
        <v/>
      </c>
      <c s="25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2"/>
      <c s="223">
        <f t="shared" si="266"/>
        <v>0</v>
      </c>
      <c s="93" t="str">
        <f t="shared" si="267"/>
        <v>00:00</v>
      </c>
      <c s="29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9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9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9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9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9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9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9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9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9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9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9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9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9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9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9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9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9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9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9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9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9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9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9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9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9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9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9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9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71"/>
      <c r="CT1435" s="332"/>
      <c s="14"/>
      <c s="79"/>
      <c s="79"/>
      <c r="FL1435" s="1"/>
      <c s="125">
        <f t="shared" si="264"/>
        <v>45263</v>
      </c>
      <c s="229"/>
    </row>
    <row ht="11.1" customHeight="1">
      <c s="299">
        <f t="shared" si="268"/>
        <v>1436</v>
      </c>
      <c s="74">
        <f t="shared" si="265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25"/>
      <c s="255" t="str">
        <f t="shared" si="269"/>
        <v/>
      </c>
      <c s="25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2"/>
      <c s="223">
        <f t="shared" si="266"/>
        <v>0</v>
      </c>
      <c s="93" t="str">
        <f t="shared" si="267"/>
        <v>00:00</v>
      </c>
      <c s="29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9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9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9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9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9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9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9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9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9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9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9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9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9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9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9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9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9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9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9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9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9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9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9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9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9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9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9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9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71"/>
      <c r="CT1436" s="332"/>
      <c s="14"/>
      <c s="79"/>
      <c s="79"/>
      <c r="FL1436" s="1"/>
      <c s="125">
        <f t="shared" si="264"/>
        <v>45264</v>
      </c>
      <c s="229"/>
    </row>
    <row ht="11.1" customHeight="1">
      <c s="299">
        <f t="shared" si="268"/>
        <v>1437</v>
      </c>
      <c s="74">
        <f t="shared" si="265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25"/>
      <c s="255" t="str">
        <f t="shared" si="269"/>
        <v/>
      </c>
      <c s="25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2"/>
      <c s="223">
        <f t="shared" si="266"/>
        <v>0</v>
      </c>
      <c s="93" t="str">
        <f t="shared" si="267"/>
        <v>00:00</v>
      </c>
      <c s="29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9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9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9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9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9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9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9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9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9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9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9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9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9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9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9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9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9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9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9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9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9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9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9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9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9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9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9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9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71"/>
      <c r="CT1437" s="332"/>
      <c s="14"/>
      <c s="79"/>
      <c s="79"/>
      <c r="FL1437" s="1"/>
      <c s="125">
        <f t="shared" si="264"/>
        <v>45265</v>
      </c>
      <c s="229"/>
    </row>
    <row ht="11.1" customHeight="1">
      <c s="299">
        <f t="shared" si="268"/>
        <v>1438</v>
      </c>
      <c s="74">
        <f t="shared" si="265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25"/>
      <c s="255" t="str">
        <f t="shared" si="269"/>
        <v/>
      </c>
      <c s="25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2"/>
      <c s="223">
        <f t="shared" si="266"/>
        <v>0</v>
      </c>
      <c s="93" t="str">
        <f t="shared" si="267"/>
        <v>00:00</v>
      </c>
      <c s="29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9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9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9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9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9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9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9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9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9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9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9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9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9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9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9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9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9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9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9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9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9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9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9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9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9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9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9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9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71"/>
      <c r="CT1438" s="332"/>
      <c s="14"/>
      <c s="79"/>
      <c s="79"/>
      <c r="FL1438" s="1"/>
      <c s="125">
        <f t="shared" si="264"/>
        <v>45266</v>
      </c>
      <c s="229"/>
    </row>
    <row ht="11.1" customHeight="1">
      <c s="299">
        <f t="shared" si="268"/>
        <v>1439</v>
      </c>
      <c s="74">
        <f t="shared" si="265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25"/>
      <c s="255" t="str">
        <f t="shared" si="269"/>
        <v/>
      </c>
      <c s="25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2"/>
      <c s="223">
        <f t="shared" si="266"/>
        <v>0</v>
      </c>
      <c s="93" t="str">
        <f t="shared" si="267"/>
        <v>00:00</v>
      </c>
      <c s="29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9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9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9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9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9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9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9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9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9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9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9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9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9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9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9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9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9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9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9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9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9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9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9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9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9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9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9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9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71"/>
      <c r="CT1439" s="332"/>
      <c s="14"/>
      <c s="79"/>
      <c s="79"/>
      <c r="FL1439" s="1"/>
      <c s="125">
        <f t="shared" si="264"/>
        <v>45267</v>
      </c>
      <c s="229"/>
    </row>
    <row ht="11.1" customHeight="1">
      <c s="299">
        <f t="shared" si="268"/>
        <v>1440</v>
      </c>
      <c s="74">
        <f t="shared" si="265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25"/>
      <c s="255" t="str">
        <f t="shared" si="269"/>
        <v/>
      </c>
      <c s="25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2"/>
      <c s="223">
        <f t="shared" si="266"/>
        <v>0</v>
      </c>
      <c s="93" t="str">
        <f t="shared" si="267"/>
        <v>00:00</v>
      </c>
      <c s="29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9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9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9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9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9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9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9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9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9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9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9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9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9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9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9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9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9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9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9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9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9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9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9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9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9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9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9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9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71"/>
      <c r="CT1440" s="332"/>
      <c s="14"/>
      <c s="79"/>
      <c s="79"/>
      <c r="FL1440" s="1"/>
      <c s="125">
        <f t="shared" si="264"/>
        <v>45268</v>
      </c>
      <c s="229"/>
    </row>
    <row ht="11.1" customHeight="1">
      <c s="299">
        <f t="shared" si="268"/>
        <v>1441</v>
      </c>
      <c s="74">
        <f t="shared" si="265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25"/>
      <c s="255" t="str">
        <f t="shared" si="269"/>
        <v/>
      </c>
      <c s="25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2"/>
      <c s="223">
        <f t="shared" si="266"/>
        <v>0</v>
      </c>
      <c s="93" t="str">
        <f t="shared" si="267"/>
        <v>00:00</v>
      </c>
      <c s="29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9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9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9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9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9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9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9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9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9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9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9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9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9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9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9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9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9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9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9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9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9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9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9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9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9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9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9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9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71"/>
      <c r="CT1441" s="332"/>
      <c s="14"/>
      <c s="79"/>
      <c s="79"/>
      <c r="FL1441" s="1"/>
      <c s="125">
        <f t="shared" si="264"/>
        <v>45269</v>
      </c>
      <c s="229"/>
    </row>
    <row ht="11.1" customHeight="1">
      <c s="299">
        <f t="shared" si="268"/>
        <v>1442</v>
      </c>
      <c s="74">
        <f t="shared" si="265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25"/>
      <c s="255" t="str">
        <f t="shared" si="269"/>
        <v/>
      </c>
      <c s="25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2"/>
      <c s="223">
        <f t="shared" si="266"/>
        <v>0</v>
      </c>
      <c s="93" t="str">
        <f t="shared" si="267"/>
        <v>00:00</v>
      </c>
      <c s="29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9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9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9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9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9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9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9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9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9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9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9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9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9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9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9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9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9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9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9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9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9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9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9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9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9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9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9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9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71"/>
      <c r="CT1442" s="332"/>
      <c s="14"/>
      <c s="79"/>
      <c s="79"/>
      <c r="FL1442" s="1"/>
      <c s="125">
        <f t="shared" si="264"/>
        <v>45270</v>
      </c>
      <c s="229"/>
    </row>
    <row ht="11.1" customHeight="1">
      <c s="299">
        <f t="shared" si="268"/>
        <v>1443</v>
      </c>
      <c s="74">
        <f t="shared" si="265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25"/>
      <c s="255" t="str">
        <f t="shared" si="269"/>
        <v/>
      </c>
      <c s="25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2"/>
      <c s="223">
        <f t="shared" si="266"/>
        <v>0</v>
      </c>
      <c s="93" t="str">
        <f t="shared" si="267"/>
        <v>00:00</v>
      </c>
      <c s="29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9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9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9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9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9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9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9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9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9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9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9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9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9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9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9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9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9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9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9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9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9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9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9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9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9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9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9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9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71"/>
      <c r="CT1443" s="332"/>
      <c s="14"/>
      <c s="79"/>
      <c s="79"/>
      <c r="FL1443" s="1"/>
      <c s="125">
        <f t="shared" si="264"/>
        <v>45271</v>
      </c>
      <c s="229"/>
    </row>
    <row ht="11.1" customHeight="1">
      <c s="299">
        <f t="shared" si="268"/>
        <v>1444</v>
      </c>
      <c s="74">
        <f t="shared" si="265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25"/>
      <c s="255" t="str">
        <f t="shared" si="269"/>
        <v/>
      </c>
      <c s="25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2"/>
      <c s="223">
        <f t="shared" si="266"/>
        <v>0</v>
      </c>
      <c s="93" t="str">
        <f t="shared" si="267"/>
        <v>00:00</v>
      </c>
      <c s="29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9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9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9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9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9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9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9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9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9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9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9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9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9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9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9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9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9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9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9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9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9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9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9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9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9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9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9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9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71"/>
      <c r="CT1444" s="332"/>
      <c s="14"/>
      <c s="79"/>
      <c s="79"/>
      <c r="FL1444" s="1"/>
      <c s="125">
        <f t="shared" si="264"/>
        <v>45272</v>
      </c>
      <c s="229"/>
    </row>
    <row ht="11.1" customHeight="1">
      <c s="299">
        <f t="shared" si="268"/>
        <v>1445</v>
      </c>
      <c s="74">
        <f t="shared" si="265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25"/>
      <c s="255" t="str">
        <f t="shared" si="269"/>
        <v/>
      </c>
      <c s="25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2"/>
      <c s="223">
        <f t="shared" si="266"/>
        <v>0</v>
      </c>
      <c s="93" t="str">
        <f t="shared" si="267"/>
        <v>00:00</v>
      </c>
      <c s="29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9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9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9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9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9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9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9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9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9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9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9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9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9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9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9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9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9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9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9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9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9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9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9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9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9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9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9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9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71"/>
      <c r="CT1445" s="332"/>
      <c s="14"/>
      <c s="79"/>
      <c s="79"/>
      <c r="FL1445" s="1"/>
      <c s="125">
        <f t="shared" si="264"/>
        <v>45273</v>
      </c>
      <c s="229"/>
    </row>
    <row ht="11.1" customHeight="1">
      <c s="299">
        <f t="shared" si="268"/>
        <v>1446</v>
      </c>
      <c s="74">
        <f t="shared" si="265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25"/>
      <c s="255" t="str">
        <f t="shared" si="269"/>
        <v/>
      </c>
      <c s="25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2"/>
      <c s="223">
        <f t="shared" si="266"/>
        <v>0</v>
      </c>
      <c s="93" t="str">
        <f t="shared" si="267"/>
        <v>00:00</v>
      </c>
      <c s="29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9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9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9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9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9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9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9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9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9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9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9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9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9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9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9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9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9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9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9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9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9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9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9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9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9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9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9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9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71"/>
      <c r="CT1446" s="332"/>
      <c s="14"/>
      <c s="79"/>
      <c s="79"/>
      <c r="FL1446" s="1"/>
      <c s="125">
        <f t="shared" si="264"/>
        <v>45274</v>
      </c>
      <c s="229"/>
    </row>
    <row ht="11.1" customHeight="1">
      <c s="299">
        <f t="shared" si="268"/>
        <v>1447</v>
      </c>
      <c s="74">
        <f t="shared" si="265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25"/>
      <c s="255" t="str">
        <f t="shared" si="269"/>
        <v/>
      </c>
      <c s="25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2"/>
      <c s="223">
        <f t="shared" si="266"/>
        <v>0</v>
      </c>
      <c s="93" t="str">
        <f t="shared" si="267"/>
        <v>00:00</v>
      </c>
      <c s="29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9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9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9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9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9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9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9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9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9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9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9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9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9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9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9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9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9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9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9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9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9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9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9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9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9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9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9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9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71"/>
      <c r="CT1447" s="332"/>
      <c s="14"/>
      <c s="79"/>
      <c s="79"/>
      <c r="FL1447" s="1"/>
      <c s="125">
        <f t="shared" si="264"/>
        <v>45275</v>
      </c>
      <c s="229"/>
    </row>
    <row ht="11.1" customHeight="1">
      <c s="299">
        <f t="shared" si="268"/>
        <v>1448</v>
      </c>
      <c s="74">
        <f t="shared" si="265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25"/>
      <c s="255" t="str">
        <f t="shared" si="269"/>
        <v/>
      </c>
      <c s="25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2"/>
      <c s="223">
        <f t="shared" si="266"/>
        <v>0</v>
      </c>
      <c s="93" t="str">
        <f t="shared" si="267"/>
        <v>00:00</v>
      </c>
      <c s="29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9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9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9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9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9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9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9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9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9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9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9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9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9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9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9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9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9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9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9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9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9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9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9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9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9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9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9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9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71"/>
      <c r="CT1448" s="332"/>
      <c s="14"/>
      <c s="79"/>
      <c s="79"/>
      <c r="FL1448" s="1"/>
      <c s="125">
        <f t="shared" si="264"/>
        <v>45276</v>
      </c>
      <c s="229"/>
    </row>
    <row ht="11.1" customHeight="1">
      <c s="299">
        <f t="shared" si="268"/>
        <v>1449</v>
      </c>
      <c s="74">
        <f t="shared" si="265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25"/>
      <c s="255" t="str">
        <f t="shared" si="269"/>
        <v/>
      </c>
      <c s="25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2"/>
      <c s="223">
        <f t="shared" si="266"/>
        <v>0</v>
      </c>
      <c s="93" t="str">
        <f t="shared" si="267"/>
        <v>00:00</v>
      </c>
      <c s="29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9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9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9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9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9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9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9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9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9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9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9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9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9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9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9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9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9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9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9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9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9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9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9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9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9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9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9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9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71"/>
      <c r="CT1449" s="332"/>
      <c s="14"/>
      <c s="79"/>
      <c s="79"/>
      <c r="FL1449" s="1"/>
      <c s="125">
        <f t="shared" si="264"/>
        <v>45277</v>
      </c>
      <c s="229"/>
    </row>
    <row ht="11.1" customHeight="1">
      <c s="299">
        <f t="shared" si="268"/>
        <v>1450</v>
      </c>
      <c s="74">
        <f t="shared" si="265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25"/>
      <c s="255" t="str">
        <f t="shared" si="269"/>
        <v/>
      </c>
      <c s="25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2"/>
      <c s="223">
        <f t="shared" si="266"/>
        <v>0</v>
      </c>
      <c s="93" t="str">
        <f t="shared" si="267"/>
        <v>00:00</v>
      </c>
      <c s="29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9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9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9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9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9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9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9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9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9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9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9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9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9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9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9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9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9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9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9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9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9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9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9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9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9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9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9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9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71"/>
      <c r="CT1450" s="332"/>
      <c s="14"/>
      <c s="79"/>
      <c s="79"/>
      <c r="FL1450" s="1"/>
      <c s="125">
        <f t="shared" si="264"/>
        <v>45278</v>
      </c>
      <c s="229"/>
    </row>
    <row ht="11.1" customHeight="1">
      <c s="299">
        <f t="shared" si="268"/>
        <v>1451</v>
      </c>
      <c s="74">
        <f t="shared" si="265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25"/>
      <c s="255" t="str">
        <f t="shared" si="269"/>
        <v/>
      </c>
      <c s="25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2"/>
      <c s="223">
        <f t="shared" si="266"/>
        <v>0</v>
      </c>
      <c s="93" t="str">
        <f t="shared" si="267"/>
        <v>00:00</v>
      </c>
      <c s="29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9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9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9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9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9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9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9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9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9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9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9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9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9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9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9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9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9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9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9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9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9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9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9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9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9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9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9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9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71"/>
      <c r="CT1451" s="332"/>
      <c s="14"/>
      <c s="79"/>
      <c s="79"/>
      <c r="FL1451" s="1"/>
      <c s="125">
        <f t="shared" si="264"/>
        <v>45279</v>
      </c>
      <c s="229"/>
    </row>
    <row ht="11.1" customHeight="1">
      <c s="299">
        <f t="shared" si="268"/>
        <v>1452</v>
      </c>
      <c s="74">
        <f t="shared" si="265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25"/>
      <c s="255" t="str">
        <f t="shared" si="269"/>
        <v/>
      </c>
      <c s="25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2"/>
      <c s="223">
        <f t="shared" si="266"/>
        <v>0</v>
      </c>
      <c s="93" t="str">
        <f t="shared" si="267"/>
        <v>00:00</v>
      </c>
      <c s="29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9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9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9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9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9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9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9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9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9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9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9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9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9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9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9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9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9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9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9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9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9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9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9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9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9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9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9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9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71"/>
      <c r="CT1452" s="332"/>
      <c s="14"/>
      <c s="79"/>
      <c s="79"/>
      <c r="FL1452" s="1"/>
      <c s="125">
        <f t="shared" si="264"/>
        <v>45280</v>
      </c>
      <c s="229"/>
    </row>
    <row ht="11.1" customHeight="1">
      <c s="299">
        <f t="shared" si="268"/>
        <v>1453</v>
      </c>
      <c s="74">
        <f t="shared" si="265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25"/>
      <c s="255" t="str">
        <f t="shared" si="269"/>
        <v/>
      </c>
      <c s="25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2"/>
      <c s="223">
        <f t="shared" si="266"/>
        <v>0</v>
      </c>
      <c s="93" t="str">
        <f t="shared" si="267"/>
        <v>00:00</v>
      </c>
      <c s="29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9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9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9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9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9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9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9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9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9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9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9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9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9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9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9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9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9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9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9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9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9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9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9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9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9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9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9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9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71"/>
      <c r="CT1453" s="332"/>
      <c s="14"/>
      <c s="79"/>
      <c s="79"/>
      <c r="FL1453" s="1"/>
      <c s="125">
        <f t="shared" si="264"/>
        <v>45281</v>
      </c>
      <c s="229"/>
    </row>
    <row ht="11.1" customHeight="1">
      <c s="299">
        <f t="shared" si="268"/>
        <v>1454</v>
      </c>
      <c s="74">
        <f t="shared" si="265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25"/>
      <c s="255" t="str">
        <f t="shared" si="269"/>
        <v/>
      </c>
      <c s="25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2"/>
      <c s="223">
        <f t="shared" si="266"/>
        <v>0</v>
      </c>
      <c s="93" t="str">
        <f t="shared" si="267"/>
        <v>00:00</v>
      </c>
      <c s="29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9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9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9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9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9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9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9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9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9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9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9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9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9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9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9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9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9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9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9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9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9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9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9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9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9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9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9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9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71"/>
      <c r="CT1454" s="332"/>
      <c s="14"/>
      <c s="79"/>
      <c s="79"/>
      <c r="FL1454" s="1"/>
      <c s="125">
        <f t="shared" si="264"/>
        <v>45282</v>
      </c>
      <c s="229"/>
    </row>
    <row ht="11.1" customHeight="1">
      <c s="299">
        <f t="shared" si="268"/>
        <v>1455</v>
      </c>
      <c s="74">
        <f t="shared" si="265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25"/>
      <c s="255" t="str">
        <f t="shared" si="269"/>
        <v/>
      </c>
      <c s="25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2"/>
      <c s="223">
        <f t="shared" si="266"/>
        <v>0</v>
      </c>
      <c s="93" t="str">
        <f t="shared" si="267"/>
        <v>00:00</v>
      </c>
      <c s="29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9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9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9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9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9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9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9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9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9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9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9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9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9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9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9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9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9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9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9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9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9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9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9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9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9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9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9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9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71"/>
      <c r="CT1455" s="332"/>
      <c s="14"/>
      <c s="79"/>
      <c s="79"/>
      <c r="FL1455" s="1"/>
      <c s="125">
        <f t="shared" si="264"/>
        <v>45283</v>
      </c>
      <c s="229"/>
    </row>
    <row ht="11.1" customHeight="1">
      <c s="299">
        <f t="shared" si="268"/>
        <v>1456</v>
      </c>
      <c s="74">
        <f t="shared" si="265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25"/>
      <c s="255" t="str">
        <f t="shared" si="269"/>
        <v/>
      </c>
      <c s="25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2"/>
      <c s="223">
        <f t="shared" si="266"/>
        <v>0</v>
      </c>
      <c s="93" t="str">
        <f t="shared" si="267"/>
        <v>00:00</v>
      </c>
      <c s="29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9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9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9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9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9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9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9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9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9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9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9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9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9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9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9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9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9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9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9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9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9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9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9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9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9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9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9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9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71"/>
      <c r="CT1456" s="332"/>
      <c s="14"/>
      <c s="79"/>
      <c s="79"/>
      <c r="FL1456" s="1"/>
      <c s="125">
        <f t="shared" si="264"/>
        <v>45284</v>
      </c>
      <c s="229"/>
    </row>
    <row ht="11.1" customHeight="1">
      <c s="299">
        <f t="shared" si="268"/>
        <v>1457</v>
      </c>
      <c s="74">
        <f t="shared" si="265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25"/>
      <c s="255" t="str">
        <f t="shared" si="269"/>
        <v/>
      </c>
      <c s="25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2"/>
      <c s="223">
        <f t="shared" si="266"/>
        <v>0</v>
      </c>
      <c s="93" t="str">
        <f t="shared" si="267"/>
        <v>00:00</v>
      </c>
      <c s="29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9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9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9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9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9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9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9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9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9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9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9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9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9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9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9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9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9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9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9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9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9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9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9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9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9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9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9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9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71"/>
      <c r="CT1457" s="332"/>
      <c s="14"/>
      <c s="79"/>
      <c s="79"/>
      <c r="FL1457" s="1"/>
      <c s="125">
        <f t="shared" si="264"/>
        <v>45285</v>
      </c>
      <c s="229"/>
    </row>
    <row ht="11.1" customHeight="1">
      <c s="299">
        <f t="shared" si="268"/>
        <v>1458</v>
      </c>
      <c s="74">
        <f t="shared" si="265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25"/>
      <c s="255" t="str">
        <f t="shared" si="269"/>
        <v/>
      </c>
      <c s="25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2"/>
      <c s="223">
        <f t="shared" si="266"/>
        <v>0</v>
      </c>
      <c s="93" t="str">
        <f t="shared" si="267"/>
        <v>00:00</v>
      </c>
      <c s="29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9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9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9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9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9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9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9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9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9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9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9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9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9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9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9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9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9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9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9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9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9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9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9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9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9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9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9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9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71"/>
      <c r="CT1458" s="332"/>
      <c s="14"/>
      <c s="79"/>
      <c s="79"/>
      <c r="FL1458" s="1"/>
      <c s="125">
        <f t="shared" si="264"/>
        <v>45286</v>
      </c>
      <c s="229"/>
    </row>
    <row ht="11.1" customHeight="1">
      <c s="299">
        <f t="shared" si="268"/>
        <v>1459</v>
      </c>
      <c s="74">
        <f t="shared" si="265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25"/>
      <c s="255" t="str">
        <f t="shared" si="269"/>
        <v/>
      </c>
      <c s="25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2"/>
      <c s="223">
        <f t="shared" si="266"/>
        <v>0</v>
      </c>
      <c s="93" t="str">
        <f t="shared" si="267"/>
        <v>00:00</v>
      </c>
      <c s="29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9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9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9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9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9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9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9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9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9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9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9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9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9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9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9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9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9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9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9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9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9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9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9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9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9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9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9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9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71"/>
      <c r="CT1459" s="332"/>
      <c s="14"/>
      <c s="79"/>
      <c s="79"/>
      <c r="FL1459" s="1"/>
      <c s="125">
        <f t="shared" si="264"/>
        <v>45287</v>
      </c>
      <c s="229"/>
    </row>
    <row ht="11.1" customHeight="1">
      <c s="299">
        <f t="shared" si="268"/>
        <v>1460</v>
      </c>
      <c s="74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25"/>
      <c s="255" t="str">
        <f t="shared" si="269"/>
        <v/>
      </c>
      <c s="25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2"/>
      <c s="223">
        <f t="shared" si="266"/>
        <v>0</v>
      </c>
      <c s="93" t="str">
        <f t="shared" si="267"/>
        <v>00:00</v>
      </c>
      <c s="29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9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9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9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9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9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9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9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9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9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9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9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9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9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9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9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9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9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9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9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9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9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9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9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9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9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9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9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9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71"/>
      <c r="CT1460" s="332"/>
      <c s="14"/>
      <c s="79"/>
      <c s="79"/>
      <c r="FL1460" s="1"/>
      <c s="125">
        <f t="shared" si="264"/>
        <v>45288</v>
      </c>
      <c s="229"/>
    </row>
    <row ht="10.7">
      <c s="299">
        <f t="shared" si="268"/>
        <v>1461</v>
      </c>
      <c s="281">
        <v>0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212" t="s">
        <v>48</v>
      </c>
      <c s="328"/>
      <c s="314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77">
        <v>0</v>
      </c>
      <c s="93"/>
      <c s="93"/>
      <c s="74">
        <v>0</v>
      </c>
      <c s="77">
        <v>0</v>
      </c>
      <c s="77">
        <v>0</v>
      </c>
      <c s="74">
        <v>0</v>
      </c>
      <c s="77">
        <v>0</v>
      </c>
      <c s="77"/>
      <c r="CQ1461" s="2"/>
      <c s="2"/>
      <c r="CW1461" s="79"/>
      <c r="FL1461" s="1"/>
      <c s="125">
        <f t="shared" si="264"/>
        <v>45289</v>
      </c>
      <c s="229"/>
    </row>
    <row ht="10.7">
      <c r="CW1462" s="79"/>
      <c r="FL1462" s="1"/>
      <c s="125">
        <f t="shared" si="264"/>
        <v>45290</v>
      </c>
      <c s="229"/>
    </row>
    <row ht="10.7">
      <c r="CW1463" s="79"/>
      <c r="FL1463" s="1"/>
      <c s="125">
        <f t="shared" si="264"/>
        <v>45291</v>
      </c>
      <c s="229"/>
    </row>
    <row ht="10.7">
      <c r="CW1464" s="79"/>
      <c r="FL1464" s="1"/>
      <c s="125">
        <f t="shared" si="264"/>
        <v>45292</v>
      </c>
      <c s="229"/>
    </row>
    <row ht="10.7">
      <c r="CW1465" s="79"/>
      <c r="FL1465" s="1"/>
      <c s="125">
        <f t="shared" si="264"/>
        <v>45293</v>
      </c>
      <c s="229"/>
    </row>
    <row ht="10.7">
      <c r="CW1466" s="79"/>
      <c r="FL1466" s="1"/>
      <c s="125">
        <f t="shared" si="264"/>
        <v>45294</v>
      </c>
      <c s="229"/>
    </row>
    <row ht="10.7">
      <c r="CW1467" s="79"/>
      <c r="FL1467" s="1"/>
      <c s="125">
        <f t="shared" si="264"/>
        <v>45295</v>
      </c>
      <c s="229"/>
    </row>
    <row ht="10.7">
      <c r="CW1468" s="79"/>
      <c r="FL1468" s="1"/>
      <c s="125">
        <f t="shared" si="264"/>
        <v>45296</v>
      </c>
      <c s="229"/>
    </row>
    <row ht="10.7">
      <c r="CW1469" s="79"/>
      <c r="FL1469" s="1"/>
      <c s="125">
        <f t="shared" si="264"/>
        <v>45297</v>
      </c>
      <c s="229"/>
    </row>
    <row ht="10.7">
      <c r="CW1470" s="79"/>
      <c r="FL1470" s="1"/>
      <c s="125">
        <f t="shared" si="264"/>
        <v>45298</v>
      </c>
      <c s="229"/>
    </row>
    <row ht="10.7">
      <c r="CW1471" s="79"/>
      <c r="FL1471" s="1"/>
      <c s="125">
        <f t="shared" si="264"/>
        <v>45299</v>
      </c>
      <c s="229"/>
    </row>
    <row ht="10.7">
      <c r="CW1472" s="79"/>
      <c r="FL1472" s="1"/>
      <c s="125">
        <f t="shared" si="264"/>
        <v>45300</v>
      </c>
      <c s="229"/>
    </row>
    <row ht="10.7">
      <c r="CW1473" s="79"/>
      <c r="FL1473" s="1"/>
      <c s="125">
        <f t="shared" si="264"/>
        <v>45301</v>
      </c>
      <c s="229"/>
    </row>
    <row ht="10.7">
      <c r="CW1474" s="79"/>
      <c r="FL1474" s="1"/>
      <c s="125">
        <f t="shared" si="264"/>
        <v>45302</v>
      </c>
      <c s="229"/>
    </row>
    <row ht="10.7">
      <c r="CW1475" s="79"/>
      <c r="FL1475" s="1"/>
      <c s="125">
        <f t="shared" si="264"/>
        <v>45303</v>
      </c>
      <c s="229"/>
    </row>
    <row ht="10.7">
      <c r="CW1476" s="79"/>
      <c r="FL1476" s="1"/>
      <c s="125">
        <f t="shared" si="264"/>
        <v>45304</v>
      </c>
      <c s="229"/>
    </row>
    <row ht="10.7">
      <c r="CW1477" s="79"/>
      <c r="FL1477" s="1"/>
      <c s="125">
        <f t="shared" si="264"/>
        <v>45305</v>
      </c>
      <c s="229"/>
    </row>
    <row ht="10.7">
      <c r="CW1478" s="79"/>
      <c r="FL1478" s="1"/>
      <c s="125">
        <f t="shared" si="264"/>
        <v>45306</v>
      </c>
      <c s="229"/>
    </row>
    <row ht="10.7">
      <c r="CW1479" s="79"/>
      <c r="FL1479" s="1"/>
      <c s="125">
        <f t="shared" si="264"/>
        <v>45307</v>
      </c>
      <c s="229"/>
    </row>
    <row ht="10.7">
      <c r="CW1480" s="79"/>
      <c r="FL1480" s="1"/>
      <c s="125">
        <f t="shared" si="264"/>
        <v>45308</v>
      </c>
      <c s="229"/>
    </row>
    <row ht="10.7">
      <c r="CW1481" s="79"/>
      <c r="FL1481" s="1"/>
      <c s="125">
        <f t="shared" si="264"/>
        <v>45309</v>
      </c>
      <c s="229"/>
    </row>
    <row ht="10.7">
      <c r="CW1482" s="79"/>
      <c r="FL1482" s="1"/>
      <c s="125">
        <f t="shared" si="264"/>
        <v>45310</v>
      </c>
      <c s="229"/>
    </row>
    <row ht="10.7">
      <c r="CW1483" s="79"/>
      <c r="FL1483" s="1"/>
      <c s="125">
        <f t="shared" si="264"/>
        <v>45311</v>
      </c>
      <c s="229"/>
    </row>
    <row ht="10.7">
      <c r="CW1484" s="79"/>
      <c r="FL1484" s="1"/>
      <c s="125">
        <f t="shared" si="264"/>
        <v>45312</v>
      </c>
      <c s="229"/>
    </row>
    <row ht="10.7">
      <c r="CW1485" s="79"/>
      <c r="FL1485" s="1"/>
      <c s="125">
        <f t="shared" si="264"/>
        <v>45313</v>
      </c>
      <c s="229"/>
    </row>
    <row ht="10.7">
      <c r="CW1486" s="79"/>
      <c r="FL1486" s="1"/>
      <c s="125">
        <f t="shared" si="264"/>
        <v>45314</v>
      </c>
      <c s="229"/>
    </row>
    <row ht="10.7">
      <c r="CW1487" s="79"/>
      <c r="FL1487" s="1"/>
      <c s="125">
        <f t="shared" si="264"/>
        <v>45315</v>
      </c>
      <c s="229"/>
    </row>
    <row ht="10.7">
      <c r="CW1488" s="79"/>
      <c r="FL1488" s="1"/>
      <c s="125">
        <f t="shared" si="264"/>
        <v>45316</v>
      </c>
      <c s="229"/>
    </row>
    <row ht="10.7">
      <c r="CW1489" s="79"/>
      <c r="FL1489" s="1"/>
      <c s="125">
        <f t="shared" si="264"/>
        <v>45317</v>
      </c>
      <c s="229"/>
    </row>
    <row ht="10.7">
      <c r="CW1490" s="79"/>
      <c r="FL1490" s="1"/>
      <c s="125">
        <f t="shared" si="264"/>
        <v>45318</v>
      </c>
      <c s="229"/>
    </row>
    <row ht="10.7">
      <c r="CW1491" s="79"/>
      <c r="FL1491" s="1"/>
      <c s="125">
        <f t="shared" si="264"/>
        <v>45319</v>
      </c>
      <c s="229"/>
    </row>
    <row ht="10.7">
      <c r="CW1492" s="79"/>
      <c r="FL1492" s="1"/>
      <c s="125">
        <f t="shared" si="264"/>
        <v>45320</v>
      </c>
      <c s="229"/>
    </row>
    <row ht="10.7">
      <c r="CW1493" s="79"/>
      <c r="FL1493" s="1"/>
      <c s="125">
        <f t="shared" si="264"/>
        <v>45321</v>
      </c>
      <c s="229"/>
    </row>
    <row ht="10.7">
      <c r="CW1494" s="79"/>
      <c r="FL1494" s="1"/>
      <c s="125">
        <f t="shared" si="264"/>
        <v>45322</v>
      </c>
      <c s="229"/>
    </row>
    <row ht="10.7">
      <c r="CW1495" s="79"/>
      <c r="FL1495" s="1"/>
      <c s="125">
        <f t="shared" si="264"/>
        <v>45323</v>
      </c>
      <c s="229"/>
    </row>
    <row ht="10.7">
      <c r="FL1496" s="1"/>
      <c s="125">
        <f t="shared" si="264"/>
        <v>45324</v>
      </c>
      <c s="229"/>
    </row>
    <row ht="10.7">
      <c r="FL1497" s="1"/>
      <c s="125">
        <f t="shared" si="264"/>
        <v>45325</v>
      </c>
      <c s="229"/>
    </row>
    <row ht="10.7">
      <c r="FL1498" s="1"/>
      <c s="125">
        <f t="shared" si="264"/>
        <v>45326</v>
      </c>
      <c s="229"/>
    </row>
    <row ht="10.7">
      <c r="FL1499" s="1"/>
      <c s="125">
        <f t="shared" si="264"/>
        <v>45327</v>
      </c>
      <c s="229"/>
    </row>
    <row ht="10.7">
      <c r="FL1500" s="1"/>
      <c s="125">
        <f t="shared" si="264"/>
        <v>45328</v>
      </c>
      <c s="229"/>
    </row>
    <row ht="10.7">
      <c r="FL1501" s="1"/>
      <c s="125">
        <f t="shared" si="264"/>
        <v>45329</v>
      </c>
      <c s="229"/>
    </row>
    <row ht="10.7">
      <c r="FL1502" s="1"/>
      <c s="125">
        <f t="shared" si="264"/>
        <v>45330</v>
      </c>
      <c s="229"/>
    </row>
    <row ht="10.7">
      <c r="FL1503" s="1"/>
      <c s="125">
        <f t="shared" si="264"/>
        <v>45331</v>
      </c>
      <c s="229"/>
    </row>
    <row ht="10.7">
      <c r="FL1504" s="1"/>
      <c s="125">
        <f t="shared" si="264"/>
        <v>45332</v>
      </c>
      <c s="229"/>
    </row>
    <row ht="10.7">
      <c r="FL1505" s="1"/>
      <c s="125">
        <f t="shared" si="264"/>
        <v>45333</v>
      </c>
      <c s="229"/>
    </row>
    <row ht="10.7">
      <c r="FL1506" s="1"/>
      <c s="125">
        <f t="shared" si="264"/>
        <v>45334</v>
      </c>
      <c s="229"/>
    </row>
    <row ht="10.7">
      <c r="FL1507" s="1"/>
      <c s="125">
        <f t="shared" si="264"/>
        <v>45335</v>
      </c>
      <c s="229"/>
    </row>
    <row ht="10.7">
      <c r="FL1508" s="1"/>
      <c s="125">
        <f t="shared" si="264"/>
        <v>45336</v>
      </c>
      <c s="229"/>
    </row>
    <row ht="10.7">
      <c r="FL1509" s="1"/>
      <c s="125">
        <f t="shared" si="264"/>
        <v>45337</v>
      </c>
      <c s="229"/>
    </row>
    <row ht="10.7">
      <c r="FL1510" s="1"/>
      <c s="125">
        <f t="shared" si="264"/>
        <v>45338</v>
      </c>
      <c s="229"/>
    </row>
    <row ht="10.7">
      <c r="FL1511" s="1"/>
      <c s="125">
        <f t="shared" si="264"/>
        <v>45339</v>
      </c>
      <c s="229"/>
    </row>
    <row ht="10.7">
      <c r="FL1512" s="1"/>
      <c s="125">
        <f t="shared" si="264"/>
        <v>45340</v>
      </c>
      <c s="229"/>
    </row>
    <row ht="10.7">
      <c r="FL1513" s="1"/>
      <c s="125">
        <f t="shared" si="264"/>
        <v>45341</v>
      </c>
      <c s="229"/>
    </row>
    <row ht="10.7">
      <c r="FL1514" s="1"/>
      <c s="125">
        <f t="shared" si="264"/>
        <v>45342</v>
      </c>
      <c s="229"/>
    </row>
    <row ht="10.7">
      <c r="FL1515" s="1"/>
      <c s="125">
        <f t="shared" si="264"/>
        <v>45343</v>
      </c>
      <c s="229"/>
    </row>
    <row ht="10.7">
      <c r="FL1516" s="1"/>
      <c s="125">
        <f t="shared" si="264"/>
        <v>45344</v>
      </c>
      <c s="229"/>
    </row>
    <row ht="10.7">
      <c r="FL1517" s="1"/>
      <c s="125">
        <f t="shared" si="264"/>
        <v>45345</v>
      </c>
      <c s="229"/>
    </row>
    <row ht="10.7">
      <c r="FL1518" s="1"/>
      <c s="125">
        <f t="shared" si="264"/>
        <v>45346</v>
      </c>
      <c s="229"/>
    </row>
    <row ht="10.7">
      <c r="FL1519" s="1"/>
      <c s="125">
        <f t="shared" si="264"/>
        <v>45347</v>
      </c>
    </row>
    <row ht="10.7">
      <c r="FL1520" s="1"/>
      <c s="125">
        <f t="shared" si="264"/>
        <v>45348</v>
      </c>
    </row>
    <row ht="10.7">
      <c r="FL1521" s="1"/>
      <c s="125">
        <f t="shared" si="264"/>
        <v>45349</v>
      </c>
    </row>
    <row ht="10.7">
      <c r="FL1522" s="1"/>
      <c s="125">
        <f t="shared" si="264"/>
        <v>45350</v>
      </c>
    </row>
    <row ht="10.7">
      <c r="FL1523" s="1"/>
      <c s="125">
        <f t="shared" si="264"/>
        <v>45351</v>
      </c>
    </row>
    <row ht="10.7">
      <c r="FL1524" s="1"/>
      <c s="125">
        <f t="shared" si="264"/>
        <v>45352</v>
      </c>
    </row>
    <row ht="10.7">
      <c r="FL1525" s="1"/>
      <c s="125">
        <f t="shared" si="264"/>
        <v>45353</v>
      </c>
    </row>
    <row ht="10.7">
      <c r="FL1526" s="1"/>
      <c s="125">
        <f t="shared" si="264"/>
        <v>45354</v>
      </c>
    </row>
    <row ht="10.7">
      <c r="FL1527" s="1"/>
      <c s="125">
        <f t="shared" si="264"/>
        <v>45355</v>
      </c>
    </row>
    <row ht="10.7">
      <c r="FL1528" s="1"/>
      <c s="125">
        <f t="shared" si="264"/>
        <v>45356</v>
      </c>
    </row>
    <row ht="10.7">
      <c r="FL1529" s="1"/>
      <c s="125">
        <f t="shared" si="264"/>
        <v>45357</v>
      </c>
    </row>
    <row ht="10.7">
      <c r="FL1530" s="1"/>
      <c s="125">
        <f t="shared" si="264"/>
        <v>45358</v>
      </c>
    </row>
    <row ht="10.7">
      <c r="FL1531" s="1"/>
      <c s="125">
        <f t="shared" si="264"/>
        <v>45359</v>
      </c>
    </row>
    <row ht="10.7">
      <c r="FL1532" s="1"/>
      <c s="125">
        <f t="shared" si="264"/>
        <v>45360</v>
      </c>
    </row>
    <row ht="10.7">
      <c r="FL1533" s="1"/>
      <c s="125">
        <f t="shared" si="264"/>
        <v>45361</v>
      </c>
    </row>
    <row ht="10.7">
      <c r="FL1534" s="1"/>
      <c s="125">
        <f t="shared" si="300" ref="FM1534:FM1788">FM1533+1</f>
        <v>45362</v>
      </c>
    </row>
    <row ht="10.7">
      <c r="FL1535" s="1"/>
      <c s="125">
        <f t="shared" si="300"/>
        <v>45363</v>
      </c>
    </row>
    <row ht="10.7">
      <c r="FL1536" s="1"/>
      <c s="125">
        <f t="shared" si="300"/>
        <v>45364</v>
      </c>
    </row>
    <row ht="10.7">
      <c r="FL1537" s="1"/>
      <c s="125">
        <f t="shared" si="300"/>
        <v>45365</v>
      </c>
    </row>
    <row ht="10.7">
      <c r="FL1538" s="1"/>
      <c s="125">
        <f t="shared" si="300"/>
        <v>45366</v>
      </c>
    </row>
    <row ht="10.7">
      <c r="FL1539" s="1"/>
      <c s="125">
        <f t="shared" si="300"/>
        <v>45367</v>
      </c>
    </row>
    <row ht="10.7">
      <c r="FL1540" s="1"/>
      <c s="125">
        <f t="shared" si="300"/>
        <v>45368</v>
      </c>
    </row>
    <row ht="10.7">
      <c r="FL1541" s="1"/>
      <c s="125">
        <f t="shared" si="300"/>
        <v>45369</v>
      </c>
    </row>
    <row ht="10.7">
      <c r="FL1542" s="1"/>
      <c s="125">
        <f t="shared" si="300"/>
        <v>45370</v>
      </c>
    </row>
    <row ht="10.7">
      <c r="FL1543" s="1"/>
      <c s="125">
        <f t="shared" si="300"/>
        <v>45371</v>
      </c>
    </row>
    <row ht="10.7">
      <c r="FL1544" s="1"/>
      <c s="125">
        <f t="shared" si="300"/>
        <v>45372</v>
      </c>
    </row>
    <row ht="10.7">
      <c r="FL1545" s="1"/>
      <c s="125">
        <f t="shared" si="300"/>
        <v>45373</v>
      </c>
    </row>
    <row ht="10.7">
      <c r="FL1546" s="1"/>
      <c s="125">
        <f t="shared" si="300"/>
        <v>45374</v>
      </c>
    </row>
    <row ht="10.7">
      <c r="FL1547" s="1"/>
      <c s="125">
        <f t="shared" si="300"/>
        <v>45375</v>
      </c>
    </row>
    <row ht="10.7">
      <c r="FL1548" s="1"/>
      <c s="125">
        <f t="shared" si="300"/>
        <v>45376</v>
      </c>
    </row>
    <row ht="10.7">
      <c r="FL1549" s="1"/>
      <c s="125">
        <f t="shared" si="300"/>
        <v>45377</v>
      </c>
    </row>
    <row ht="10.7">
      <c r="FL1550" s="1"/>
      <c s="125">
        <f t="shared" si="300"/>
        <v>45378</v>
      </c>
    </row>
    <row ht="10.7">
      <c r="FL1551" s="1"/>
      <c s="125">
        <f t="shared" si="300"/>
        <v>45379</v>
      </c>
    </row>
    <row ht="10.7">
      <c r="FL1552" s="1"/>
      <c s="125">
        <f t="shared" si="300"/>
        <v>45380</v>
      </c>
    </row>
    <row ht="10.7">
      <c r="FL1553" s="1"/>
      <c s="125">
        <f t="shared" si="300"/>
        <v>45381</v>
      </c>
    </row>
    <row ht="10.7">
      <c r="FL1554" s="1"/>
      <c s="125">
        <f t="shared" si="300"/>
        <v>45382</v>
      </c>
    </row>
    <row ht="10.7">
      <c r="FL1555" s="1"/>
      <c s="125">
        <f t="shared" si="300"/>
        <v>45383</v>
      </c>
    </row>
    <row ht="10.7">
      <c r="FL1556" s="1"/>
      <c s="125">
        <f t="shared" si="300"/>
        <v>45384</v>
      </c>
    </row>
    <row ht="10.7">
      <c r="FL1557" s="1"/>
      <c s="125">
        <f t="shared" si="300"/>
        <v>45385</v>
      </c>
    </row>
    <row ht="10.7">
      <c r="FL1558" s="1"/>
      <c s="125">
        <f t="shared" si="300"/>
        <v>45386</v>
      </c>
    </row>
    <row ht="10.7">
      <c r="FL1559" s="1"/>
      <c s="125">
        <f t="shared" si="300"/>
        <v>45387</v>
      </c>
    </row>
    <row ht="10.7">
      <c r="FL1560" s="1"/>
      <c s="125">
        <f t="shared" si="300"/>
        <v>45388</v>
      </c>
    </row>
    <row ht="10.7">
      <c r="FL1561" s="1"/>
      <c s="125">
        <f t="shared" si="300"/>
        <v>45389</v>
      </c>
    </row>
    <row ht="10.7">
      <c r="FL1562" s="1"/>
      <c s="125">
        <f t="shared" si="300"/>
        <v>45390</v>
      </c>
    </row>
    <row ht="10.7">
      <c r="FL1563" s="1"/>
      <c s="125">
        <f t="shared" si="300"/>
        <v>45391</v>
      </c>
    </row>
    <row ht="10.7">
      <c r="FL1564" s="1"/>
      <c s="125">
        <f t="shared" si="300"/>
        <v>45392</v>
      </c>
    </row>
    <row ht="10.7">
      <c r="FL1565" s="1"/>
      <c s="125">
        <f t="shared" si="300"/>
        <v>45393</v>
      </c>
    </row>
    <row ht="10.7">
      <c r="FL1566" s="1"/>
      <c s="125">
        <f t="shared" si="300"/>
        <v>45394</v>
      </c>
    </row>
    <row ht="10.7">
      <c r="FL1567" s="1"/>
      <c s="125">
        <f t="shared" si="300"/>
        <v>45395</v>
      </c>
    </row>
    <row ht="10.7">
      <c r="FL1568" s="1"/>
      <c s="125">
        <f t="shared" si="300"/>
        <v>45396</v>
      </c>
    </row>
    <row ht="10.7">
      <c r="FL1569" s="1"/>
      <c s="125">
        <f t="shared" si="300"/>
        <v>45397</v>
      </c>
    </row>
    <row ht="10.7">
      <c r="FL1570" s="1"/>
      <c s="125">
        <f t="shared" si="300"/>
        <v>45398</v>
      </c>
    </row>
    <row ht="10.7">
      <c r="FL1571" s="1"/>
      <c s="125">
        <f t="shared" si="300"/>
        <v>45399</v>
      </c>
    </row>
    <row ht="10.7">
      <c r="FL1572" s="1"/>
      <c s="125">
        <f t="shared" si="300"/>
        <v>45400</v>
      </c>
    </row>
    <row ht="10.7">
      <c r="FL1573" s="1"/>
      <c s="125">
        <f t="shared" si="300"/>
        <v>45401</v>
      </c>
    </row>
    <row ht="10.7">
      <c r="FL1574" s="1"/>
      <c s="125">
        <f t="shared" si="300"/>
        <v>45402</v>
      </c>
    </row>
    <row ht="10.7">
      <c r="FL1575" s="1"/>
      <c s="125">
        <f t="shared" si="300"/>
        <v>45403</v>
      </c>
    </row>
    <row ht="10.7">
      <c r="FL1576" s="1"/>
      <c s="125">
        <f t="shared" si="300"/>
        <v>45404</v>
      </c>
    </row>
    <row ht="10.7">
      <c r="FL1577" s="1"/>
      <c s="125">
        <f t="shared" si="300"/>
        <v>45405</v>
      </c>
    </row>
    <row ht="10.7">
      <c r="FL1578" s="1"/>
      <c s="125">
        <f t="shared" si="300"/>
        <v>45406</v>
      </c>
    </row>
    <row ht="10.7">
      <c r="FL1579" s="1"/>
      <c s="125">
        <f t="shared" si="300"/>
        <v>45407</v>
      </c>
    </row>
    <row ht="10.7">
      <c r="FL1580" s="1"/>
      <c s="125">
        <f t="shared" si="300"/>
        <v>45408</v>
      </c>
    </row>
    <row ht="10.7">
      <c r="FL1581" s="1"/>
      <c s="125">
        <f t="shared" si="300"/>
        <v>45409</v>
      </c>
    </row>
    <row ht="10.7">
      <c r="FL1582" s="1"/>
      <c s="125">
        <f t="shared" si="300"/>
        <v>45410</v>
      </c>
    </row>
    <row ht="10.7">
      <c r="FL1583" s="1"/>
      <c s="125">
        <f t="shared" si="300"/>
        <v>45411</v>
      </c>
    </row>
    <row ht="10.7">
      <c r="FL1584" s="1"/>
      <c s="125">
        <f t="shared" si="300"/>
        <v>45412</v>
      </c>
    </row>
    <row ht="10.7">
      <c r="FL1585" s="1"/>
      <c s="125">
        <f t="shared" si="300"/>
        <v>45413</v>
      </c>
    </row>
    <row ht="10.7">
      <c r="FL1586" s="1"/>
      <c s="125">
        <f t="shared" si="300"/>
        <v>45414</v>
      </c>
    </row>
    <row ht="10.7">
      <c r="FL1587" s="1"/>
      <c s="125">
        <f t="shared" si="300"/>
        <v>45415</v>
      </c>
    </row>
    <row ht="10.7">
      <c r="FL1588" s="1"/>
      <c s="125">
        <f t="shared" si="300"/>
        <v>45416</v>
      </c>
    </row>
    <row ht="10.7">
      <c r="FL1589" s="1"/>
      <c s="125">
        <f t="shared" si="300"/>
        <v>45417</v>
      </c>
    </row>
    <row ht="10.7">
      <c r="FL1590" s="1"/>
      <c s="125">
        <f t="shared" si="300"/>
        <v>45418</v>
      </c>
    </row>
    <row ht="10.7">
      <c r="FL1591" s="1"/>
      <c s="125">
        <f t="shared" si="300"/>
        <v>45419</v>
      </c>
    </row>
    <row ht="10.7">
      <c r="FL1592" s="1"/>
      <c s="125">
        <f t="shared" si="300"/>
        <v>45420</v>
      </c>
    </row>
    <row ht="10.7">
      <c r="FL1593" s="1"/>
      <c s="125">
        <f t="shared" si="300"/>
        <v>45421</v>
      </c>
    </row>
    <row ht="10.7">
      <c r="FL1594" s="1"/>
      <c s="125">
        <f t="shared" si="300"/>
        <v>45422</v>
      </c>
    </row>
    <row ht="10.7">
      <c r="FL1595" s="1"/>
      <c s="125">
        <f t="shared" si="300"/>
        <v>45423</v>
      </c>
    </row>
    <row ht="10.7">
      <c r="FL1596" s="1"/>
      <c s="125">
        <f t="shared" si="300"/>
        <v>45424</v>
      </c>
    </row>
    <row ht="10.7">
      <c r="FL1597" s="1"/>
      <c s="125">
        <f t="shared" si="300"/>
        <v>45425</v>
      </c>
    </row>
    <row ht="10.7">
      <c r="FL1598" s="1"/>
      <c s="125">
        <f t="shared" si="300"/>
        <v>45426</v>
      </c>
    </row>
    <row ht="10.7">
      <c r="FL1599" s="1"/>
      <c s="125">
        <f t="shared" si="300"/>
        <v>45427</v>
      </c>
    </row>
    <row ht="10.7">
      <c r="FL1600" s="1"/>
      <c s="125">
        <f t="shared" si="300"/>
        <v>45428</v>
      </c>
    </row>
    <row ht="10.7">
      <c r="FL1601" s="1"/>
      <c s="125">
        <f t="shared" si="300"/>
        <v>45429</v>
      </c>
    </row>
    <row ht="10.7">
      <c r="FL1602" s="1"/>
      <c s="125">
        <f t="shared" si="300"/>
        <v>45430</v>
      </c>
    </row>
    <row ht="10.7">
      <c r="FL1603" s="1"/>
      <c s="125">
        <f t="shared" si="300"/>
        <v>45431</v>
      </c>
    </row>
    <row ht="10.7">
      <c r="FL1604" s="1"/>
      <c s="125">
        <f t="shared" si="300"/>
        <v>45432</v>
      </c>
    </row>
    <row ht="10.7">
      <c r="FL1605" s="1"/>
      <c s="125">
        <f t="shared" si="300"/>
        <v>45433</v>
      </c>
    </row>
    <row ht="10.7">
      <c r="FL1606" s="1"/>
      <c s="125">
        <f t="shared" si="300"/>
        <v>45434</v>
      </c>
    </row>
    <row ht="10.7">
      <c r="FL1607" s="1"/>
      <c s="125">
        <f t="shared" si="300"/>
        <v>45435</v>
      </c>
    </row>
    <row ht="10.7">
      <c r="FL1608" s="1"/>
      <c s="125">
        <f t="shared" si="300"/>
        <v>45436</v>
      </c>
    </row>
    <row ht="10.7">
      <c r="FL1609" s="1"/>
      <c s="125">
        <f t="shared" si="300"/>
        <v>45437</v>
      </c>
    </row>
    <row ht="10.7">
      <c r="FL1610" s="1"/>
      <c s="125">
        <f t="shared" si="300"/>
        <v>45438</v>
      </c>
    </row>
    <row ht="10.7">
      <c r="FL1611" s="1"/>
      <c s="125">
        <f t="shared" si="300"/>
        <v>45439</v>
      </c>
    </row>
    <row ht="10.7">
      <c r="FL1612" s="1"/>
      <c s="125">
        <f t="shared" si="300"/>
        <v>45440</v>
      </c>
    </row>
    <row ht="10.7">
      <c r="FL1613" s="1"/>
      <c s="125">
        <f t="shared" si="300"/>
        <v>45441</v>
      </c>
    </row>
    <row ht="10.7">
      <c r="FL1614" s="1"/>
      <c s="125">
        <f t="shared" si="300"/>
        <v>45442</v>
      </c>
    </row>
    <row ht="10.7">
      <c r="FL1615" s="1"/>
      <c s="125">
        <f t="shared" si="300"/>
        <v>45443</v>
      </c>
    </row>
    <row ht="10.7">
      <c r="FL1616" s="1"/>
      <c s="125">
        <f t="shared" si="300"/>
        <v>45444</v>
      </c>
    </row>
    <row ht="10.7">
      <c r="FL1617" s="1"/>
      <c s="125">
        <f t="shared" si="300"/>
        <v>45445</v>
      </c>
    </row>
    <row ht="10.7">
      <c r="FL1618" s="1"/>
      <c s="125">
        <f t="shared" si="300"/>
        <v>45446</v>
      </c>
    </row>
    <row ht="10.7">
      <c r="FL1619" s="1"/>
      <c s="125">
        <f t="shared" si="300"/>
        <v>45447</v>
      </c>
    </row>
    <row ht="10.7">
      <c r="FL1620" s="1"/>
      <c s="125">
        <f t="shared" si="300"/>
        <v>45448</v>
      </c>
    </row>
    <row ht="10.7">
      <c r="FL1621" s="1"/>
      <c s="125">
        <f t="shared" si="300"/>
        <v>45449</v>
      </c>
    </row>
    <row ht="10.7">
      <c r="FL1622" s="1"/>
      <c s="125">
        <f t="shared" si="300"/>
        <v>45450</v>
      </c>
    </row>
    <row ht="10.7">
      <c r="FL1623" s="1"/>
      <c s="125">
        <f t="shared" si="300"/>
        <v>45451</v>
      </c>
    </row>
    <row ht="10.7">
      <c r="FL1624" s="1"/>
      <c s="125">
        <f t="shared" si="300"/>
        <v>45452</v>
      </c>
    </row>
    <row ht="10.7">
      <c r="FL1625" s="1"/>
      <c s="125">
        <f t="shared" si="300"/>
        <v>45453</v>
      </c>
    </row>
    <row ht="10.7">
      <c r="FL1626" s="1"/>
      <c s="125">
        <f t="shared" si="300"/>
        <v>45454</v>
      </c>
    </row>
    <row ht="10.7">
      <c r="FL1627" s="1"/>
      <c s="125">
        <f t="shared" si="300"/>
        <v>45455</v>
      </c>
    </row>
    <row ht="10.7">
      <c r="FL1628" s="1"/>
      <c s="125">
        <f t="shared" si="300"/>
        <v>45456</v>
      </c>
    </row>
    <row ht="10.7">
      <c r="FL1629" s="1"/>
      <c s="125">
        <f t="shared" si="300"/>
        <v>45457</v>
      </c>
    </row>
    <row ht="10.7">
      <c r="FL1630" s="1"/>
      <c s="125">
        <f t="shared" si="300"/>
        <v>45458</v>
      </c>
    </row>
    <row ht="10.7">
      <c r="FL1631" s="1"/>
      <c s="125">
        <f t="shared" si="300"/>
        <v>45459</v>
      </c>
    </row>
    <row ht="10.7">
      <c r="FL1632" s="1"/>
      <c s="125">
        <f t="shared" si="300"/>
        <v>45460</v>
      </c>
    </row>
    <row ht="10.7">
      <c r="FL1633" s="1"/>
      <c s="125">
        <f t="shared" si="300"/>
        <v>45461</v>
      </c>
    </row>
    <row ht="10.7">
      <c r="FL1634" s="1"/>
      <c s="125">
        <f t="shared" si="300"/>
        <v>45462</v>
      </c>
    </row>
    <row ht="10.7">
      <c r="FL1635" s="1"/>
      <c s="125">
        <f t="shared" si="300"/>
        <v>45463</v>
      </c>
    </row>
    <row ht="10.7">
      <c r="FL1636" s="1"/>
      <c s="125">
        <f t="shared" si="300"/>
        <v>45464</v>
      </c>
    </row>
    <row ht="10.7">
      <c r="FL1637" s="1"/>
      <c s="125">
        <f t="shared" si="300"/>
        <v>45465</v>
      </c>
    </row>
    <row ht="10.7">
      <c r="FL1638" s="1"/>
      <c s="125">
        <f t="shared" si="300"/>
        <v>45466</v>
      </c>
    </row>
    <row ht="10.7">
      <c r="FL1639" s="1"/>
      <c s="125">
        <f t="shared" si="300"/>
        <v>45467</v>
      </c>
    </row>
    <row ht="10.7">
      <c r="FL1640" s="1"/>
      <c s="125">
        <f t="shared" si="300"/>
        <v>45468</v>
      </c>
    </row>
    <row ht="10.7">
      <c r="FL1641" s="1"/>
      <c s="125">
        <f t="shared" si="300"/>
        <v>45469</v>
      </c>
    </row>
    <row ht="10.7">
      <c r="FL1642" s="1"/>
      <c s="125">
        <f t="shared" si="300"/>
        <v>45470</v>
      </c>
    </row>
    <row ht="10.7">
      <c r="FL1643" s="1"/>
      <c s="125">
        <f t="shared" si="300"/>
        <v>45471</v>
      </c>
    </row>
    <row ht="10.7">
      <c r="FL1644" s="1"/>
      <c s="125">
        <f t="shared" si="300"/>
        <v>45472</v>
      </c>
    </row>
    <row ht="10.7">
      <c r="FL1645" s="1"/>
      <c s="125">
        <f t="shared" si="300"/>
        <v>45473</v>
      </c>
    </row>
    <row ht="10.7">
      <c r="FL1646" s="1"/>
      <c s="125">
        <f t="shared" si="300"/>
        <v>45474</v>
      </c>
    </row>
    <row ht="10.7">
      <c r="FL1647" s="1"/>
      <c s="125">
        <f t="shared" si="300"/>
        <v>45475</v>
      </c>
    </row>
    <row ht="10.7">
      <c r="FL1648" s="1"/>
      <c s="125">
        <f t="shared" si="300"/>
        <v>45476</v>
      </c>
    </row>
    <row ht="10.7">
      <c r="FL1649" s="1"/>
      <c s="125">
        <f t="shared" si="300"/>
        <v>45477</v>
      </c>
    </row>
    <row ht="10.7">
      <c r="FL1650" s="1"/>
      <c s="125">
        <f t="shared" si="300"/>
        <v>45478</v>
      </c>
    </row>
    <row ht="10.7">
      <c r="FL1651" s="1"/>
      <c s="125">
        <f t="shared" si="300"/>
        <v>45479</v>
      </c>
    </row>
    <row ht="10.7">
      <c r="FL1652" s="1"/>
      <c s="125">
        <f t="shared" si="300"/>
        <v>45480</v>
      </c>
    </row>
    <row ht="10.7">
      <c r="FL1653" s="1"/>
      <c s="125">
        <f t="shared" si="300"/>
        <v>45481</v>
      </c>
    </row>
    <row ht="10.7">
      <c r="FL1654" s="1"/>
      <c s="125">
        <f t="shared" si="300"/>
        <v>45482</v>
      </c>
    </row>
    <row ht="10.7">
      <c r="FL1655" s="1"/>
      <c s="125">
        <f t="shared" si="300"/>
        <v>45483</v>
      </c>
    </row>
    <row ht="10.7">
      <c r="FL1656" s="1"/>
      <c s="125">
        <f t="shared" si="300"/>
        <v>45484</v>
      </c>
    </row>
    <row ht="10.7">
      <c r="FL1657" s="1"/>
      <c s="125">
        <f t="shared" si="300"/>
        <v>45485</v>
      </c>
    </row>
    <row ht="10.7">
      <c r="FL1658" s="1"/>
      <c s="125">
        <f t="shared" si="300"/>
        <v>45486</v>
      </c>
    </row>
    <row ht="10.7">
      <c r="FL1659" s="1"/>
      <c s="125">
        <f t="shared" si="300"/>
        <v>45487</v>
      </c>
    </row>
    <row ht="10.7">
      <c r="FL1660" s="1"/>
      <c s="125">
        <f t="shared" si="300"/>
        <v>45488</v>
      </c>
    </row>
    <row ht="10.7">
      <c r="FL1661" s="1"/>
      <c s="125">
        <f t="shared" si="300"/>
        <v>45489</v>
      </c>
    </row>
    <row ht="10.7">
      <c r="FL1662" s="1"/>
      <c s="125">
        <f t="shared" si="300"/>
        <v>45490</v>
      </c>
    </row>
    <row ht="10.7">
      <c r="FL1663" s="1"/>
      <c s="125">
        <f t="shared" si="300"/>
        <v>45491</v>
      </c>
    </row>
    <row ht="10.7">
      <c r="FL1664" s="1"/>
      <c s="125">
        <f t="shared" si="300"/>
        <v>45492</v>
      </c>
    </row>
    <row ht="10.7">
      <c r="FL1665" s="1"/>
      <c s="125">
        <f t="shared" si="300"/>
        <v>45493</v>
      </c>
    </row>
    <row ht="10.7">
      <c r="FL1666" s="1"/>
      <c s="125">
        <f t="shared" si="300"/>
        <v>45494</v>
      </c>
    </row>
    <row ht="10.7">
      <c r="FL1667" s="1"/>
      <c s="125">
        <f t="shared" si="300"/>
        <v>45495</v>
      </c>
    </row>
    <row ht="10.7">
      <c r="FL1668" s="1"/>
      <c s="125">
        <f t="shared" si="300"/>
        <v>45496</v>
      </c>
    </row>
    <row ht="10.7">
      <c r="FL1669" s="1"/>
      <c s="125">
        <f t="shared" si="300"/>
        <v>45497</v>
      </c>
    </row>
    <row ht="10.7">
      <c r="FL1670" s="1"/>
      <c s="125">
        <f t="shared" si="300"/>
        <v>45498</v>
      </c>
    </row>
    <row ht="10.7">
      <c r="FL1671" s="1"/>
      <c s="125">
        <f t="shared" si="300"/>
        <v>45499</v>
      </c>
    </row>
    <row ht="10.7">
      <c r="FL1672" s="1"/>
      <c s="125">
        <f t="shared" si="300"/>
        <v>45500</v>
      </c>
    </row>
    <row ht="10.7">
      <c r="FL1673" s="1"/>
      <c s="125">
        <f t="shared" si="300"/>
        <v>45501</v>
      </c>
    </row>
    <row ht="10.7">
      <c r="FL1674" s="1"/>
      <c s="125">
        <f t="shared" si="300"/>
        <v>45502</v>
      </c>
    </row>
    <row ht="10.7">
      <c r="FL1675" s="1"/>
      <c s="125">
        <f t="shared" si="300"/>
        <v>45503</v>
      </c>
    </row>
    <row ht="10.7">
      <c r="FL1676" s="1"/>
      <c s="125">
        <f t="shared" si="300"/>
        <v>45504</v>
      </c>
    </row>
    <row ht="10.7">
      <c r="FL1677" s="1"/>
      <c s="125">
        <f t="shared" si="300"/>
        <v>45505</v>
      </c>
    </row>
    <row ht="10.7">
      <c r="FL1678" s="1"/>
      <c s="125">
        <f t="shared" si="300"/>
        <v>45506</v>
      </c>
    </row>
    <row ht="10.7">
      <c r="FL1679" s="1"/>
      <c s="125">
        <f t="shared" si="300"/>
        <v>45507</v>
      </c>
    </row>
    <row ht="10.7">
      <c r="FL1680" s="1"/>
      <c s="125">
        <f t="shared" si="300"/>
        <v>45508</v>
      </c>
    </row>
    <row ht="10.7">
      <c r="FL1681" s="1"/>
      <c s="125">
        <f t="shared" si="300"/>
        <v>45509</v>
      </c>
    </row>
    <row ht="10.7">
      <c r="FL1682" s="1"/>
      <c s="125">
        <f t="shared" si="300"/>
        <v>45510</v>
      </c>
    </row>
    <row ht="10.7">
      <c r="FL1683" s="1"/>
      <c s="125">
        <f t="shared" si="300"/>
        <v>45511</v>
      </c>
    </row>
    <row ht="10.7">
      <c r="FL1684" s="1"/>
      <c s="125">
        <f t="shared" si="300"/>
        <v>45512</v>
      </c>
    </row>
    <row ht="10.7">
      <c r="FL1685" s="1"/>
      <c s="125">
        <f t="shared" si="300"/>
        <v>45513</v>
      </c>
    </row>
    <row ht="10.7">
      <c r="FL1686" s="1"/>
      <c s="125">
        <f t="shared" si="300"/>
        <v>45514</v>
      </c>
    </row>
    <row ht="10.7">
      <c r="FL1687" s="1"/>
      <c s="125">
        <f t="shared" si="300"/>
        <v>45515</v>
      </c>
    </row>
    <row ht="10.7">
      <c r="FL1688" s="1"/>
      <c s="125">
        <f t="shared" si="300"/>
        <v>45516</v>
      </c>
    </row>
    <row ht="10.7">
      <c r="FL1689" s="1"/>
      <c s="125">
        <f t="shared" si="300"/>
        <v>45517</v>
      </c>
    </row>
    <row ht="10.7">
      <c r="FL1690" s="1"/>
      <c s="125">
        <f t="shared" si="300"/>
        <v>45518</v>
      </c>
    </row>
    <row ht="10.7">
      <c r="FL1691" s="1"/>
      <c s="125">
        <f t="shared" si="300"/>
        <v>45519</v>
      </c>
    </row>
    <row ht="10.7">
      <c r="FL1692" s="1"/>
      <c s="125">
        <f t="shared" si="300"/>
        <v>45520</v>
      </c>
    </row>
    <row ht="10.7">
      <c r="FL1693" s="1"/>
      <c s="125">
        <f t="shared" si="300"/>
        <v>45521</v>
      </c>
    </row>
    <row ht="10.7">
      <c r="FL1694" s="1"/>
      <c s="125">
        <f t="shared" si="300"/>
        <v>45522</v>
      </c>
    </row>
    <row ht="10.7">
      <c r="FL1695" s="1"/>
      <c s="125">
        <f t="shared" si="300"/>
        <v>45523</v>
      </c>
    </row>
    <row ht="10.7">
      <c r="FL1696" s="1"/>
      <c s="125">
        <f t="shared" si="300"/>
        <v>45524</v>
      </c>
    </row>
    <row ht="10.7">
      <c r="FL1697" s="1"/>
      <c s="125">
        <f t="shared" si="300"/>
        <v>45525</v>
      </c>
    </row>
    <row ht="10.7">
      <c r="FL1698" s="1"/>
      <c s="125">
        <f t="shared" si="300"/>
        <v>45526</v>
      </c>
    </row>
    <row ht="10.7">
      <c r="FL1699" s="1"/>
      <c s="125">
        <f t="shared" si="300"/>
        <v>45527</v>
      </c>
    </row>
    <row ht="10.7">
      <c r="FL1700" s="1"/>
      <c s="125">
        <f t="shared" si="300"/>
        <v>45528</v>
      </c>
    </row>
    <row ht="10.7">
      <c r="FL1701" s="1"/>
      <c s="125">
        <f t="shared" si="300"/>
        <v>45529</v>
      </c>
    </row>
    <row ht="10.7">
      <c r="FL1702" s="1"/>
      <c s="125">
        <f t="shared" si="300"/>
        <v>45530</v>
      </c>
    </row>
    <row ht="10.7">
      <c r="FL1703" s="1"/>
      <c s="125">
        <f t="shared" si="300"/>
        <v>45531</v>
      </c>
    </row>
    <row ht="10.7">
      <c r="FL1704" s="1"/>
      <c s="125">
        <f t="shared" si="300"/>
        <v>45532</v>
      </c>
    </row>
    <row ht="10.7">
      <c r="FL1705" s="1"/>
      <c s="125">
        <f t="shared" si="300"/>
        <v>45533</v>
      </c>
    </row>
    <row ht="10.7">
      <c r="FL1706" s="1"/>
      <c s="125">
        <f t="shared" si="300"/>
        <v>45534</v>
      </c>
    </row>
    <row ht="10.7">
      <c r="FL1707" s="1"/>
      <c s="125">
        <f t="shared" si="300"/>
        <v>45535</v>
      </c>
    </row>
    <row ht="10.7">
      <c r="FL1708" s="1"/>
      <c s="125">
        <f t="shared" si="300"/>
        <v>45536</v>
      </c>
    </row>
    <row ht="10.7">
      <c r="FL1709" s="1"/>
      <c s="125">
        <f t="shared" si="300"/>
        <v>45537</v>
      </c>
    </row>
    <row ht="10.7">
      <c r="FL1710" s="1"/>
      <c s="125">
        <f t="shared" si="300"/>
        <v>45538</v>
      </c>
    </row>
    <row ht="10.7">
      <c r="FL1711" s="1"/>
      <c s="125">
        <f t="shared" si="300"/>
        <v>45539</v>
      </c>
    </row>
    <row ht="10.7">
      <c r="FL1712" s="1"/>
      <c s="125">
        <f t="shared" si="300"/>
        <v>45540</v>
      </c>
    </row>
    <row ht="10.7">
      <c r="FL1713" s="1"/>
      <c s="125">
        <f t="shared" si="300"/>
        <v>45541</v>
      </c>
    </row>
    <row ht="10.7">
      <c r="FL1714" s="1"/>
      <c s="125">
        <f t="shared" si="300"/>
        <v>45542</v>
      </c>
    </row>
    <row ht="10.7">
      <c r="FL1715" s="1"/>
      <c s="125">
        <f t="shared" si="300"/>
        <v>45543</v>
      </c>
    </row>
    <row ht="10.7">
      <c r="FL1716" s="1"/>
      <c s="125">
        <f t="shared" si="300"/>
        <v>45544</v>
      </c>
    </row>
    <row ht="10.7">
      <c r="FL1717" s="1"/>
      <c s="125">
        <f t="shared" si="300"/>
        <v>45545</v>
      </c>
    </row>
    <row ht="10.7">
      <c r="FL1718" s="1"/>
      <c s="125">
        <f t="shared" si="300"/>
        <v>45546</v>
      </c>
    </row>
    <row ht="10.7">
      <c r="FL1719" s="1"/>
      <c s="125">
        <f t="shared" si="300"/>
        <v>45547</v>
      </c>
    </row>
    <row ht="10.7">
      <c r="FL1720" s="1"/>
      <c s="125">
        <f t="shared" si="300"/>
        <v>45548</v>
      </c>
    </row>
    <row ht="10.7">
      <c r="FL1721" s="1"/>
      <c s="125">
        <f t="shared" si="300"/>
        <v>45549</v>
      </c>
    </row>
    <row ht="10.7">
      <c r="FL1722" s="1"/>
      <c s="125">
        <f t="shared" si="300"/>
        <v>45550</v>
      </c>
    </row>
    <row ht="10.7">
      <c r="FL1723" s="1"/>
      <c s="125">
        <f t="shared" si="300"/>
        <v>45551</v>
      </c>
    </row>
    <row ht="10.7">
      <c r="FL1724" s="1"/>
      <c s="125">
        <f t="shared" si="300"/>
        <v>45552</v>
      </c>
    </row>
    <row ht="10.7">
      <c r="FL1725" s="1"/>
      <c s="125">
        <f t="shared" si="300"/>
        <v>45553</v>
      </c>
    </row>
    <row ht="10.7">
      <c r="FL1726" s="1"/>
      <c s="125">
        <f t="shared" si="300"/>
        <v>45554</v>
      </c>
    </row>
    <row ht="10.7">
      <c r="FL1727" s="1"/>
      <c s="125">
        <f t="shared" si="300"/>
        <v>45555</v>
      </c>
    </row>
    <row ht="10.7">
      <c r="FL1728" s="1"/>
      <c s="125">
        <f t="shared" si="300"/>
        <v>45556</v>
      </c>
    </row>
    <row ht="10.7">
      <c r="FL1729" s="1"/>
      <c s="125">
        <f t="shared" si="300"/>
        <v>45557</v>
      </c>
    </row>
    <row ht="10.7">
      <c r="FL1730" s="1"/>
      <c s="125">
        <f t="shared" si="300"/>
        <v>45558</v>
      </c>
    </row>
    <row ht="10.7">
      <c r="FL1731" s="1"/>
      <c s="125">
        <f t="shared" si="300"/>
        <v>45559</v>
      </c>
    </row>
    <row ht="10.7">
      <c r="FL1732" s="1"/>
      <c s="125">
        <f t="shared" si="300"/>
        <v>45560</v>
      </c>
    </row>
    <row ht="10.7">
      <c r="FL1733" s="1"/>
      <c s="125">
        <f t="shared" si="300"/>
        <v>45561</v>
      </c>
    </row>
    <row ht="10.7">
      <c r="FL1734" s="1"/>
      <c s="125">
        <f t="shared" si="300"/>
        <v>45562</v>
      </c>
    </row>
    <row ht="10.7">
      <c r="FL1735" s="1"/>
      <c s="125">
        <f t="shared" si="300"/>
        <v>45563</v>
      </c>
    </row>
    <row ht="10.7">
      <c r="FL1736" s="1"/>
      <c s="125">
        <f t="shared" si="300"/>
        <v>45564</v>
      </c>
    </row>
    <row ht="10.7">
      <c r="FL1737" s="1"/>
      <c s="125">
        <f t="shared" si="300"/>
        <v>45565</v>
      </c>
    </row>
    <row ht="10.7">
      <c r="FL1738" s="1"/>
      <c s="125">
        <f t="shared" si="300"/>
        <v>45566</v>
      </c>
    </row>
    <row ht="10.7">
      <c r="FL1739" s="1"/>
      <c s="125">
        <f t="shared" si="300"/>
        <v>45567</v>
      </c>
    </row>
    <row ht="10.7">
      <c r="FL1740" s="1"/>
      <c s="125">
        <f t="shared" si="300"/>
        <v>45568</v>
      </c>
    </row>
    <row ht="10.7">
      <c r="FL1741" s="1"/>
      <c s="125">
        <f t="shared" si="300"/>
        <v>45569</v>
      </c>
    </row>
    <row ht="10.7">
      <c r="FL1742" s="1"/>
      <c s="125">
        <f t="shared" si="300"/>
        <v>45570</v>
      </c>
    </row>
    <row ht="10.7">
      <c r="FL1743" s="1"/>
      <c s="125">
        <f t="shared" si="300"/>
        <v>45571</v>
      </c>
    </row>
    <row ht="10.7">
      <c r="FL1744" s="1"/>
      <c s="125">
        <f t="shared" si="300"/>
        <v>45572</v>
      </c>
    </row>
    <row ht="10.7">
      <c r="FL1745" s="1"/>
      <c s="125">
        <f t="shared" si="300"/>
        <v>45573</v>
      </c>
    </row>
    <row ht="10.7">
      <c r="FL1746" s="1"/>
      <c s="125">
        <f t="shared" si="300"/>
        <v>45574</v>
      </c>
    </row>
    <row ht="10.7">
      <c r="FL1747" s="1"/>
      <c s="125">
        <f t="shared" si="300"/>
        <v>45575</v>
      </c>
    </row>
    <row ht="10.7">
      <c r="FL1748" s="1"/>
      <c s="125">
        <f t="shared" si="300"/>
        <v>45576</v>
      </c>
    </row>
    <row ht="10.7">
      <c r="FL1749" s="1"/>
      <c s="125">
        <f t="shared" si="300"/>
        <v>45577</v>
      </c>
    </row>
    <row ht="10.7">
      <c r="FL1750" s="1"/>
      <c s="125">
        <f t="shared" si="300"/>
        <v>45578</v>
      </c>
    </row>
    <row ht="10.7">
      <c r="FL1751" s="1"/>
      <c s="125">
        <f t="shared" si="300"/>
        <v>45579</v>
      </c>
    </row>
    <row ht="10.7">
      <c r="FL1752" s="1"/>
      <c s="125">
        <f t="shared" si="300"/>
        <v>45580</v>
      </c>
    </row>
    <row ht="10.7">
      <c r="FL1753" s="1"/>
      <c s="125">
        <f t="shared" si="300"/>
        <v>45581</v>
      </c>
    </row>
    <row ht="10.7">
      <c r="FL1754" s="1"/>
      <c s="125">
        <f t="shared" si="300"/>
        <v>45582</v>
      </c>
    </row>
    <row ht="10.7">
      <c r="FL1755" s="1"/>
      <c s="125">
        <f t="shared" si="300"/>
        <v>45583</v>
      </c>
    </row>
    <row ht="10.7">
      <c r="FL1756" s="1"/>
      <c s="125">
        <f t="shared" si="300"/>
        <v>45584</v>
      </c>
    </row>
    <row ht="10.7">
      <c r="FL1757" s="1"/>
      <c s="125">
        <f t="shared" si="300"/>
        <v>45585</v>
      </c>
    </row>
    <row ht="10.7">
      <c r="FL1758" s="1"/>
      <c s="125">
        <f t="shared" si="300"/>
        <v>45586</v>
      </c>
    </row>
    <row ht="10.7">
      <c r="FL1759" s="1"/>
      <c s="125">
        <f t="shared" si="300"/>
        <v>45587</v>
      </c>
    </row>
    <row ht="10.7">
      <c r="FL1760" s="1"/>
      <c s="125">
        <f t="shared" si="300"/>
        <v>45588</v>
      </c>
    </row>
    <row ht="10.7">
      <c r="FL1761" s="1"/>
      <c s="125">
        <f t="shared" si="300"/>
        <v>45589</v>
      </c>
    </row>
    <row ht="10.7">
      <c r="FL1762" s="1"/>
      <c s="125">
        <f t="shared" si="300"/>
        <v>45590</v>
      </c>
    </row>
    <row ht="10.7">
      <c r="FL1763" s="1"/>
      <c s="125">
        <f t="shared" si="300"/>
        <v>45591</v>
      </c>
    </row>
    <row ht="10.7">
      <c r="FL1764" s="1"/>
      <c s="125">
        <f t="shared" si="300"/>
        <v>45592</v>
      </c>
    </row>
    <row ht="10.7">
      <c r="FL1765" s="1"/>
      <c s="125">
        <f t="shared" si="300"/>
        <v>45593</v>
      </c>
    </row>
    <row ht="10.7">
      <c r="FL1766" s="1"/>
      <c s="125">
        <f t="shared" si="300"/>
        <v>45594</v>
      </c>
    </row>
    <row ht="10.7">
      <c r="FL1767" s="1"/>
      <c s="125">
        <f t="shared" si="300"/>
        <v>45595</v>
      </c>
    </row>
    <row ht="10.7">
      <c r="FL1768" s="1"/>
      <c s="125">
        <f t="shared" si="300"/>
        <v>45596</v>
      </c>
    </row>
    <row ht="10.7">
      <c r="FL1769" s="1"/>
      <c s="125">
        <f t="shared" si="300"/>
        <v>45597</v>
      </c>
    </row>
    <row ht="10.7">
      <c r="FL1770" s="1"/>
      <c s="125">
        <f t="shared" si="300"/>
        <v>45598</v>
      </c>
    </row>
    <row ht="10.7">
      <c r="FL1771" s="1"/>
      <c s="125">
        <f t="shared" si="300"/>
        <v>45599</v>
      </c>
    </row>
    <row ht="10.7">
      <c r="FL1772" s="1"/>
      <c s="125">
        <f t="shared" si="300"/>
        <v>45600</v>
      </c>
    </row>
    <row ht="10.7">
      <c r="FL1773" s="1"/>
      <c s="125">
        <f t="shared" si="300"/>
        <v>45601</v>
      </c>
    </row>
    <row ht="10.7">
      <c r="FL1774" s="1"/>
      <c s="125">
        <f t="shared" si="300"/>
        <v>45602</v>
      </c>
    </row>
    <row ht="10.7">
      <c r="FL1775" s="1"/>
      <c s="125">
        <f t="shared" si="300"/>
        <v>45603</v>
      </c>
    </row>
    <row ht="10.7">
      <c r="FL1776" s="1"/>
      <c s="125">
        <f t="shared" si="300"/>
        <v>45604</v>
      </c>
    </row>
    <row ht="10.7">
      <c r="FL1777" s="1"/>
      <c s="125">
        <f t="shared" si="300"/>
        <v>45605</v>
      </c>
    </row>
    <row ht="10.7">
      <c r="FL1778" s="1"/>
      <c s="125">
        <f t="shared" si="300"/>
        <v>45606</v>
      </c>
    </row>
    <row ht="10.7">
      <c r="FL1779" s="1"/>
      <c s="125">
        <f t="shared" si="300"/>
        <v>45607</v>
      </c>
    </row>
    <row ht="10.7">
      <c r="FL1780" s="1"/>
      <c s="125">
        <f t="shared" si="300"/>
        <v>45608</v>
      </c>
    </row>
    <row ht="10.7">
      <c r="FL1781" s="1"/>
      <c s="125">
        <f t="shared" si="300"/>
        <v>45609</v>
      </c>
    </row>
    <row ht="10.7">
      <c r="FL1782" s="1"/>
      <c s="125">
        <f t="shared" si="300"/>
        <v>45610</v>
      </c>
    </row>
    <row ht="10.7">
      <c r="FL1783" s="1"/>
      <c s="125">
        <f t="shared" si="300"/>
        <v>45611</v>
      </c>
    </row>
    <row ht="10.7">
      <c r="FL1784" s="1"/>
      <c s="125">
        <f t="shared" si="300"/>
        <v>45612</v>
      </c>
    </row>
    <row ht="10.7">
      <c r="FL1785" s="1"/>
      <c s="125">
        <f t="shared" si="300"/>
        <v>45613</v>
      </c>
    </row>
    <row ht="10.7">
      <c r="FL1786" s="1"/>
      <c s="125">
        <f t="shared" si="300"/>
        <v>45614</v>
      </c>
    </row>
    <row ht="10.7">
      <c r="FL1787" s="1"/>
      <c s="125">
        <f t="shared" si="300"/>
        <v>45615</v>
      </c>
    </row>
    <row ht="10.7">
      <c r="FL1788" s="1"/>
      <c s="125">
        <f t="shared" si="300"/>
        <v>45616</v>
      </c>
    </row>
    <row ht="10.7">
      <c r="FL1789" s="1"/>
      <c s="125">
        <f t="shared" si="301" ref="FM1789:FM2043">FM1788+1</f>
        <v>45617</v>
      </c>
    </row>
    <row ht="10.7">
      <c r="FL1790" s="1"/>
      <c s="125">
        <f t="shared" si="301"/>
        <v>45618</v>
      </c>
    </row>
    <row ht="10.7">
      <c r="FL1791" s="1"/>
      <c s="125">
        <f t="shared" si="301"/>
        <v>45619</v>
      </c>
    </row>
    <row ht="10.7">
      <c r="FL1792" s="1"/>
      <c s="125">
        <f t="shared" si="301"/>
        <v>45620</v>
      </c>
    </row>
    <row ht="10.7">
      <c r="FL1793" s="1"/>
      <c s="125">
        <f t="shared" si="301"/>
        <v>45621</v>
      </c>
    </row>
    <row ht="10.7">
      <c r="FL1794" s="1"/>
      <c s="125">
        <f t="shared" si="301"/>
        <v>45622</v>
      </c>
    </row>
    <row ht="10.7">
      <c r="FL1795" s="1"/>
      <c s="125">
        <f t="shared" si="301"/>
        <v>45623</v>
      </c>
    </row>
    <row ht="10.7">
      <c r="FL1796" s="1"/>
      <c s="125">
        <f t="shared" si="301"/>
        <v>45624</v>
      </c>
    </row>
    <row ht="10.7">
      <c r="FL1797" s="1"/>
      <c s="125">
        <f t="shared" si="301"/>
        <v>45625</v>
      </c>
    </row>
    <row ht="10.7">
      <c r="FL1798" s="1"/>
      <c s="125">
        <f t="shared" si="301"/>
        <v>45626</v>
      </c>
    </row>
    <row ht="10.7">
      <c r="FL1799" s="1"/>
      <c s="125">
        <f t="shared" si="301"/>
        <v>45627</v>
      </c>
    </row>
    <row ht="10.7">
      <c r="FL1800" s="1"/>
      <c s="125">
        <f t="shared" si="301"/>
        <v>45628</v>
      </c>
    </row>
    <row ht="10.7">
      <c r="FL1801" s="1"/>
      <c s="125">
        <f t="shared" si="301"/>
        <v>45629</v>
      </c>
    </row>
    <row ht="10.7">
      <c r="FL1802" s="1"/>
      <c s="125">
        <f t="shared" si="301"/>
        <v>45630</v>
      </c>
    </row>
    <row ht="10.7">
      <c r="FL1803" s="1"/>
      <c s="125">
        <f t="shared" si="301"/>
        <v>45631</v>
      </c>
    </row>
    <row ht="10.7">
      <c r="FL1804" s="1"/>
      <c s="125">
        <f t="shared" si="301"/>
        <v>45632</v>
      </c>
    </row>
    <row ht="10.7">
      <c r="FL1805" s="1"/>
      <c s="125">
        <f t="shared" si="301"/>
        <v>45633</v>
      </c>
    </row>
    <row ht="10.7">
      <c r="FL1806" s="1"/>
      <c s="125">
        <f t="shared" si="301"/>
        <v>45634</v>
      </c>
    </row>
    <row ht="10.7">
      <c r="FL1807" s="1"/>
      <c s="125">
        <f t="shared" si="301"/>
        <v>45635</v>
      </c>
    </row>
    <row ht="10.7">
      <c r="FL1808" s="1"/>
      <c s="125">
        <f t="shared" si="301"/>
        <v>45636</v>
      </c>
    </row>
    <row ht="10.7">
      <c r="FL1809" s="1"/>
      <c s="125">
        <f t="shared" si="301"/>
        <v>45637</v>
      </c>
    </row>
    <row ht="10.7">
      <c r="FL1810" s="1"/>
      <c s="125">
        <f t="shared" si="301"/>
        <v>45638</v>
      </c>
    </row>
    <row ht="10.7">
      <c r="FL1811" s="1"/>
      <c s="125">
        <f t="shared" si="301"/>
        <v>45639</v>
      </c>
    </row>
    <row ht="10.7">
      <c r="FL1812" s="1"/>
      <c s="125">
        <f t="shared" si="301"/>
        <v>45640</v>
      </c>
    </row>
    <row ht="10.7">
      <c r="FL1813" s="1"/>
      <c s="125">
        <f t="shared" si="301"/>
        <v>45641</v>
      </c>
    </row>
    <row ht="10.7">
      <c r="FL1814" s="1"/>
      <c s="125">
        <f t="shared" si="301"/>
        <v>45642</v>
      </c>
    </row>
    <row ht="10.7">
      <c r="FL1815" s="1"/>
      <c s="125">
        <f t="shared" si="301"/>
        <v>45643</v>
      </c>
    </row>
    <row ht="10.7">
      <c r="FL1816" s="1"/>
      <c s="125">
        <f t="shared" si="301"/>
        <v>45644</v>
      </c>
    </row>
    <row ht="10.7">
      <c r="FL1817" s="1"/>
      <c s="125">
        <f t="shared" si="301"/>
        <v>45645</v>
      </c>
    </row>
    <row ht="10.7">
      <c r="FL1818" s="1"/>
      <c s="125">
        <f t="shared" si="301"/>
        <v>45646</v>
      </c>
    </row>
    <row ht="10.7">
      <c r="FL1819" s="1"/>
      <c s="125">
        <f t="shared" si="301"/>
        <v>45647</v>
      </c>
    </row>
    <row ht="10.7">
      <c r="FL1820" s="1"/>
      <c s="125">
        <f t="shared" si="301"/>
        <v>45648</v>
      </c>
    </row>
    <row ht="10.7">
      <c r="FL1821" s="1"/>
      <c s="125">
        <f t="shared" si="301"/>
        <v>45649</v>
      </c>
    </row>
    <row ht="10.7">
      <c r="FL1822" s="1"/>
      <c s="125">
        <f t="shared" si="301"/>
        <v>45650</v>
      </c>
    </row>
    <row ht="10.7">
      <c r="FL1823" s="1"/>
      <c s="125">
        <f t="shared" si="301"/>
        <v>45651</v>
      </c>
    </row>
    <row ht="10.7">
      <c r="FL1824" s="1"/>
      <c s="125">
        <f t="shared" si="301"/>
        <v>45652</v>
      </c>
    </row>
    <row ht="10.7">
      <c r="FL1825" s="1"/>
      <c s="125">
        <f t="shared" si="301"/>
        <v>45653</v>
      </c>
    </row>
    <row ht="10.7">
      <c r="FL1826" s="1"/>
      <c s="125">
        <f t="shared" si="301"/>
        <v>45654</v>
      </c>
    </row>
    <row ht="10.7">
      <c r="FL1827" s="1"/>
      <c s="125">
        <f t="shared" si="301"/>
        <v>45655</v>
      </c>
    </row>
    <row ht="10.7">
      <c r="FL1828" s="1"/>
      <c s="125">
        <f t="shared" si="301"/>
        <v>45656</v>
      </c>
    </row>
    <row ht="10.7">
      <c r="FL1829" s="1"/>
      <c s="125">
        <f t="shared" si="301"/>
        <v>45657</v>
      </c>
    </row>
    <row ht="10.7">
      <c r="FL1830" s="1"/>
      <c s="125">
        <f t="shared" si="301"/>
        <v>45658</v>
      </c>
    </row>
    <row ht="10.7">
      <c r="FL1831" s="1"/>
      <c s="125">
        <f t="shared" si="301"/>
        <v>45659</v>
      </c>
    </row>
    <row ht="10.7">
      <c r="FL1832" s="1"/>
      <c s="125">
        <f t="shared" si="301"/>
        <v>45660</v>
      </c>
    </row>
    <row ht="10.7">
      <c r="FL1833" s="1"/>
      <c s="125">
        <f t="shared" si="301"/>
        <v>45661</v>
      </c>
    </row>
    <row ht="10.7">
      <c r="FL1834" s="1"/>
      <c s="125">
        <f t="shared" si="301"/>
        <v>45662</v>
      </c>
    </row>
    <row ht="10.7">
      <c r="FL1835" s="1"/>
      <c s="125">
        <f t="shared" si="301"/>
        <v>45663</v>
      </c>
    </row>
    <row ht="10.7">
      <c r="FL1836" s="1"/>
      <c s="125">
        <f t="shared" si="301"/>
        <v>45664</v>
      </c>
    </row>
    <row ht="10.7">
      <c r="FL1837" s="1"/>
      <c s="125">
        <f t="shared" si="301"/>
        <v>45665</v>
      </c>
    </row>
    <row ht="10.7">
      <c r="FL1838" s="1"/>
      <c s="125">
        <f t="shared" si="301"/>
        <v>45666</v>
      </c>
    </row>
    <row ht="10.7">
      <c r="FL1839" s="1"/>
      <c s="125">
        <f t="shared" si="301"/>
        <v>45667</v>
      </c>
    </row>
    <row ht="10.7">
      <c r="FL1840" s="1"/>
      <c s="125">
        <f t="shared" si="301"/>
        <v>45668</v>
      </c>
    </row>
    <row ht="10.7">
      <c r="FL1841" s="1"/>
      <c s="125">
        <f t="shared" si="301"/>
        <v>45669</v>
      </c>
    </row>
    <row ht="10.7">
      <c r="FL1842" s="1"/>
      <c s="125">
        <f t="shared" si="301"/>
        <v>45670</v>
      </c>
    </row>
    <row ht="10.7">
      <c r="FL1843" s="1"/>
      <c s="125">
        <f t="shared" si="301"/>
        <v>45671</v>
      </c>
    </row>
    <row ht="10.7">
      <c r="FL1844" s="1"/>
      <c s="125">
        <f t="shared" si="301"/>
        <v>45672</v>
      </c>
    </row>
    <row ht="10.7">
      <c r="FL1845" s="1"/>
      <c s="125">
        <f t="shared" si="301"/>
        <v>45673</v>
      </c>
    </row>
    <row ht="10.7">
      <c r="FL1846" s="1"/>
      <c s="125">
        <f t="shared" si="301"/>
        <v>45674</v>
      </c>
    </row>
    <row ht="10.7">
      <c r="FL1847" s="1"/>
      <c s="125">
        <f t="shared" si="301"/>
        <v>45675</v>
      </c>
    </row>
    <row ht="10.7">
      <c r="FL1848" s="1"/>
      <c s="125">
        <f t="shared" si="301"/>
        <v>45676</v>
      </c>
    </row>
    <row ht="10.7">
      <c r="FL1849" s="1"/>
      <c s="125">
        <f t="shared" si="301"/>
        <v>45677</v>
      </c>
    </row>
    <row ht="10.7">
      <c r="FL1850" s="1"/>
      <c s="125">
        <f t="shared" si="301"/>
        <v>45678</v>
      </c>
    </row>
    <row ht="10.7">
      <c r="FL1851" s="1"/>
      <c s="125">
        <f t="shared" si="301"/>
        <v>45679</v>
      </c>
    </row>
    <row ht="10.7">
      <c r="FL1852" s="1"/>
      <c s="125">
        <f t="shared" si="301"/>
        <v>45680</v>
      </c>
    </row>
    <row ht="10.7">
      <c r="FL1853" s="1"/>
      <c s="125">
        <f t="shared" si="301"/>
        <v>45681</v>
      </c>
    </row>
    <row ht="10.7">
      <c r="FL1854" s="1"/>
      <c s="125">
        <f t="shared" si="301"/>
        <v>45682</v>
      </c>
    </row>
    <row ht="10.7">
      <c r="FL1855" s="1"/>
      <c s="125">
        <f t="shared" si="301"/>
        <v>45683</v>
      </c>
    </row>
    <row ht="10.7">
      <c r="FL1856" s="1"/>
      <c s="125">
        <f t="shared" si="301"/>
        <v>45684</v>
      </c>
    </row>
    <row ht="10.7">
      <c r="FL1857" s="1"/>
      <c s="125">
        <f t="shared" si="301"/>
        <v>45685</v>
      </c>
    </row>
    <row ht="10.7">
      <c r="FL1858" s="1"/>
      <c s="125">
        <f t="shared" si="301"/>
        <v>45686</v>
      </c>
    </row>
    <row ht="10.7">
      <c r="FL1859" s="1"/>
      <c s="125">
        <f t="shared" si="301"/>
        <v>45687</v>
      </c>
    </row>
    <row ht="10.7">
      <c r="FL1860" s="1"/>
      <c s="125">
        <f t="shared" si="301"/>
        <v>45688</v>
      </c>
    </row>
    <row ht="10.7">
      <c r="FL1861" s="1"/>
      <c s="125">
        <f t="shared" si="301"/>
        <v>45689</v>
      </c>
    </row>
    <row ht="10.7">
      <c r="FL1862" s="1"/>
      <c s="125">
        <f t="shared" si="301"/>
        <v>45690</v>
      </c>
    </row>
    <row ht="10.7">
      <c r="FL1863" s="1"/>
      <c s="125">
        <f t="shared" si="301"/>
        <v>45691</v>
      </c>
    </row>
    <row ht="10.7">
      <c r="FL1864" s="1"/>
      <c s="125">
        <f t="shared" si="301"/>
        <v>45692</v>
      </c>
    </row>
    <row ht="10.7">
      <c r="FL1865" s="1"/>
      <c s="125">
        <f t="shared" si="301"/>
        <v>45693</v>
      </c>
    </row>
    <row ht="10.7">
      <c r="FL1866" s="1"/>
      <c s="125">
        <f t="shared" si="301"/>
        <v>45694</v>
      </c>
    </row>
    <row ht="10.7">
      <c r="FL1867" s="1"/>
      <c s="125">
        <f t="shared" si="301"/>
        <v>45695</v>
      </c>
    </row>
    <row ht="10.7">
      <c r="FL1868" s="1"/>
      <c s="125">
        <f t="shared" si="301"/>
        <v>45696</v>
      </c>
    </row>
    <row ht="10.7">
      <c r="FL1869" s="1"/>
      <c s="125">
        <f t="shared" si="301"/>
        <v>45697</v>
      </c>
    </row>
    <row ht="10.7">
      <c r="FL1870" s="1"/>
      <c s="125">
        <f t="shared" si="301"/>
        <v>45698</v>
      </c>
    </row>
    <row ht="10.7">
      <c r="FL1871" s="1"/>
      <c s="125">
        <f t="shared" si="301"/>
        <v>45699</v>
      </c>
    </row>
    <row ht="10.7">
      <c r="FL1872" s="1"/>
      <c s="125">
        <f t="shared" si="301"/>
        <v>45700</v>
      </c>
    </row>
    <row ht="10.7">
      <c r="FL1873" s="1"/>
      <c s="125">
        <f t="shared" si="301"/>
        <v>45701</v>
      </c>
    </row>
    <row ht="10.7">
      <c r="FL1874" s="1"/>
      <c s="125">
        <f t="shared" si="301"/>
        <v>45702</v>
      </c>
    </row>
    <row ht="10.7">
      <c r="FL1875" s="1"/>
      <c s="125">
        <f t="shared" si="301"/>
        <v>45703</v>
      </c>
    </row>
    <row ht="10.7">
      <c r="FL1876" s="1"/>
      <c s="125">
        <f t="shared" si="301"/>
        <v>45704</v>
      </c>
    </row>
    <row ht="10.7">
      <c r="FL1877" s="1"/>
      <c s="125">
        <f t="shared" si="301"/>
        <v>45705</v>
      </c>
    </row>
    <row ht="10.7">
      <c r="FL1878" s="1"/>
      <c s="125">
        <f t="shared" si="301"/>
        <v>45706</v>
      </c>
    </row>
    <row ht="10.7">
      <c r="FL1879" s="1"/>
      <c s="125">
        <f t="shared" si="301"/>
        <v>45707</v>
      </c>
    </row>
    <row ht="10.7">
      <c r="FL1880" s="1"/>
      <c s="125">
        <f t="shared" si="301"/>
        <v>45708</v>
      </c>
    </row>
    <row ht="10.7">
      <c r="FL1881" s="1"/>
      <c s="125">
        <f t="shared" si="301"/>
        <v>45709</v>
      </c>
    </row>
    <row ht="10.7">
      <c r="FL1882" s="1"/>
      <c s="125">
        <f t="shared" si="301"/>
        <v>45710</v>
      </c>
    </row>
    <row ht="10.7">
      <c r="FL1883" s="1"/>
      <c s="125">
        <f t="shared" si="301"/>
        <v>45711</v>
      </c>
    </row>
    <row ht="10.7">
      <c r="FL1884" s="1"/>
      <c s="125">
        <f t="shared" si="301"/>
        <v>45712</v>
      </c>
    </row>
    <row ht="10.7">
      <c r="FL1885" s="1"/>
      <c s="125">
        <f t="shared" si="301"/>
        <v>45713</v>
      </c>
    </row>
    <row ht="10.7">
      <c r="FL1886" s="1"/>
      <c s="125">
        <f t="shared" si="301"/>
        <v>45714</v>
      </c>
    </row>
    <row ht="10.7">
      <c r="FL1887" s="1"/>
      <c s="125">
        <f t="shared" si="301"/>
        <v>45715</v>
      </c>
    </row>
    <row ht="10.7">
      <c r="FL1888" s="1"/>
      <c s="125">
        <f t="shared" si="301"/>
        <v>45716</v>
      </c>
    </row>
    <row ht="10.7">
      <c r="FL1889" s="1"/>
      <c s="125">
        <f t="shared" si="301"/>
        <v>45717</v>
      </c>
    </row>
    <row ht="10.7">
      <c r="FL1890" s="1"/>
      <c s="125">
        <f t="shared" si="301"/>
        <v>45718</v>
      </c>
    </row>
    <row ht="10.7">
      <c r="FL1891" s="1"/>
      <c s="125">
        <f t="shared" si="301"/>
        <v>45719</v>
      </c>
    </row>
    <row ht="10.7">
      <c r="FL1892" s="1"/>
      <c s="125">
        <f t="shared" si="301"/>
        <v>45720</v>
      </c>
    </row>
    <row ht="10.7">
      <c r="FL1893" s="1"/>
      <c s="125">
        <f t="shared" si="301"/>
        <v>45721</v>
      </c>
    </row>
    <row ht="10.7">
      <c r="FL1894" s="1"/>
      <c s="125">
        <f t="shared" si="301"/>
        <v>45722</v>
      </c>
    </row>
    <row ht="10.7">
      <c r="FL1895" s="1"/>
      <c s="125">
        <f t="shared" si="301"/>
        <v>45723</v>
      </c>
    </row>
    <row ht="10.7">
      <c r="FL1896" s="1"/>
      <c s="125">
        <f t="shared" si="301"/>
        <v>45724</v>
      </c>
    </row>
    <row ht="10.7">
      <c r="FL1897" s="1"/>
      <c s="125">
        <f t="shared" si="301"/>
        <v>45725</v>
      </c>
    </row>
    <row ht="10.7">
      <c r="FL1898" s="1"/>
      <c s="125">
        <f t="shared" si="301"/>
        <v>45726</v>
      </c>
    </row>
    <row ht="10.7">
      <c r="FL1899" s="1"/>
      <c s="125">
        <f t="shared" si="301"/>
        <v>45727</v>
      </c>
    </row>
    <row ht="10.7">
      <c r="FL1900" s="1"/>
      <c s="125">
        <f t="shared" si="301"/>
        <v>45728</v>
      </c>
    </row>
    <row ht="10.7">
      <c r="FL1901" s="1"/>
      <c s="125">
        <f t="shared" si="301"/>
        <v>45729</v>
      </c>
    </row>
    <row ht="10.7">
      <c r="FL1902" s="1"/>
      <c s="125">
        <f t="shared" si="301"/>
        <v>45730</v>
      </c>
    </row>
    <row ht="10.7">
      <c r="FL1903" s="1"/>
      <c s="125">
        <f t="shared" si="301"/>
        <v>45731</v>
      </c>
    </row>
    <row ht="10.7">
      <c r="FL1904" s="1"/>
      <c s="125">
        <f t="shared" si="301"/>
        <v>45732</v>
      </c>
    </row>
    <row ht="10.7">
      <c r="FL1905" s="1"/>
      <c s="125">
        <f t="shared" si="301"/>
        <v>45733</v>
      </c>
    </row>
    <row ht="10.7">
      <c r="FL1906" s="1"/>
      <c s="125">
        <f t="shared" si="301"/>
        <v>45734</v>
      </c>
    </row>
    <row ht="10.7">
      <c r="FL1907" s="1"/>
      <c s="125">
        <f t="shared" si="301"/>
        <v>45735</v>
      </c>
    </row>
    <row ht="10.7">
      <c r="FL1908" s="1"/>
      <c s="125">
        <f t="shared" si="301"/>
        <v>45736</v>
      </c>
    </row>
    <row ht="10.7">
      <c r="FL1909" s="1"/>
      <c s="125">
        <f t="shared" si="301"/>
        <v>45737</v>
      </c>
    </row>
    <row ht="10.7">
      <c r="FL1910" s="1"/>
      <c s="125">
        <f t="shared" si="301"/>
        <v>45738</v>
      </c>
    </row>
    <row ht="10.7">
      <c r="FL1911" s="1"/>
      <c s="125">
        <f t="shared" si="301"/>
        <v>45739</v>
      </c>
    </row>
    <row ht="10.7">
      <c r="FL1912" s="1"/>
      <c s="125">
        <f t="shared" si="301"/>
        <v>45740</v>
      </c>
    </row>
    <row ht="10.7">
      <c r="FL1913" s="1"/>
      <c s="125">
        <f t="shared" si="301"/>
        <v>45741</v>
      </c>
    </row>
    <row ht="10.7">
      <c r="FL1914" s="1"/>
      <c s="125">
        <f t="shared" si="301"/>
        <v>45742</v>
      </c>
    </row>
    <row ht="10.7">
      <c r="FL1915" s="1"/>
      <c s="125">
        <f t="shared" si="301"/>
        <v>45743</v>
      </c>
    </row>
    <row ht="10.7">
      <c r="FL1916" s="1"/>
      <c s="125">
        <f t="shared" si="301"/>
        <v>45744</v>
      </c>
    </row>
    <row ht="10.7">
      <c r="FL1917" s="1"/>
      <c s="125">
        <f t="shared" si="301"/>
        <v>45745</v>
      </c>
    </row>
    <row ht="10.7">
      <c r="FL1918" s="1"/>
      <c s="125">
        <f t="shared" si="301"/>
        <v>45746</v>
      </c>
    </row>
    <row ht="10.7">
      <c r="FL1919" s="1"/>
      <c s="125">
        <f t="shared" si="301"/>
        <v>45747</v>
      </c>
    </row>
    <row ht="10.7">
      <c r="FL1920" s="1"/>
      <c s="125">
        <f t="shared" si="301"/>
        <v>45748</v>
      </c>
    </row>
    <row ht="10.7">
      <c r="FL1921" s="1"/>
      <c s="125">
        <f t="shared" si="301"/>
        <v>45749</v>
      </c>
    </row>
    <row ht="10.7">
      <c r="FL1922" s="1"/>
      <c s="125">
        <f t="shared" si="301"/>
        <v>45750</v>
      </c>
    </row>
    <row ht="10.7">
      <c r="FL1923" s="1"/>
      <c s="125">
        <f t="shared" si="301"/>
        <v>45751</v>
      </c>
    </row>
    <row ht="10.7">
      <c r="FL1924" s="1"/>
      <c s="125">
        <f t="shared" si="301"/>
        <v>45752</v>
      </c>
    </row>
    <row ht="10.7">
      <c r="FL1925" s="1"/>
      <c s="125">
        <f t="shared" si="301"/>
        <v>45753</v>
      </c>
    </row>
    <row ht="10.7">
      <c r="FL1926" s="1"/>
      <c s="125">
        <f t="shared" si="301"/>
        <v>45754</v>
      </c>
    </row>
    <row ht="10.7">
      <c r="FL1927" s="1"/>
      <c s="125">
        <f t="shared" si="301"/>
        <v>45755</v>
      </c>
    </row>
    <row ht="10.7">
      <c r="FL1928" s="1"/>
      <c s="125">
        <f t="shared" si="301"/>
        <v>45756</v>
      </c>
    </row>
    <row ht="10.7">
      <c r="FL1929" s="1"/>
      <c s="125">
        <f t="shared" si="301"/>
        <v>45757</v>
      </c>
    </row>
    <row ht="10.7">
      <c r="FL1930" s="1"/>
      <c s="125">
        <f t="shared" si="301"/>
        <v>45758</v>
      </c>
    </row>
    <row ht="10.7">
      <c r="FL1931" s="1"/>
      <c s="125">
        <f t="shared" si="301"/>
        <v>45759</v>
      </c>
    </row>
    <row ht="10.7">
      <c r="FL1932" s="1"/>
      <c s="125">
        <f t="shared" si="301"/>
        <v>45760</v>
      </c>
    </row>
    <row ht="10.7">
      <c r="FL1933" s="1"/>
      <c s="125">
        <f t="shared" si="301"/>
        <v>45761</v>
      </c>
    </row>
    <row ht="10.7">
      <c r="FL1934" s="1"/>
      <c s="125">
        <f t="shared" si="301"/>
        <v>45762</v>
      </c>
    </row>
    <row ht="10.7">
      <c r="FL1935" s="1"/>
      <c s="125">
        <f t="shared" si="301"/>
        <v>45763</v>
      </c>
    </row>
    <row ht="10.7">
      <c r="FL1936" s="1"/>
      <c s="125">
        <f t="shared" si="301"/>
        <v>45764</v>
      </c>
    </row>
    <row ht="10.7">
      <c r="FL1937" s="1"/>
      <c s="125">
        <f t="shared" si="301"/>
        <v>45765</v>
      </c>
    </row>
    <row ht="10.7">
      <c r="FL1938" s="1"/>
      <c s="125">
        <f t="shared" si="301"/>
        <v>45766</v>
      </c>
    </row>
    <row ht="10.7">
      <c r="FL1939" s="1"/>
      <c s="125">
        <f t="shared" si="301"/>
        <v>45767</v>
      </c>
    </row>
    <row ht="10.7">
      <c r="FL1940" s="1"/>
      <c s="125">
        <f t="shared" si="301"/>
        <v>45768</v>
      </c>
    </row>
    <row ht="10.7">
      <c r="FL1941" s="1"/>
      <c s="125">
        <f t="shared" si="301"/>
        <v>45769</v>
      </c>
    </row>
    <row ht="10.7">
      <c r="FL1942" s="1"/>
      <c s="125">
        <f t="shared" si="301"/>
        <v>45770</v>
      </c>
    </row>
    <row ht="10.7">
      <c r="FL1943" s="1"/>
      <c s="125">
        <f t="shared" si="301"/>
        <v>45771</v>
      </c>
    </row>
    <row ht="10.7">
      <c r="FL1944" s="1"/>
      <c s="125">
        <f t="shared" si="301"/>
        <v>45772</v>
      </c>
    </row>
    <row ht="10.7">
      <c r="FL1945" s="1"/>
      <c s="125">
        <f t="shared" si="301"/>
        <v>45773</v>
      </c>
    </row>
    <row ht="10.7">
      <c r="FL1946" s="1"/>
      <c s="125">
        <f t="shared" si="301"/>
        <v>45774</v>
      </c>
    </row>
    <row ht="10.7">
      <c r="FL1947" s="1"/>
      <c s="125">
        <f t="shared" si="301"/>
        <v>45775</v>
      </c>
    </row>
    <row ht="10.7">
      <c r="FL1948" s="1"/>
      <c s="125">
        <f t="shared" si="301"/>
        <v>45776</v>
      </c>
    </row>
    <row ht="10.7">
      <c r="FL1949" s="1"/>
      <c s="125">
        <f t="shared" si="301"/>
        <v>45777</v>
      </c>
    </row>
    <row ht="10.7">
      <c r="FL1950" s="1"/>
      <c s="125">
        <f t="shared" si="301"/>
        <v>45778</v>
      </c>
    </row>
    <row ht="10.7">
      <c r="FL1951" s="1"/>
      <c s="125">
        <f t="shared" si="301"/>
        <v>45779</v>
      </c>
    </row>
    <row ht="10.7">
      <c r="FL1952" s="1"/>
      <c s="125">
        <f t="shared" si="301"/>
        <v>45780</v>
      </c>
    </row>
    <row ht="10.7">
      <c r="FL1953" s="1"/>
      <c s="125">
        <f t="shared" si="301"/>
        <v>45781</v>
      </c>
    </row>
    <row ht="10.7">
      <c r="FL1954" s="1"/>
      <c s="125">
        <f t="shared" si="301"/>
        <v>45782</v>
      </c>
    </row>
    <row ht="10.7">
      <c r="FL1955" s="1"/>
      <c s="125">
        <f t="shared" si="301"/>
        <v>45783</v>
      </c>
    </row>
    <row ht="10.7">
      <c r="FL1956" s="1"/>
      <c s="125">
        <f t="shared" si="301"/>
        <v>45784</v>
      </c>
    </row>
    <row ht="10.7">
      <c r="FL1957" s="1"/>
      <c s="125">
        <f t="shared" si="301"/>
        <v>45785</v>
      </c>
    </row>
    <row ht="10.7">
      <c r="FL1958" s="1"/>
      <c s="125">
        <f t="shared" si="301"/>
        <v>45786</v>
      </c>
    </row>
    <row ht="10.7">
      <c r="FL1959" s="1"/>
      <c s="125">
        <f t="shared" si="301"/>
        <v>45787</v>
      </c>
    </row>
    <row ht="10.7">
      <c r="FL1960" s="1"/>
      <c s="125">
        <f t="shared" si="301"/>
        <v>45788</v>
      </c>
    </row>
    <row ht="10.7">
      <c r="FL1961" s="1"/>
      <c s="125">
        <f t="shared" si="301"/>
        <v>45789</v>
      </c>
    </row>
    <row ht="10.7">
      <c r="FL1962" s="1"/>
      <c s="125">
        <f t="shared" si="301"/>
        <v>45790</v>
      </c>
    </row>
    <row ht="10.7">
      <c r="FL1963" s="1"/>
      <c s="125">
        <f t="shared" si="301"/>
        <v>45791</v>
      </c>
    </row>
    <row ht="10.7">
      <c r="FL1964" s="1"/>
      <c s="125">
        <f t="shared" si="301"/>
        <v>45792</v>
      </c>
    </row>
    <row ht="10.7">
      <c r="FL1965" s="1"/>
      <c s="125">
        <f t="shared" si="301"/>
        <v>45793</v>
      </c>
    </row>
    <row ht="10.7">
      <c r="FL1966" s="1"/>
      <c s="125">
        <f t="shared" si="301"/>
        <v>45794</v>
      </c>
    </row>
    <row ht="10.7">
      <c r="FL1967" s="1"/>
      <c s="125">
        <f t="shared" si="301"/>
        <v>45795</v>
      </c>
    </row>
    <row ht="10.7">
      <c r="FL1968" s="1"/>
      <c s="125">
        <f t="shared" si="301"/>
        <v>45796</v>
      </c>
    </row>
    <row ht="10.7">
      <c r="FL1969" s="1"/>
      <c s="125">
        <f t="shared" si="301"/>
        <v>45797</v>
      </c>
    </row>
    <row ht="10.7">
      <c r="FL1970" s="1"/>
      <c s="125">
        <f t="shared" si="301"/>
        <v>45798</v>
      </c>
    </row>
    <row ht="10.7">
      <c r="FL1971" s="1"/>
      <c s="125">
        <f t="shared" si="301"/>
        <v>45799</v>
      </c>
    </row>
    <row ht="10.7">
      <c r="FL1972" s="1"/>
      <c s="125">
        <f t="shared" si="301"/>
        <v>45800</v>
      </c>
    </row>
    <row ht="10.7">
      <c r="FL1973" s="1"/>
      <c s="125">
        <f t="shared" si="301"/>
        <v>45801</v>
      </c>
    </row>
    <row ht="10.7">
      <c r="FL1974" s="1"/>
      <c s="125">
        <f t="shared" si="301"/>
        <v>45802</v>
      </c>
    </row>
    <row ht="10.7">
      <c r="FL1975" s="1"/>
      <c s="125">
        <f t="shared" si="301"/>
        <v>45803</v>
      </c>
    </row>
    <row ht="10.7">
      <c r="FL1976" s="1"/>
      <c s="125">
        <f t="shared" si="301"/>
        <v>45804</v>
      </c>
    </row>
    <row ht="10.7">
      <c r="FL1977" s="1"/>
      <c s="125">
        <f t="shared" si="301"/>
        <v>45805</v>
      </c>
    </row>
    <row ht="10.7">
      <c r="FL1978" s="1"/>
      <c s="125">
        <f t="shared" si="301"/>
        <v>45806</v>
      </c>
    </row>
    <row ht="10.7">
      <c r="FL1979" s="1"/>
      <c s="125">
        <f t="shared" si="301"/>
        <v>45807</v>
      </c>
    </row>
    <row ht="10.7">
      <c r="FL1980" s="1"/>
      <c s="125">
        <f t="shared" si="301"/>
        <v>45808</v>
      </c>
    </row>
    <row ht="10.7">
      <c r="FL1981" s="1"/>
      <c s="125">
        <f t="shared" si="301"/>
        <v>45809</v>
      </c>
    </row>
    <row ht="10.7">
      <c r="FL1982" s="1"/>
      <c s="125">
        <f t="shared" si="301"/>
        <v>45810</v>
      </c>
    </row>
    <row ht="10.7">
      <c r="FL1983" s="1"/>
      <c s="125">
        <f t="shared" si="301"/>
        <v>45811</v>
      </c>
    </row>
    <row ht="10.7">
      <c r="FL1984" s="1"/>
      <c s="125">
        <f t="shared" si="301"/>
        <v>45812</v>
      </c>
    </row>
    <row ht="10.7">
      <c r="FL1985" s="1"/>
      <c s="125">
        <f t="shared" si="301"/>
        <v>45813</v>
      </c>
    </row>
    <row ht="10.7">
      <c r="FL1986" s="1"/>
      <c s="125">
        <f t="shared" si="301"/>
        <v>45814</v>
      </c>
    </row>
    <row ht="10.7">
      <c r="FL1987" s="1"/>
      <c s="125">
        <f t="shared" si="301"/>
        <v>45815</v>
      </c>
    </row>
    <row ht="10.7">
      <c r="FL1988" s="1"/>
      <c s="125">
        <f t="shared" si="301"/>
        <v>45816</v>
      </c>
    </row>
    <row ht="10.7">
      <c r="FL1989" s="1"/>
      <c s="125">
        <f t="shared" si="301"/>
        <v>45817</v>
      </c>
    </row>
    <row ht="10.7">
      <c r="FL1990" s="1"/>
      <c s="125">
        <f t="shared" si="301"/>
        <v>45818</v>
      </c>
    </row>
    <row ht="10.7">
      <c r="FL1991" s="1"/>
      <c s="125">
        <f t="shared" si="301"/>
        <v>45819</v>
      </c>
    </row>
    <row ht="10.7">
      <c r="FL1992" s="1"/>
      <c s="125">
        <f t="shared" si="301"/>
        <v>45820</v>
      </c>
    </row>
    <row ht="10.7">
      <c r="FL1993" s="1"/>
      <c s="125">
        <f t="shared" si="301"/>
        <v>45821</v>
      </c>
    </row>
    <row ht="10.7">
      <c r="FL1994" s="1"/>
      <c s="125">
        <f t="shared" si="301"/>
        <v>45822</v>
      </c>
    </row>
    <row ht="10.7">
      <c r="FL1995" s="1"/>
      <c s="125">
        <f t="shared" si="301"/>
        <v>45823</v>
      </c>
    </row>
    <row ht="10.7">
      <c r="FL1996" s="1"/>
      <c s="125">
        <f t="shared" si="301"/>
        <v>45824</v>
      </c>
    </row>
    <row ht="10.7">
      <c r="FL1997" s="1"/>
      <c s="125">
        <f t="shared" si="301"/>
        <v>45825</v>
      </c>
    </row>
    <row ht="10.7">
      <c r="FL1998" s="1"/>
      <c s="125">
        <f t="shared" si="301"/>
        <v>45826</v>
      </c>
    </row>
    <row ht="10.7">
      <c r="FL1999" s="1"/>
      <c s="125">
        <f t="shared" si="301"/>
        <v>45827</v>
      </c>
    </row>
    <row ht="10.7">
      <c r="FL2000" s="1"/>
      <c s="125">
        <f t="shared" si="301"/>
        <v>45828</v>
      </c>
    </row>
    <row ht="10.7">
      <c r="FL2001" s="1"/>
      <c s="125">
        <f t="shared" si="301"/>
        <v>45829</v>
      </c>
    </row>
    <row ht="10.7">
      <c r="FL2002" s="1"/>
      <c s="125">
        <f t="shared" si="301"/>
        <v>45830</v>
      </c>
    </row>
    <row ht="10.7">
      <c r="FL2003" s="1"/>
      <c s="125">
        <f t="shared" si="301"/>
        <v>45831</v>
      </c>
    </row>
    <row ht="10.7">
      <c r="FL2004" s="1"/>
      <c s="125">
        <f t="shared" si="301"/>
        <v>45832</v>
      </c>
    </row>
    <row ht="10.7">
      <c r="FL2005" s="1"/>
      <c s="125">
        <f t="shared" si="301"/>
        <v>45833</v>
      </c>
    </row>
    <row ht="10.7">
      <c r="FL2006" s="1"/>
      <c s="125">
        <f t="shared" si="301"/>
        <v>45834</v>
      </c>
    </row>
    <row ht="10.7">
      <c r="FL2007" s="1"/>
      <c s="125">
        <f t="shared" si="301"/>
        <v>45835</v>
      </c>
    </row>
    <row ht="10.7">
      <c r="FL2008" s="1"/>
      <c s="125">
        <f t="shared" si="301"/>
        <v>45836</v>
      </c>
    </row>
    <row ht="10.7">
      <c r="FL2009" s="1"/>
      <c s="125">
        <f t="shared" si="301"/>
        <v>45837</v>
      </c>
    </row>
    <row ht="10.7">
      <c r="FL2010" s="1"/>
      <c s="125">
        <f t="shared" si="301"/>
        <v>45838</v>
      </c>
    </row>
    <row ht="10.7">
      <c r="FL2011" s="1"/>
      <c s="125">
        <f t="shared" si="301"/>
        <v>45839</v>
      </c>
    </row>
    <row ht="10.7">
      <c r="FL2012" s="1"/>
      <c s="125">
        <f t="shared" si="301"/>
        <v>45840</v>
      </c>
    </row>
    <row ht="10.7">
      <c r="FL2013" s="1"/>
      <c s="125">
        <f t="shared" si="301"/>
        <v>45841</v>
      </c>
    </row>
    <row ht="10.7">
      <c r="FL2014" s="1"/>
      <c s="125">
        <f t="shared" si="301"/>
        <v>45842</v>
      </c>
    </row>
    <row ht="10.7">
      <c r="FL2015" s="1"/>
      <c s="125">
        <f t="shared" si="301"/>
        <v>45843</v>
      </c>
    </row>
    <row ht="10.7">
      <c r="FL2016" s="1"/>
      <c s="125">
        <f t="shared" si="301"/>
        <v>45844</v>
      </c>
    </row>
    <row ht="10.7">
      <c r="FL2017" s="1"/>
      <c s="125">
        <f t="shared" si="301"/>
        <v>45845</v>
      </c>
    </row>
    <row ht="10.7">
      <c r="FL2018" s="1"/>
      <c s="125">
        <f t="shared" si="301"/>
        <v>45846</v>
      </c>
    </row>
    <row ht="10.7">
      <c r="FL2019" s="1"/>
      <c s="125">
        <f t="shared" si="301"/>
        <v>45847</v>
      </c>
    </row>
    <row ht="10.7">
      <c r="FL2020" s="1"/>
      <c s="125">
        <f t="shared" si="301"/>
        <v>45848</v>
      </c>
    </row>
    <row ht="10.7">
      <c r="FL2021" s="1"/>
      <c s="125">
        <f t="shared" si="301"/>
        <v>45849</v>
      </c>
    </row>
    <row ht="10.7">
      <c r="FL2022" s="1"/>
      <c s="125">
        <f t="shared" si="301"/>
        <v>45850</v>
      </c>
    </row>
    <row ht="10.7">
      <c r="FL2023" s="1"/>
      <c s="125">
        <f t="shared" si="301"/>
        <v>45851</v>
      </c>
    </row>
    <row ht="10.7">
      <c r="FL2024" s="1"/>
      <c s="125">
        <f t="shared" si="301"/>
        <v>45852</v>
      </c>
    </row>
    <row ht="10.7">
      <c r="FL2025" s="1"/>
      <c s="125">
        <f t="shared" si="301"/>
        <v>45853</v>
      </c>
    </row>
    <row ht="10.7">
      <c r="FL2026" s="1"/>
      <c s="125">
        <f t="shared" si="301"/>
        <v>45854</v>
      </c>
    </row>
    <row ht="10.7">
      <c r="FL2027" s="1"/>
      <c s="125">
        <f t="shared" si="301"/>
        <v>45855</v>
      </c>
    </row>
    <row ht="10.7">
      <c r="FL2028" s="1"/>
      <c s="125">
        <f t="shared" si="301"/>
        <v>45856</v>
      </c>
    </row>
    <row ht="10.7">
      <c r="FL2029" s="1"/>
      <c s="125">
        <f t="shared" si="301"/>
        <v>45857</v>
      </c>
    </row>
    <row ht="10.7">
      <c r="FL2030" s="1"/>
      <c s="125">
        <f t="shared" si="301"/>
        <v>45858</v>
      </c>
    </row>
    <row ht="10.7">
      <c r="FL2031" s="1"/>
      <c s="125">
        <f t="shared" si="301"/>
        <v>45859</v>
      </c>
    </row>
    <row ht="10.7">
      <c r="FL2032" s="1"/>
      <c s="125">
        <f t="shared" si="301"/>
        <v>45860</v>
      </c>
    </row>
    <row ht="10.7">
      <c r="FL2033" s="1"/>
      <c s="125">
        <f t="shared" si="301"/>
        <v>45861</v>
      </c>
    </row>
    <row ht="10.7">
      <c r="FL2034" s="1"/>
      <c s="125">
        <f t="shared" si="301"/>
        <v>45862</v>
      </c>
    </row>
    <row ht="10.7">
      <c r="FL2035" s="1"/>
      <c s="125">
        <f t="shared" si="301"/>
        <v>45863</v>
      </c>
    </row>
    <row ht="10.7">
      <c r="FL2036" s="1"/>
      <c s="125">
        <f t="shared" si="301"/>
        <v>45864</v>
      </c>
    </row>
    <row ht="10.7">
      <c r="FL2037" s="1"/>
      <c s="125">
        <f t="shared" si="301"/>
        <v>45865</v>
      </c>
    </row>
    <row ht="10.7">
      <c r="FL2038" s="1"/>
      <c s="125">
        <f t="shared" si="301"/>
        <v>45866</v>
      </c>
    </row>
    <row ht="10.7">
      <c r="FL2039" s="1"/>
      <c s="125">
        <f t="shared" si="301"/>
        <v>45867</v>
      </c>
    </row>
    <row ht="10.7">
      <c r="FL2040" s="1"/>
      <c s="125">
        <f t="shared" si="301"/>
        <v>45868</v>
      </c>
    </row>
    <row ht="10.7">
      <c r="FL2041" s="1"/>
      <c s="125">
        <f t="shared" si="301"/>
        <v>45869</v>
      </c>
    </row>
    <row ht="10.7">
      <c r="FL2042" s="1"/>
      <c s="125">
        <f t="shared" si="301"/>
        <v>45870</v>
      </c>
    </row>
    <row ht="10.7">
      <c r="FL2043" s="1"/>
      <c s="125">
        <f t="shared" si="301"/>
        <v>45871</v>
      </c>
    </row>
    <row ht="10.7">
      <c r="FL2044" s="1"/>
      <c s="125">
        <f t="shared" si="302" ref="FM2044:FM2298">FM2043+1</f>
        <v>45872</v>
      </c>
    </row>
    <row ht="10.7">
      <c r="FL2045" s="1"/>
      <c s="125">
        <f t="shared" si="302"/>
        <v>45873</v>
      </c>
    </row>
    <row ht="10.7">
      <c r="FL2046" s="1"/>
      <c s="125">
        <f t="shared" si="302"/>
        <v>45874</v>
      </c>
    </row>
    <row ht="10.7">
      <c r="FL2047" s="1"/>
      <c s="125">
        <f t="shared" si="302"/>
        <v>45875</v>
      </c>
    </row>
    <row ht="10.7">
      <c r="FL2048" s="1"/>
      <c s="125">
        <f t="shared" si="302"/>
        <v>45876</v>
      </c>
    </row>
    <row ht="10.7">
      <c r="FL2049" s="1"/>
      <c s="125">
        <f t="shared" si="302"/>
        <v>45877</v>
      </c>
    </row>
    <row ht="10.7">
      <c r="FL2050" s="1"/>
      <c s="125">
        <f t="shared" si="302"/>
        <v>45878</v>
      </c>
    </row>
    <row ht="10.7">
      <c r="FL2051" s="1"/>
      <c s="125">
        <f t="shared" si="302"/>
        <v>45879</v>
      </c>
    </row>
    <row ht="10.7">
      <c r="FL2052" s="1"/>
      <c s="125">
        <f t="shared" si="302"/>
        <v>45880</v>
      </c>
    </row>
    <row ht="10.7">
      <c r="FL2053" s="1"/>
      <c s="125">
        <f t="shared" si="302"/>
        <v>45881</v>
      </c>
    </row>
    <row ht="10.7">
      <c r="FL2054" s="1"/>
      <c s="125">
        <f t="shared" si="302"/>
        <v>45882</v>
      </c>
    </row>
    <row ht="10.7">
      <c r="FL2055" s="1"/>
      <c s="125">
        <f t="shared" si="302"/>
        <v>45883</v>
      </c>
    </row>
    <row ht="10.7">
      <c r="FL2056" s="1"/>
      <c s="125">
        <f t="shared" si="302"/>
        <v>45884</v>
      </c>
    </row>
    <row ht="10.7">
      <c r="FL2057" s="1"/>
      <c s="125">
        <f t="shared" si="302"/>
        <v>45885</v>
      </c>
    </row>
    <row ht="10.7">
      <c r="FL2058" s="1"/>
      <c s="125">
        <f t="shared" si="302"/>
        <v>45886</v>
      </c>
    </row>
    <row ht="10.7">
      <c r="FL2059" s="1"/>
      <c s="125">
        <f t="shared" si="302"/>
        <v>45887</v>
      </c>
    </row>
    <row ht="10.7">
      <c r="FL2060" s="1"/>
      <c s="125">
        <f t="shared" si="302"/>
        <v>45888</v>
      </c>
    </row>
    <row ht="10.7">
      <c r="FL2061" s="1"/>
      <c s="125">
        <f t="shared" si="302"/>
        <v>45889</v>
      </c>
    </row>
    <row ht="10.7">
      <c r="FL2062" s="1"/>
      <c s="125">
        <f t="shared" si="302"/>
        <v>45890</v>
      </c>
    </row>
    <row ht="10.7">
      <c r="FL2063" s="1"/>
      <c s="125">
        <f t="shared" si="302"/>
        <v>45891</v>
      </c>
    </row>
    <row ht="10.7">
      <c r="FL2064" s="1"/>
      <c s="125">
        <f t="shared" si="302"/>
        <v>45892</v>
      </c>
    </row>
    <row ht="10.7">
      <c r="FL2065" s="1"/>
      <c s="125">
        <f t="shared" si="302"/>
        <v>45893</v>
      </c>
    </row>
    <row ht="10.7">
      <c r="FL2066" s="1"/>
      <c s="125">
        <f t="shared" si="302"/>
        <v>45894</v>
      </c>
    </row>
    <row ht="10.7">
      <c r="FL2067" s="1"/>
      <c s="125">
        <f t="shared" si="302"/>
        <v>45895</v>
      </c>
    </row>
    <row ht="10.7">
      <c r="FL2068" s="1"/>
      <c s="125">
        <f t="shared" si="302"/>
        <v>45896</v>
      </c>
    </row>
    <row ht="10.7">
      <c r="FL2069" s="1"/>
      <c s="125">
        <f t="shared" si="302"/>
        <v>45897</v>
      </c>
    </row>
    <row ht="10.7">
      <c r="FL2070" s="1"/>
      <c s="125">
        <f t="shared" si="302"/>
        <v>45898</v>
      </c>
    </row>
    <row ht="10.7">
      <c r="FL2071" s="1"/>
      <c s="125">
        <f t="shared" si="302"/>
        <v>45899</v>
      </c>
    </row>
    <row ht="10.7">
      <c r="FL2072" s="1"/>
      <c s="125">
        <f t="shared" si="302"/>
        <v>45900</v>
      </c>
    </row>
    <row ht="10.7">
      <c r="FL2073" s="1"/>
      <c s="125">
        <f t="shared" si="302"/>
        <v>45901</v>
      </c>
    </row>
    <row ht="10.7">
      <c r="FL2074" s="1"/>
      <c s="125">
        <f t="shared" si="302"/>
        <v>45902</v>
      </c>
    </row>
    <row ht="10.7">
      <c r="FL2075" s="1"/>
      <c s="125">
        <f t="shared" si="302"/>
        <v>45903</v>
      </c>
    </row>
    <row ht="10.7">
      <c r="FL2076" s="1"/>
      <c s="125">
        <f t="shared" si="302"/>
        <v>45904</v>
      </c>
    </row>
    <row ht="10.7">
      <c r="FL2077" s="1"/>
      <c s="125">
        <f t="shared" si="302"/>
        <v>45905</v>
      </c>
    </row>
    <row ht="10.7">
      <c r="FL2078" s="1"/>
      <c s="125">
        <f t="shared" si="302"/>
        <v>45906</v>
      </c>
    </row>
    <row ht="10.7">
      <c r="FL2079" s="1"/>
      <c s="125">
        <f t="shared" si="302"/>
        <v>45907</v>
      </c>
    </row>
    <row ht="10.7">
      <c r="FL2080" s="1"/>
      <c s="125">
        <f t="shared" si="302"/>
        <v>45908</v>
      </c>
    </row>
    <row ht="10.7">
      <c r="FL2081" s="1"/>
      <c s="125">
        <f t="shared" si="302"/>
        <v>45909</v>
      </c>
    </row>
    <row ht="10.7">
      <c r="FL2082" s="1"/>
      <c s="125">
        <f t="shared" si="302"/>
        <v>45910</v>
      </c>
    </row>
    <row ht="10.7">
      <c r="FL2083" s="1"/>
      <c s="125">
        <f t="shared" si="302"/>
        <v>45911</v>
      </c>
    </row>
    <row ht="10.7">
      <c r="FL2084" s="1"/>
      <c s="125">
        <f t="shared" si="302"/>
        <v>45912</v>
      </c>
    </row>
    <row ht="10.7">
      <c r="FL2085" s="1"/>
      <c s="125">
        <f t="shared" si="302"/>
        <v>45913</v>
      </c>
    </row>
    <row ht="10.7">
      <c r="FL2086" s="1"/>
      <c s="125">
        <f t="shared" si="302"/>
        <v>45914</v>
      </c>
    </row>
    <row ht="10.7">
      <c r="FL2087" s="1"/>
      <c s="125">
        <f t="shared" si="302"/>
        <v>45915</v>
      </c>
    </row>
    <row ht="10.7">
      <c r="FL2088" s="1"/>
      <c s="125">
        <f t="shared" si="302"/>
        <v>45916</v>
      </c>
    </row>
    <row ht="10.7">
      <c r="FL2089" s="1"/>
      <c s="125">
        <f t="shared" si="302"/>
        <v>45917</v>
      </c>
    </row>
    <row ht="10.7">
      <c r="FL2090" s="1"/>
      <c s="125">
        <f t="shared" si="302"/>
        <v>45918</v>
      </c>
    </row>
    <row ht="10.7">
      <c r="FL2091" s="1"/>
      <c s="125">
        <f t="shared" si="302"/>
        <v>45919</v>
      </c>
    </row>
    <row ht="10.7">
      <c r="FL2092" s="1"/>
      <c s="125">
        <f t="shared" si="302"/>
        <v>45920</v>
      </c>
    </row>
    <row ht="10.7">
      <c r="FL2093" s="1"/>
      <c s="125">
        <f t="shared" si="302"/>
        <v>45921</v>
      </c>
    </row>
    <row ht="10.7">
      <c r="FL2094" s="1"/>
      <c s="125">
        <f t="shared" si="302"/>
        <v>45922</v>
      </c>
    </row>
    <row ht="10.7">
      <c r="FL2095" s="1"/>
      <c s="125">
        <f t="shared" si="302"/>
        <v>45923</v>
      </c>
    </row>
    <row ht="10.7">
      <c r="FL2096" s="1"/>
      <c s="125">
        <f t="shared" si="302"/>
        <v>45924</v>
      </c>
    </row>
    <row ht="10.7">
      <c r="FL2097" s="1"/>
      <c s="125">
        <f t="shared" si="302"/>
        <v>45925</v>
      </c>
    </row>
    <row ht="10.7">
      <c r="FL2098" s="1"/>
      <c s="125">
        <f t="shared" si="302"/>
        <v>45926</v>
      </c>
    </row>
    <row ht="10.7">
      <c r="FL2099" s="1"/>
      <c s="125">
        <f t="shared" si="302"/>
        <v>45927</v>
      </c>
    </row>
    <row ht="10.7">
      <c r="FL2100" s="1"/>
      <c s="125">
        <f t="shared" si="302"/>
        <v>45928</v>
      </c>
    </row>
    <row ht="10.7">
      <c r="FL2101" s="1"/>
      <c s="125">
        <f t="shared" si="302"/>
        <v>45929</v>
      </c>
    </row>
    <row ht="10.7">
      <c r="FL2102" s="1"/>
      <c s="125">
        <f t="shared" si="302"/>
        <v>45930</v>
      </c>
    </row>
    <row ht="10.7">
      <c r="FL2103" s="1"/>
      <c s="125">
        <f t="shared" si="302"/>
        <v>45931</v>
      </c>
    </row>
    <row ht="10.7">
      <c r="FL2104" s="1"/>
      <c s="125">
        <f t="shared" si="302"/>
        <v>45932</v>
      </c>
    </row>
    <row ht="10.7">
      <c r="FL2105" s="1"/>
      <c s="125">
        <f t="shared" si="302"/>
        <v>45933</v>
      </c>
    </row>
    <row ht="10.7">
      <c r="FL2106" s="1"/>
      <c s="125">
        <f t="shared" si="302"/>
        <v>45934</v>
      </c>
    </row>
    <row ht="10.7">
      <c r="FL2107" s="1"/>
      <c s="125">
        <f t="shared" si="302"/>
        <v>45935</v>
      </c>
    </row>
    <row ht="10.7">
      <c r="FL2108" s="1"/>
      <c s="125">
        <f t="shared" si="302"/>
        <v>45936</v>
      </c>
    </row>
    <row ht="10.7">
      <c r="FL2109" s="1"/>
      <c s="125">
        <f t="shared" si="302"/>
        <v>45937</v>
      </c>
    </row>
    <row ht="10.7">
      <c r="FL2110" s="1"/>
      <c s="125">
        <f t="shared" si="302"/>
        <v>45938</v>
      </c>
    </row>
    <row ht="10.7">
      <c r="FL2111" s="1"/>
      <c s="125">
        <f t="shared" si="302"/>
        <v>45939</v>
      </c>
    </row>
    <row ht="10.7">
      <c r="FL2112" s="1"/>
      <c s="125">
        <f t="shared" si="302"/>
        <v>45940</v>
      </c>
    </row>
    <row ht="10.7">
      <c r="FL2113" s="1"/>
      <c s="125">
        <f t="shared" si="302"/>
        <v>45941</v>
      </c>
    </row>
    <row ht="10.7">
      <c r="FL2114" s="1"/>
      <c s="125">
        <f t="shared" si="302"/>
        <v>45942</v>
      </c>
    </row>
    <row ht="10.7">
      <c r="FL2115" s="1"/>
      <c s="125">
        <f t="shared" si="302"/>
        <v>45943</v>
      </c>
    </row>
    <row ht="10.7">
      <c r="FL2116" s="1"/>
      <c s="125">
        <f t="shared" si="302"/>
        <v>45944</v>
      </c>
    </row>
    <row ht="10.7">
      <c r="FL2117" s="1"/>
      <c s="125">
        <f t="shared" si="302"/>
        <v>45945</v>
      </c>
    </row>
    <row ht="10.7">
      <c r="FL2118" s="1"/>
      <c s="125">
        <f t="shared" si="302"/>
        <v>45946</v>
      </c>
    </row>
    <row ht="10.7">
      <c r="FL2119" s="1"/>
      <c s="125">
        <f t="shared" si="302"/>
        <v>45947</v>
      </c>
    </row>
    <row ht="10.7">
      <c r="FL2120" s="1"/>
      <c s="125">
        <f t="shared" si="302"/>
        <v>45948</v>
      </c>
    </row>
    <row ht="10.7">
      <c r="FL2121" s="1"/>
      <c s="125">
        <f t="shared" si="302"/>
        <v>45949</v>
      </c>
    </row>
    <row ht="10.7">
      <c r="FL2122" s="1"/>
      <c s="125">
        <f t="shared" si="302"/>
        <v>45950</v>
      </c>
    </row>
    <row ht="10.7">
      <c r="FL2123" s="1"/>
      <c s="125">
        <f t="shared" si="302"/>
        <v>45951</v>
      </c>
    </row>
    <row ht="10.7">
      <c r="FL2124" s="1"/>
      <c s="125">
        <f t="shared" si="302"/>
        <v>45952</v>
      </c>
    </row>
    <row ht="10.7">
      <c r="FL2125" s="1"/>
      <c s="125">
        <f t="shared" si="302"/>
        <v>45953</v>
      </c>
    </row>
    <row ht="10.7">
      <c r="FL2126" s="1"/>
      <c s="125">
        <f t="shared" si="302"/>
        <v>45954</v>
      </c>
    </row>
    <row ht="10.7">
      <c r="FL2127" s="1"/>
      <c s="125">
        <f t="shared" si="302"/>
        <v>45955</v>
      </c>
    </row>
    <row ht="10.7">
      <c r="FL2128" s="1"/>
      <c s="125">
        <f t="shared" si="302"/>
        <v>45956</v>
      </c>
    </row>
    <row ht="10.7">
      <c r="FL2129" s="1"/>
      <c s="125">
        <f t="shared" si="302"/>
        <v>45957</v>
      </c>
    </row>
    <row ht="10.7">
      <c r="FL2130" s="1"/>
      <c s="125">
        <f t="shared" si="302"/>
        <v>45958</v>
      </c>
    </row>
    <row ht="10.7">
      <c r="FL2131" s="1"/>
      <c s="125">
        <f t="shared" si="302"/>
        <v>45959</v>
      </c>
    </row>
    <row ht="10.7">
      <c r="FL2132" s="1"/>
      <c s="125">
        <f t="shared" si="302"/>
        <v>45960</v>
      </c>
    </row>
    <row ht="10.7">
      <c r="FL2133" s="1"/>
      <c s="125">
        <f t="shared" si="302"/>
        <v>45961</v>
      </c>
    </row>
    <row ht="10.7">
      <c r="FL2134" s="1"/>
      <c s="125">
        <f t="shared" si="302"/>
        <v>45962</v>
      </c>
    </row>
    <row ht="10.7">
      <c r="FL2135" s="1"/>
      <c s="125">
        <f t="shared" si="302"/>
        <v>45963</v>
      </c>
    </row>
    <row ht="10.7">
      <c r="FL2136" s="1"/>
      <c s="125">
        <f t="shared" si="302"/>
        <v>45964</v>
      </c>
    </row>
    <row ht="10.7">
      <c r="FL2137" s="1"/>
      <c s="125">
        <f t="shared" si="302"/>
        <v>45965</v>
      </c>
    </row>
    <row ht="10.7">
      <c r="FL2138" s="1"/>
      <c s="125">
        <f t="shared" si="302"/>
        <v>45966</v>
      </c>
    </row>
    <row ht="10.7">
      <c r="FL2139" s="1"/>
      <c s="125">
        <f t="shared" si="302"/>
        <v>45967</v>
      </c>
    </row>
    <row ht="10.7">
      <c r="FL2140" s="1"/>
      <c s="125">
        <f t="shared" si="302"/>
        <v>45968</v>
      </c>
    </row>
    <row ht="10.7">
      <c r="FL2141" s="1"/>
      <c s="125">
        <f t="shared" si="302"/>
        <v>45969</v>
      </c>
    </row>
    <row ht="10.7">
      <c r="FL2142" s="1"/>
      <c s="125">
        <f t="shared" si="302"/>
        <v>45970</v>
      </c>
    </row>
    <row ht="10.7">
      <c r="FL2143" s="1"/>
      <c s="125">
        <f t="shared" si="302"/>
        <v>45971</v>
      </c>
    </row>
    <row ht="10.7">
      <c r="FL2144" s="1"/>
      <c s="125">
        <f t="shared" si="302"/>
        <v>45972</v>
      </c>
    </row>
    <row ht="10.7">
      <c r="FL2145" s="1"/>
      <c s="125">
        <f t="shared" si="302"/>
        <v>45973</v>
      </c>
    </row>
    <row ht="10.7">
      <c r="FL2146" s="1"/>
      <c s="125">
        <f t="shared" si="302"/>
        <v>45974</v>
      </c>
    </row>
    <row ht="10.7">
      <c r="FL2147" s="1"/>
      <c s="125">
        <f t="shared" si="302"/>
        <v>45975</v>
      </c>
    </row>
    <row ht="10.7">
      <c r="FL2148" s="1"/>
      <c s="125">
        <f t="shared" si="302"/>
        <v>45976</v>
      </c>
    </row>
    <row ht="10.7">
      <c r="FL2149" s="1"/>
      <c s="125">
        <f t="shared" si="302"/>
        <v>45977</v>
      </c>
    </row>
    <row ht="10.7">
      <c r="FL2150" s="1"/>
      <c s="125">
        <f t="shared" si="302"/>
        <v>45978</v>
      </c>
    </row>
    <row ht="10.7">
      <c r="FL2151" s="1"/>
      <c s="125">
        <f t="shared" si="302"/>
        <v>45979</v>
      </c>
    </row>
    <row ht="10.7">
      <c r="FL2152" s="1"/>
      <c s="125">
        <f t="shared" si="302"/>
        <v>45980</v>
      </c>
    </row>
    <row ht="10.7">
      <c r="FL2153" s="1"/>
      <c s="125">
        <f t="shared" si="302"/>
        <v>45981</v>
      </c>
    </row>
    <row ht="10.7">
      <c r="FL2154" s="1"/>
      <c s="125">
        <f t="shared" si="302"/>
        <v>45982</v>
      </c>
    </row>
    <row ht="10.7">
      <c r="FL2155" s="1"/>
      <c s="125">
        <f t="shared" si="302"/>
        <v>45983</v>
      </c>
    </row>
    <row ht="10.7">
      <c r="FL2156" s="1"/>
      <c s="125">
        <f t="shared" si="302"/>
        <v>45984</v>
      </c>
    </row>
    <row ht="10.7">
      <c r="FL2157" s="1"/>
      <c s="125">
        <f t="shared" si="302"/>
        <v>45985</v>
      </c>
    </row>
    <row ht="10.7">
      <c r="FL2158" s="1"/>
      <c s="125">
        <f t="shared" si="302"/>
        <v>45986</v>
      </c>
    </row>
    <row ht="10.7">
      <c r="FL2159" s="1"/>
      <c s="125">
        <f t="shared" si="302"/>
        <v>45987</v>
      </c>
    </row>
    <row ht="10.7">
      <c r="FL2160" s="1"/>
      <c s="125">
        <f t="shared" si="302"/>
        <v>45988</v>
      </c>
    </row>
    <row ht="10.7">
      <c r="FL2161" s="1"/>
      <c s="125">
        <f t="shared" si="302"/>
        <v>45989</v>
      </c>
    </row>
    <row ht="10.7">
      <c r="FL2162" s="1"/>
      <c s="125">
        <f t="shared" si="302"/>
        <v>45990</v>
      </c>
    </row>
    <row ht="10.7">
      <c r="FL2163" s="1"/>
      <c s="125">
        <f t="shared" si="302"/>
        <v>45991</v>
      </c>
    </row>
    <row ht="10.7">
      <c r="FL2164" s="1"/>
      <c s="125">
        <f t="shared" si="302"/>
        <v>45992</v>
      </c>
    </row>
    <row ht="10.7">
      <c r="FL2165" s="1"/>
      <c s="125">
        <f t="shared" si="302"/>
        <v>45993</v>
      </c>
    </row>
    <row ht="10.7">
      <c r="FL2166" s="1"/>
      <c s="125">
        <f t="shared" si="302"/>
        <v>45994</v>
      </c>
    </row>
    <row ht="10.7">
      <c r="FL2167" s="1"/>
      <c s="125">
        <f t="shared" si="302"/>
        <v>45995</v>
      </c>
    </row>
    <row ht="10.7">
      <c r="FL2168" s="1"/>
      <c s="125">
        <f t="shared" si="302"/>
        <v>45996</v>
      </c>
    </row>
    <row ht="10.7">
      <c r="FL2169" s="1"/>
      <c s="125">
        <f t="shared" si="302"/>
        <v>45997</v>
      </c>
    </row>
    <row ht="10.7">
      <c r="FL2170" s="1"/>
      <c s="125">
        <f t="shared" si="302"/>
        <v>45998</v>
      </c>
    </row>
    <row ht="10.7">
      <c r="FL2171" s="1"/>
      <c s="125">
        <f t="shared" si="302"/>
        <v>45999</v>
      </c>
    </row>
    <row ht="10.7">
      <c r="FL2172" s="1"/>
      <c s="125">
        <f t="shared" si="302"/>
        <v>46000</v>
      </c>
    </row>
    <row ht="10.7">
      <c r="FL2173" s="1"/>
      <c s="125">
        <f t="shared" si="302"/>
        <v>46001</v>
      </c>
    </row>
    <row ht="10.7">
      <c r="FL2174" s="1"/>
      <c s="125">
        <f t="shared" si="302"/>
        <v>46002</v>
      </c>
    </row>
    <row ht="10.7">
      <c r="FL2175" s="1"/>
      <c s="125">
        <f t="shared" si="302"/>
        <v>46003</v>
      </c>
    </row>
    <row ht="10.7">
      <c r="FL2176" s="1"/>
      <c s="125">
        <f t="shared" si="302"/>
        <v>46004</v>
      </c>
    </row>
    <row ht="10.7">
      <c r="FL2177" s="1"/>
      <c s="125">
        <f t="shared" si="302"/>
        <v>46005</v>
      </c>
    </row>
    <row ht="10.7">
      <c r="FL2178" s="1"/>
      <c s="125">
        <f t="shared" si="302"/>
        <v>46006</v>
      </c>
    </row>
    <row ht="10.7">
      <c r="FL2179" s="1"/>
      <c s="125">
        <f t="shared" si="302"/>
        <v>46007</v>
      </c>
    </row>
    <row ht="10.7">
      <c r="FL2180" s="1"/>
      <c s="125">
        <f t="shared" si="302"/>
        <v>46008</v>
      </c>
    </row>
    <row ht="10.7">
      <c r="FL2181" s="1"/>
      <c s="125">
        <f t="shared" si="302"/>
        <v>46009</v>
      </c>
    </row>
    <row ht="10.7">
      <c r="FL2182" s="1"/>
      <c s="125">
        <f t="shared" si="302"/>
        <v>46010</v>
      </c>
    </row>
    <row ht="10.7">
      <c r="FL2183" s="1"/>
      <c s="125">
        <f t="shared" si="302"/>
        <v>46011</v>
      </c>
    </row>
    <row ht="10.7">
      <c r="FL2184" s="1"/>
      <c s="125">
        <f t="shared" si="302"/>
        <v>46012</v>
      </c>
    </row>
    <row ht="10.7">
      <c r="FL2185" s="1"/>
      <c s="125">
        <f t="shared" si="302"/>
        <v>46013</v>
      </c>
    </row>
    <row ht="10.7">
      <c r="FL2186" s="1"/>
      <c s="125">
        <f t="shared" si="302"/>
        <v>46014</v>
      </c>
    </row>
    <row ht="10.7">
      <c r="FL2187" s="1"/>
      <c s="125">
        <f t="shared" si="302"/>
        <v>46015</v>
      </c>
    </row>
    <row ht="10.7">
      <c r="FL2188" s="1"/>
      <c s="125">
        <f t="shared" si="302"/>
        <v>46016</v>
      </c>
    </row>
    <row ht="10.7">
      <c r="FL2189" s="1"/>
      <c s="125">
        <f t="shared" si="302"/>
        <v>46017</v>
      </c>
    </row>
    <row ht="10.7">
      <c r="FL2190" s="1"/>
      <c s="125">
        <f t="shared" si="302"/>
        <v>46018</v>
      </c>
    </row>
    <row ht="10.7">
      <c r="FL2191" s="1"/>
      <c s="125">
        <f t="shared" si="302"/>
        <v>46019</v>
      </c>
    </row>
    <row ht="10.7">
      <c r="FL2192" s="1"/>
      <c s="125">
        <f t="shared" si="302"/>
        <v>46020</v>
      </c>
    </row>
    <row ht="10.7">
      <c r="FL2193" s="1"/>
      <c s="125">
        <f t="shared" si="302"/>
        <v>46021</v>
      </c>
    </row>
    <row ht="10.7">
      <c r="FL2194" s="1"/>
      <c s="125">
        <f t="shared" si="302"/>
        <v>46022</v>
      </c>
    </row>
    <row ht="10.7">
      <c r="FL2195" s="1"/>
      <c s="125">
        <f t="shared" si="302"/>
        <v>46023</v>
      </c>
    </row>
    <row ht="10.7">
      <c r="FL2196" s="1"/>
      <c s="125">
        <f t="shared" si="302"/>
        <v>46024</v>
      </c>
    </row>
    <row ht="10.7">
      <c r="FL2197" s="1"/>
      <c s="125">
        <f t="shared" si="302"/>
        <v>46025</v>
      </c>
    </row>
    <row ht="10.7">
      <c r="FL2198" s="1"/>
      <c s="125">
        <f t="shared" si="302"/>
        <v>46026</v>
      </c>
    </row>
    <row ht="10.7">
      <c r="FL2199" s="1"/>
      <c s="125">
        <f t="shared" si="302"/>
        <v>46027</v>
      </c>
    </row>
    <row ht="10.7">
      <c r="FL2200" s="1"/>
      <c s="125">
        <f t="shared" si="302"/>
        <v>46028</v>
      </c>
    </row>
    <row ht="10.7">
      <c r="FL2201" s="1"/>
      <c s="125">
        <f t="shared" si="302"/>
        <v>46029</v>
      </c>
    </row>
    <row ht="10.7">
      <c r="FL2202" s="1"/>
      <c s="125">
        <f t="shared" si="302"/>
        <v>46030</v>
      </c>
    </row>
    <row ht="10.7">
      <c r="FL2203" s="1"/>
      <c s="125">
        <f t="shared" si="302"/>
        <v>46031</v>
      </c>
    </row>
    <row ht="10.7">
      <c r="FL2204" s="1"/>
      <c s="125">
        <f t="shared" si="302"/>
        <v>46032</v>
      </c>
    </row>
    <row ht="10.7">
      <c r="FL2205" s="1"/>
      <c s="125">
        <f t="shared" si="302"/>
        <v>46033</v>
      </c>
    </row>
    <row ht="10.7">
      <c r="FL2206" s="1"/>
      <c s="125">
        <f t="shared" si="302"/>
        <v>46034</v>
      </c>
    </row>
    <row ht="10.7">
      <c r="FL2207" s="1"/>
      <c s="125">
        <f t="shared" si="302"/>
        <v>46035</v>
      </c>
    </row>
    <row ht="10.7">
      <c r="FL2208" s="1"/>
      <c s="125">
        <f t="shared" si="302"/>
        <v>46036</v>
      </c>
    </row>
    <row ht="10.7">
      <c r="FL2209" s="1"/>
      <c s="125">
        <f t="shared" si="302"/>
        <v>46037</v>
      </c>
    </row>
    <row ht="10.7">
      <c r="FL2210" s="1"/>
      <c s="125">
        <f t="shared" si="302"/>
        <v>46038</v>
      </c>
    </row>
    <row ht="10.7">
      <c r="FL2211" s="1"/>
      <c s="125">
        <f t="shared" si="302"/>
        <v>46039</v>
      </c>
    </row>
    <row ht="10.7">
      <c r="FL2212" s="1"/>
      <c s="125">
        <f t="shared" si="302"/>
        <v>46040</v>
      </c>
    </row>
    <row ht="10.7">
      <c r="FL2213" s="1"/>
      <c s="125">
        <f t="shared" si="302"/>
        <v>46041</v>
      </c>
    </row>
    <row ht="10.7">
      <c r="FL2214" s="1"/>
      <c s="125">
        <f t="shared" si="302"/>
        <v>46042</v>
      </c>
    </row>
    <row ht="10.7">
      <c r="FL2215" s="1"/>
      <c s="125">
        <f t="shared" si="302"/>
        <v>46043</v>
      </c>
    </row>
    <row ht="10.7">
      <c r="FL2216" s="1"/>
      <c s="125">
        <f t="shared" si="302"/>
        <v>46044</v>
      </c>
    </row>
    <row ht="10.7">
      <c r="FL2217" s="1"/>
      <c s="125">
        <f t="shared" si="302"/>
        <v>46045</v>
      </c>
    </row>
    <row ht="10.7">
      <c r="FL2218" s="1"/>
      <c s="125">
        <f t="shared" si="302"/>
        <v>46046</v>
      </c>
    </row>
    <row ht="10.7">
      <c r="FL2219" s="1"/>
      <c s="125">
        <f t="shared" si="302"/>
        <v>46047</v>
      </c>
    </row>
    <row ht="10.7">
      <c r="FL2220" s="1"/>
      <c s="125">
        <f t="shared" si="302"/>
        <v>46048</v>
      </c>
    </row>
    <row ht="10.7">
      <c r="FL2221" s="1"/>
      <c s="125">
        <f t="shared" si="302"/>
        <v>46049</v>
      </c>
    </row>
    <row ht="10.7">
      <c r="FL2222" s="1"/>
      <c s="125">
        <f t="shared" si="302"/>
        <v>46050</v>
      </c>
    </row>
    <row ht="10.7">
      <c r="FL2223" s="1"/>
      <c s="125">
        <f t="shared" si="302"/>
        <v>46051</v>
      </c>
    </row>
    <row ht="10.7">
      <c r="FL2224" s="1"/>
      <c s="125">
        <f t="shared" si="302"/>
        <v>46052</v>
      </c>
    </row>
    <row ht="10.7">
      <c r="FL2225" s="1"/>
      <c s="125">
        <f t="shared" si="302"/>
        <v>46053</v>
      </c>
    </row>
    <row ht="10.7">
      <c r="FL2226" s="1"/>
      <c s="125">
        <f t="shared" si="302"/>
        <v>46054</v>
      </c>
    </row>
    <row ht="10.7">
      <c r="FL2227" s="1"/>
      <c s="125">
        <f t="shared" si="302"/>
        <v>46055</v>
      </c>
    </row>
    <row ht="10.7">
      <c r="FL2228" s="1"/>
      <c s="125">
        <f t="shared" si="302"/>
        <v>46056</v>
      </c>
    </row>
    <row ht="10.7">
      <c r="FL2229" s="1"/>
      <c s="125">
        <f t="shared" si="302"/>
        <v>46057</v>
      </c>
    </row>
    <row ht="10.7">
      <c r="FL2230" s="1"/>
      <c s="125">
        <f t="shared" si="302"/>
        <v>46058</v>
      </c>
    </row>
    <row ht="10.7">
      <c r="FL2231" s="1"/>
      <c s="125">
        <f t="shared" si="302"/>
        <v>46059</v>
      </c>
    </row>
    <row ht="10.7">
      <c r="FL2232" s="1"/>
      <c s="125">
        <f t="shared" si="302"/>
        <v>46060</v>
      </c>
    </row>
    <row ht="10.7">
      <c r="FL2233" s="1"/>
      <c s="125">
        <f t="shared" si="302"/>
        <v>46061</v>
      </c>
    </row>
    <row ht="10.7">
      <c r="FL2234" s="1"/>
      <c s="125">
        <f t="shared" si="302"/>
        <v>46062</v>
      </c>
    </row>
    <row ht="10.7">
      <c r="FL2235" s="1"/>
      <c s="125">
        <f t="shared" si="302"/>
        <v>46063</v>
      </c>
    </row>
    <row ht="10.7">
      <c r="FL2236" s="1"/>
      <c s="125">
        <f t="shared" si="302"/>
        <v>46064</v>
      </c>
    </row>
    <row ht="10.7">
      <c r="FL2237" s="1"/>
      <c s="125">
        <f t="shared" si="302"/>
        <v>46065</v>
      </c>
    </row>
    <row ht="10.7">
      <c r="FL2238" s="1"/>
      <c s="125">
        <f t="shared" si="302"/>
        <v>46066</v>
      </c>
    </row>
    <row ht="10.7">
      <c r="FL2239" s="1"/>
      <c s="125">
        <f t="shared" si="302"/>
        <v>46067</v>
      </c>
    </row>
    <row ht="10.7">
      <c r="FL2240" s="1"/>
      <c s="125">
        <f t="shared" si="302"/>
        <v>46068</v>
      </c>
    </row>
    <row ht="10.7">
      <c r="FL2241" s="1"/>
      <c s="125">
        <f t="shared" si="302"/>
        <v>46069</v>
      </c>
    </row>
    <row ht="10.7">
      <c r="FL2242" s="1"/>
      <c s="125">
        <f t="shared" si="302"/>
        <v>46070</v>
      </c>
    </row>
    <row ht="10.7">
      <c r="FL2243" s="1"/>
      <c s="125">
        <f t="shared" si="302"/>
        <v>46071</v>
      </c>
    </row>
    <row ht="10.7">
      <c r="FL2244" s="1"/>
      <c s="125">
        <f t="shared" si="302"/>
        <v>46072</v>
      </c>
    </row>
    <row ht="10.7">
      <c r="FL2245" s="1"/>
      <c s="125">
        <f t="shared" si="302"/>
        <v>46073</v>
      </c>
    </row>
    <row ht="10.7">
      <c r="FL2246" s="1"/>
      <c s="125">
        <f t="shared" si="302"/>
        <v>46074</v>
      </c>
    </row>
    <row ht="10.7">
      <c r="FL2247" s="1"/>
      <c s="125">
        <f t="shared" si="302"/>
        <v>46075</v>
      </c>
    </row>
    <row ht="10.7">
      <c r="FL2248" s="1"/>
      <c s="125">
        <f t="shared" si="302"/>
        <v>46076</v>
      </c>
    </row>
    <row ht="10.7">
      <c r="FL2249" s="1"/>
      <c s="125">
        <f t="shared" si="302"/>
        <v>46077</v>
      </c>
    </row>
    <row ht="10.7">
      <c r="FL2250" s="1"/>
      <c s="125">
        <f t="shared" si="302"/>
        <v>46078</v>
      </c>
    </row>
    <row ht="10.7">
      <c r="FL2251" s="1"/>
      <c s="125">
        <f t="shared" si="302"/>
        <v>46079</v>
      </c>
    </row>
    <row ht="10.7">
      <c r="FL2252" s="1"/>
      <c s="125">
        <f t="shared" si="302"/>
        <v>46080</v>
      </c>
    </row>
    <row ht="10.7">
      <c r="FL2253" s="1"/>
      <c s="125">
        <f t="shared" si="302"/>
        <v>46081</v>
      </c>
    </row>
    <row ht="10.7">
      <c r="FL2254" s="1"/>
      <c s="125">
        <f t="shared" si="302"/>
        <v>46082</v>
      </c>
    </row>
    <row ht="10.7">
      <c r="FL2255" s="1"/>
      <c s="125">
        <f t="shared" si="302"/>
        <v>46083</v>
      </c>
    </row>
    <row ht="10.7">
      <c r="FL2256" s="1"/>
      <c s="125">
        <f t="shared" si="302"/>
        <v>46084</v>
      </c>
    </row>
    <row ht="10.7">
      <c r="FL2257" s="1"/>
      <c s="125">
        <f t="shared" si="302"/>
        <v>46085</v>
      </c>
    </row>
    <row ht="10.7">
      <c r="FL2258" s="1"/>
      <c s="125">
        <f t="shared" si="302"/>
        <v>46086</v>
      </c>
    </row>
    <row ht="10.7">
      <c r="FL2259" s="1"/>
      <c s="125">
        <f t="shared" si="302"/>
        <v>46087</v>
      </c>
    </row>
    <row ht="10.7">
      <c r="FL2260" s="1"/>
      <c s="125">
        <f t="shared" si="302"/>
        <v>46088</v>
      </c>
    </row>
    <row ht="10.7">
      <c r="FL2261" s="1"/>
      <c s="125">
        <f t="shared" si="302"/>
        <v>46089</v>
      </c>
    </row>
    <row ht="10.7">
      <c r="FL2262" s="1"/>
      <c s="125">
        <f t="shared" si="302"/>
        <v>46090</v>
      </c>
    </row>
    <row ht="10.7">
      <c r="FL2263" s="1"/>
      <c s="125">
        <f t="shared" si="302"/>
        <v>46091</v>
      </c>
    </row>
    <row ht="10.7">
      <c r="FL2264" s="1"/>
      <c s="125">
        <f t="shared" si="302"/>
        <v>46092</v>
      </c>
    </row>
    <row ht="10.7">
      <c r="FL2265" s="1"/>
      <c s="125">
        <f t="shared" si="302"/>
        <v>46093</v>
      </c>
    </row>
    <row ht="10.7">
      <c r="FL2266" s="1"/>
      <c s="125">
        <f t="shared" si="302"/>
        <v>46094</v>
      </c>
    </row>
    <row ht="10.7">
      <c r="FL2267" s="1"/>
      <c s="125">
        <f t="shared" si="302"/>
        <v>46095</v>
      </c>
    </row>
    <row ht="10.7">
      <c r="FL2268" s="1"/>
      <c s="125">
        <f t="shared" si="302"/>
        <v>46096</v>
      </c>
    </row>
    <row ht="10.7">
      <c r="FL2269" s="1"/>
      <c s="125">
        <f t="shared" si="302"/>
        <v>46097</v>
      </c>
    </row>
    <row ht="10.7">
      <c r="FL2270" s="1"/>
      <c s="125">
        <f t="shared" si="302"/>
        <v>46098</v>
      </c>
    </row>
    <row ht="10.7">
      <c r="FL2271" s="1"/>
      <c s="125">
        <f t="shared" si="302"/>
        <v>46099</v>
      </c>
    </row>
    <row ht="10.7">
      <c r="FL2272" s="1"/>
      <c s="125">
        <f t="shared" si="302"/>
        <v>46100</v>
      </c>
    </row>
    <row ht="10.7">
      <c r="FL2273" s="1"/>
      <c s="125">
        <f t="shared" si="302"/>
        <v>46101</v>
      </c>
    </row>
    <row ht="10.7">
      <c r="FL2274" s="1"/>
      <c s="125">
        <f t="shared" si="302"/>
        <v>46102</v>
      </c>
    </row>
    <row ht="10.7">
      <c r="FL2275" s="1"/>
      <c s="125">
        <f t="shared" si="302"/>
        <v>46103</v>
      </c>
    </row>
    <row ht="10.7">
      <c r="FL2276" s="1"/>
      <c s="125">
        <f t="shared" si="302"/>
        <v>46104</v>
      </c>
    </row>
    <row ht="10.7">
      <c r="FL2277" s="1"/>
      <c s="125">
        <f t="shared" si="302"/>
        <v>46105</v>
      </c>
    </row>
    <row ht="10.7">
      <c r="FL2278" s="1"/>
      <c s="125">
        <f t="shared" si="302"/>
        <v>46106</v>
      </c>
    </row>
    <row ht="10.7">
      <c r="FL2279" s="1"/>
      <c s="125">
        <f t="shared" si="302"/>
        <v>46107</v>
      </c>
    </row>
    <row ht="10.7">
      <c r="FL2280" s="1"/>
      <c s="125">
        <f t="shared" si="302"/>
        <v>46108</v>
      </c>
    </row>
    <row ht="10.7">
      <c r="FL2281" s="1"/>
      <c s="125">
        <f t="shared" si="302"/>
        <v>46109</v>
      </c>
    </row>
    <row ht="10.7">
      <c r="FL2282" s="1"/>
      <c s="125">
        <f t="shared" si="302"/>
        <v>46110</v>
      </c>
    </row>
    <row ht="10.7">
      <c r="FL2283" s="1"/>
      <c s="125">
        <f t="shared" si="302"/>
        <v>46111</v>
      </c>
    </row>
    <row ht="10.7">
      <c r="FL2284" s="1"/>
      <c s="125">
        <f t="shared" si="302"/>
        <v>46112</v>
      </c>
    </row>
    <row ht="10.7">
      <c r="FL2285" s="1"/>
      <c s="125">
        <f t="shared" si="302"/>
        <v>46113</v>
      </c>
    </row>
    <row ht="10.7">
      <c r="FL2286" s="1"/>
      <c s="125">
        <f t="shared" si="302"/>
        <v>46114</v>
      </c>
    </row>
    <row ht="10.7">
      <c r="FL2287" s="1"/>
      <c s="125">
        <f t="shared" si="302"/>
        <v>46115</v>
      </c>
    </row>
    <row ht="10.7">
      <c r="FL2288" s="1"/>
      <c s="125">
        <f t="shared" si="302"/>
        <v>46116</v>
      </c>
    </row>
    <row ht="10.7">
      <c r="FL2289" s="1"/>
      <c s="125">
        <f t="shared" si="302"/>
        <v>46117</v>
      </c>
    </row>
    <row ht="10.7">
      <c r="FL2290" s="1"/>
      <c s="125">
        <f t="shared" si="302"/>
        <v>46118</v>
      </c>
    </row>
    <row ht="10.7">
      <c r="FL2291" s="1"/>
      <c s="125">
        <f t="shared" si="302"/>
        <v>46119</v>
      </c>
    </row>
    <row ht="10.7">
      <c r="FL2292" s="1"/>
      <c s="125">
        <f t="shared" si="302"/>
        <v>46120</v>
      </c>
    </row>
    <row ht="10.7">
      <c r="FL2293" s="1"/>
      <c s="125">
        <f t="shared" si="302"/>
        <v>46121</v>
      </c>
    </row>
    <row ht="10.7">
      <c r="FL2294" s="1"/>
      <c s="125">
        <f t="shared" si="302"/>
        <v>46122</v>
      </c>
    </row>
    <row ht="10.7">
      <c r="FL2295" s="1"/>
      <c s="125">
        <f t="shared" si="302"/>
        <v>46123</v>
      </c>
    </row>
    <row ht="10.7">
      <c r="FL2296" s="1"/>
      <c s="125">
        <f t="shared" si="302"/>
        <v>46124</v>
      </c>
    </row>
    <row ht="10.7">
      <c r="FL2297" s="1"/>
      <c s="125">
        <f t="shared" si="302"/>
        <v>46125</v>
      </c>
    </row>
    <row ht="10.7">
      <c r="FL2298" s="1"/>
      <c s="125">
        <f t="shared" si="302"/>
        <v>46126</v>
      </c>
    </row>
    <row ht="10.7">
      <c r="FL2299" s="1"/>
      <c s="125">
        <f t="shared" si="303" ref="FM2299:FM2488">FM2298+1</f>
        <v>46127</v>
      </c>
    </row>
    <row ht="10.7">
      <c r="FL2300" s="1"/>
      <c s="125">
        <f t="shared" si="303"/>
        <v>46128</v>
      </c>
    </row>
    <row ht="10.7">
      <c r="FL2301" s="1"/>
      <c s="125">
        <f t="shared" si="303"/>
        <v>46129</v>
      </c>
    </row>
    <row ht="10.7">
      <c r="FL2302" s="1"/>
      <c s="125">
        <f t="shared" si="303"/>
        <v>46130</v>
      </c>
    </row>
    <row ht="10.7">
      <c r="FL2303" s="1"/>
      <c s="125">
        <f t="shared" si="303"/>
        <v>46131</v>
      </c>
    </row>
    <row ht="10.7">
      <c r="FL2304" s="1"/>
      <c s="125">
        <f t="shared" si="303"/>
        <v>46132</v>
      </c>
    </row>
    <row ht="10.7">
      <c r="FL2305" s="1"/>
      <c s="125">
        <f t="shared" si="303"/>
        <v>46133</v>
      </c>
    </row>
    <row ht="10.7">
      <c r="FL2306" s="1"/>
      <c s="125">
        <f t="shared" si="303"/>
        <v>46134</v>
      </c>
    </row>
    <row ht="10.7">
      <c r="FL2307" s="1"/>
      <c s="125">
        <f t="shared" si="303"/>
        <v>46135</v>
      </c>
    </row>
    <row ht="10.7">
      <c r="FL2308" s="1"/>
      <c s="125">
        <f t="shared" si="303"/>
        <v>46136</v>
      </c>
    </row>
    <row ht="10.7">
      <c r="FL2309" s="1"/>
      <c s="125">
        <f t="shared" si="303"/>
        <v>46137</v>
      </c>
    </row>
    <row ht="10.7">
      <c r="FL2310" s="1"/>
      <c s="125">
        <f t="shared" si="303"/>
        <v>46138</v>
      </c>
    </row>
    <row ht="10.7">
      <c r="FL2311" s="1"/>
      <c s="125">
        <f t="shared" si="303"/>
        <v>46139</v>
      </c>
    </row>
    <row ht="10.7">
      <c r="FL2312" s="1"/>
      <c s="125">
        <f t="shared" si="303"/>
        <v>46140</v>
      </c>
    </row>
    <row ht="10.7">
      <c r="FL2313" s="1"/>
      <c s="125">
        <f t="shared" si="303"/>
        <v>46141</v>
      </c>
    </row>
    <row ht="10.7">
      <c r="FL2314" s="1"/>
      <c s="125">
        <f t="shared" si="303"/>
        <v>46142</v>
      </c>
    </row>
    <row ht="10.7">
      <c r="FL2315" s="1"/>
      <c s="125">
        <f t="shared" si="303"/>
        <v>46143</v>
      </c>
    </row>
    <row ht="10.7">
      <c r="FL2316" s="1"/>
      <c s="125">
        <f t="shared" si="303"/>
        <v>46144</v>
      </c>
    </row>
    <row ht="10.7">
      <c r="FL2317" s="1"/>
      <c s="125">
        <f t="shared" si="303"/>
        <v>46145</v>
      </c>
    </row>
    <row ht="10.7">
      <c r="FL2318" s="1"/>
      <c s="125">
        <f t="shared" si="303"/>
        <v>46146</v>
      </c>
    </row>
    <row ht="10.7">
      <c r="FL2319" s="1"/>
      <c s="125">
        <f t="shared" si="303"/>
        <v>46147</v>
      </c>
    </row>
    <row ht="10.7">
      <c r="FL2320" s="1"/>
      <c s="125">
        <f t="shared" si="303"/>
        <v>46148</v>
      </c>
    </row>
    <row ht="10.7">
      <c r="FL2321" s="1"/>
      <c s="125">
        <f t="shared" si="303"/>
        <v>46149</v>
      </c>
    </row>
    <row ht="10.7">
      <c r="FL2322" s="1"/>
      <c s="125">
        <f t="shared" si="303"/>
        <v>46150</v>
      </c>
    </row>
    <row ht="10.7">
      <c r="FL2323" s="1"/>
      <c s="125">
        <f t="shared" si="303"/>
        <v>46151</v>
      </c>
    </row>
    <row ht="10.7">
      <c r="FL2324" s="1"/>
      <c s="125">
        <f t="shared" si="303"/>
        <v>46152</v>
      </c>
    </row>
    <row ht="10.7">
      <c r="FL2325" s="1"/>
      <c s="125">
        <f t="shared" si="303"/>
        <v>46153</v>
      </c>
    </row>
    <row ht="10.7">
      <c r="FL2326" s="1"/>
      <c s="125">
        <f t="shared" si="303"/>
        <v>46154</v>
      </c>
    </row>
    <row ht="10.7">
      <c r="FL2327" s="1"/>
      <c s="125">
        <f t="shared" si="303"/>
        <v>46155</v>
      </c>
    </row>
    <row ht="10.7">
      <c r="FL2328" s="1"/>
      <c s="125">
        <f t="shared" si="303"/>
        <v>46156</v>
      </c>
    </row>
    <row ht="10.7">
      <c r="FL2329" s="1"/>
      <c s="125">
        <f t="shared" si="303"/>
        <v>46157</v>
      </c>
    </row>
    <row ht="10.7">
      <c r="FL2330" s="1"/>
      <c s="125">
        <f t="shared" si="303"/>
        <v>46158</v>
      </c>
    </row>
    <row ht="10.7">
      <c r="FL2331" s="1"/>
      <c s="125">
        <f t="shared" si="303"/>
        <v>46159</v>
      </c>
    </row>
    <row ht="10.7">
      <c r="FL2332" s="1"/>
      <c s="125">
        <f t="shared" si="303"/>
        <v>46160</v>
      </c>
    </row>
    <row ht="10.7">
      <c r="FL2333" s="1"/>
      <c s="125">
        <f t="shared" si="303"/>
        <v>46161</v>
      </c>
    </row>
    <row ht="10.7">
      <c r="FL2334" s="1"/>
      <c s="125">
        <f t="shared" si="303"/>
        <v>46162</v>
      </c>
    </row>
    <row ht="10.7">
      <c r="FL2335" s="1"/>
      <c s="125">
        <f t="shared" si="303"/>
        <v>46163</v>
      </c>
    </row>
    <row ht="10.7">
      <c r="FL2336" s="1"/>
      <c s="125">
        <f t="shared" si="303"/>
        <v>46164</v>
      </c>
    </row>
    <row ht="10.7">
      <c r="FL2337" s="1"/>
      <c s="125">
        <f t="shared" si="303"/>
        <v>46165</v>
      </c>
    </row>
    <row ht="10.7">
      <c r="FL2338" s="1"/>
      <c s="125">
        <f t="shared" si="303"/>
        <v>46166</v>
      </c>
    </row>
    <row ht="10.7">
      <c r="FL2339" s="1"/>
      <c s="125">
        <f t="shared" si="303"/>
        <v>46167</v>
      </c>
    </row>
    <row ht="10.7">
      <c r="FL2340" s="1"/>
      <c s="125">
        <f t="shared" si="303"/>
        <v>46168</v>
      </c>
    </row>
    <row ht="10.7">
      <c r="FL2341" s="1"/>
      <c s="125">
        <f t="shared" si="303"/>
        <v>46169</v>
      </c>
    </row>
    <row ht="10.7">
      <c r="FL2342" s="1"/>
      <c s="125">
        <f t="shared" si="303"/>
        <v>46170</v>
      </c>
    </row>
    <row ht="10.7">
      <c r="FL2343" s="1"/>
      <c s="125">
        <f t="shared" si="303"/>
        <v>46171</v>
      </c>
    </row>
    <row ht="10.7">
      <c r="FL2344" s="1"/>
      <c s="125">
        <f t="shared" si="303"/>
        <v>46172</v>
      </c>
    </row>
    <row ht="10.7">
      <c r="FL2345" s="1"/>
      <c s="125">
        <f t="shared" si="303"/>
        <v>46173</v>
      </c>
    </row>
    <row ht="10.7">
      <c r="FL2346" s="1"/>
      <c s="125">
        <f t="shared" si="303"/>
        <v>46174</v>
      </c>
    </row>
    <row ht="10.7">
      <c r="FL2347" s="1"/>
      <c s="125">
        <f t="shared" si="303"/>
        <v>46175</v>
      </c>
    </row>
    <row ht="10.7">
      <c r="FL2348" s="1"/>
      <c s="125">
        <f t="shared" si="303"/>
        <v>46176</v>
      </c>
    </row>
    <row ht="10.7">
      <c r="FL2349" s="1"/>
      <c s="125">
        <f t="shared" si="303"/>
        <v>46177</v>
      </c>
    </row>
    <row ht="10.7">
      <c r="FL2350" s="1"/>
      <c s="125">
        <f t="shared" si="303"/>
        <v>46178</v>
      </c>
    </row>
    <row ht="10.7">
      <c r="FL2351" s="1"/>
      <c s="125">
        <f t="shared" si="303"/>
        <v>46179</v>
      </c>
    </row>
    <row ht="10.7">
      <c r="FL2352" s="1"/>
      <c s="125">
        <f t="shared" si="303"/>
        <v>46180</v>
      </c>
    </row>
    <row ht="10.7">
      <c r="FL2353" s="1"/>
      <c s="125">
        <f t="shared" si="303"/>
        <v>46181</v>
      </c>
    </row>
    <row ht="10.7">
      <c r="FL2354" s="1"/>
      <c s="125">
        <f t="shared" si="303"/>
        <v>46182</v>
      </c>
    </row>
    <row ht="10.7">
      <c r="FL2355" s="1"/>
      <c s="125">
        <f t="shared" si="303"/>
        <v>46183</v>
      </c>
    </row>
    <row ht="10.7">
      <c r="FL2356" s="1"/>
      <c s="125">
        <f t="shared" si="303"/>
        <v>46184</v>
      </c>
    </row>
    <row ht="10.7">
      <c r="FL2357" s="1"/>
      <c s="125">
        <f t="shared" si="303"/>
        <v>46185</v>
      </c>
    </row>
    <row ht="10.7">
      <c r="FL2358" s="1"/>
      <c s="125">
        <f t="shared" si="303"/>
        <v>46186</v>
      </c>
    </row>
    <row ht="10.7">
      <c r="FL2359" s="1"/>
      <c s="125">
        <f t="shared" si="303"/>
        <v>46187</v>
      </c>
    </row>
    <row ht="10.7">
      <c r="FL2360" s="1"/>
      <c s="125">
        <f t="shared" si="303"/>
        <v>46188</v>
      </c>
    </row>
    <row ht="10.7">
      <c r="FL2361" s="1"/>
      <c s="125">
        <f t="shared" si="303"/>
        <v>46189</v>
      </c>
    </row>
    <row ht="10.7">
      <c r="FL2362" s="1"/>
      <c s="125">
        <f t="shared" si="303"/>
        <v>46190</v>
      </c>
    </row>
    <row ht="10.7">
      <c r="FL2363" s="1"/>
      <c s="125">
        <f t="shared" si="303"/>
        <v>46191</v>
      </c>
    </row>
    <row ht="10.7">
      <c r="FL2364" s="1"/>
      <c s="125">
        <f t="shared" si="303"/>
        <v>46192</v>
      </c>
    </row>
    <row ht="10.7">
      <c r="FL2365" s="1"/>
      <c s="125">
        <f t="shared" si="303"/>
        <v>46193</v>
      </c>
    </row>
    <row ht="10.7">
      <c r="FL2366" s="1"/>
      <c s="125">
        <f t="shared" si="303"/>
        <v>46194</v>
      </c>
    </row>
    <row ht="10.7">
      <c r="FL2367" s="1"/>
      <c s="125">
        <f t="shared" si="303"/>
        <v>46195</v>
      </c>
    </row>
    <row ht="10.7">
      <c r="FL2368" s="1"/>
      <c s="125">
        <f t="shared" si="303"/>
        <v>46196</v>
      </c>
    </row>
    <row ht="10.7">
      <c r="FL2369" s="1"/>
      <c s="125">
        <f t="shared" si="303"/>
        <v>46197</v>
      </c>
    </row>
    <row ht="10.7">
      <c r="FL2370" s="1"/>
      <c s="125">
        <f t="shared" si="303"/>
        <v>46198</v>
      </c>
    </row>
    <row ht="10.7">
      <c r="FL2371" s="1"/>
      <c s="125">
        <f t="shared" si="303"/>
        <v>46199</v>
      </c>
    </row>
    <row ht="10.7">
      <c r="FL2372" s="1"/>
      <c s="125">
        <f t="shared" si="303"/>
        <v>46200</v>
      </c>
    </row>
    <row ht="10.7">
      <c r="FL2373" s="1"/>
      <c s="125">
        <f t="shared" si="303"/>
        <v>46201</v>
      </c>
    </row>
    <row ht="10.7">
      <c r="FL2374" s="1"/>
      <c s="125">
        <f t="shared" si="303"/>
        <v>46202</v>
      </c>
    </row>
    <row ht="10.7">
      <c r="FL2375" s="1"/>
      <c s="125">
        <f t="shared" si="303"/>
        <v>46203</v>
      </c>
    </row>
    <row ht="10.7">
      <c r="FL2376" s="1"/>
      <c s="125">
        <f t="shared" si="303"/>
        <v>46204</v>
      </c>
    </row>
    <row ht="10.7">
      <c r="FL2377" s="1"/>
      <c s="125">
        <f t="shared" si="303"/>
        <v>46205</v>
      </c>
    </row>
    <row ht="10.7">
      <c r="FL2378" s="1"/>
      <c s="125">
        <f t="shared" si="303"/>
        <v>46206</v>
      </c>
    </row>
    <row ht="10.7">
      <c r="FL2379" s="1"/>
      <c s="125">
        <f t="shared" si="303"/>
        <v>46207</v>
      </c>
    </row>
    <row ht="10.7">
      <c r="FL2380" s="1"/>
      <c s="125">
        <f t="shared" si="303"/>
        <v>46208</v>
      </c>
    </row>
    <row ht="10.7">
      <c r="FL2381" s="1"/>
      <c s="125">
        <f t="shared" si="303"/>
        <v>46209</v>
      </c>
    </row>
    <row ht="10.7">
      <c r="FL2382" s="1"/>
      <c s="125">
        <f t="shared" si="303"/>
        <v>46210</v>
      </c>
    </row>
    <row ht="10.7">
      <c r="FL2383" s="1"/>
      <c s="125">
        <f t="shared" si="303"/>
        <v>46211</v>
      </c>
    </row>
    <row ht="10.7">
      <c r="FL2384" s="1"/>
      <c s="125">
        <f t="shared" si="303"/>
        <v>46212</v>
      </c>
    </row>
    <row ht="10.7">
      <c r="FL2385" s="1"/>
      <c s="125">
        <f t="shared" si="303"/>
        <v>46213</v>
      </c>
    </row>
    <row ht="10.7">
      <c r="FL2386" s="1"/>
      <c s="125">
        <f t="shared" si="303"/>
        <v>46214</v>
      </c>
    </row>
    <row ht="10.7">
      <c r="FL2387" s="1"/>
      <c s="125">
        <f t="shared" si="303"/>
        <v>46215</v>
      </c>
    </row>
    <row ht="10.7">
      <c r="FL2388" s="1"/>
      <c s="125">
        <f t="shared" si="303"/>
        <v>46216</v>
      </c>
    </row>
    <row ht="10.7">
      <c r="FL2389" s="1"/>
      <c s="125">
        <f t="shared" si="303"/>
        <v>46217</v>
      </c>
    </row>
    <row ht="10.7">
      <c r="FL2390" s="1"/>
      <c s="125">
        <f t="shared" si="303"/>
        <v>46218</v>
      </c>
    </row>
    <row ht="10.7">
      <c r="FL2391" s="1"/>
      <c s="125">
        <f t="shared" si="303"/>
        <v>46219</v>
      </c>
    </row>
    <row ht="10.7">
      <c r="FL2392" s="1"/>
      <c s="125">
        <f t="shared" si="303"/>
        <v>46220</v>
      </c>
    </row>
    <row ht="10.7">
      <c r="FL2393" s="1"/>
      <c s="125">
        <f t="shared" si="303"/>
        <v>46221</v>
      </c>
    </row>
    <row ht="10.7">
      <c r="FL2394" s="1"/>
      <c s="125">
        <f t="shared" si="303"/>
        <v>46222</v>
      </c>
    </row>
    <row ht="10.7">
      <c r="FL2395" s="1"/>
      <c s="125">
        <f t="shared" si="303"/>
        <v>46223</v>
      </c>
    </row>
    <row ht="10.7">
      <c r="FL2396" s="1"/>
      <c s="125">
        <f t="shared" si="303"/>
        <v>46224</v>
      </c>
    </row>
    <row ht="10.7">
      <c r="FL2397" s="1"/>
      <c s="125">
        <f t="shared" si="303"/>
        <v>46225</v>
      </c>
    </row>
    <row ht="10.7">
      <c r="FL2398" s="1"/>
      <c s="125">
        <f t="shared" si="303"/>
        <v>46226</v>
      </c>
    </row>
    <row ht="10.7">
      <c r="FL2399" s="1"/>
      <c s="125">
        <f t="shared" si="303"/>
        <v>46227</v>
      </c>
    </row>
    <row ht="10.7">
      <c r="FL2400" s="1"/>
      <c s="125">
        <f t="shared" si="303"/>
        <v>46228</v>
      </c>
    </row>
    <row ht="10.7">
      <c r="FL2401" s="1"/>
      <c s="125">
        <f t="shared" si="303"/>
        <v>46229</v>
      </c>
    </row>
    <row ht="10.7">
      <c r="FL2402" s="1"/>
      <c s="125">
        <f t="shared" si="303"/>
        <v>46230</v>
      </c>
    </row>
    <row ht="10.7">
      <c r="FL2403" s="1"/>
      <c s="125">
        <f t="shared" si="303"/>
        <v>46231</v>
      </c>
    </row>
    <row ht="10.7">
      <c r="FL2404" s="1"/>
      <c s="125">
        <f t="shared" si="303"/>
        <v>46232</v>
      </c>
    </row>
    <row ht="10.7">
      <c r="FL2405" s="1"/>
      <c s="125">
        <f t="shared" si="303"/>
        <v>46233</v>
      </c>
    </row>
    <row ht="10.7">
      <c r="FL2406" s="1"/>
      <c s="125">
        <f t="shared" si="303"/>
        <v>46234</v>
      </c>
    </row>
    <row ht="10.7">
      <c r="FL2407" s="1"/>
      <c s="125">
        <f t="shared" si="303"/>
        <v>46235</v>
      </c>
    </row>
    <row ht="10.7">
      <c r="FL2408" s="1"/>
      <c s="125">
        <f t="shared" si="303"/>
        <v>46236</v>
      </c>
    </row>
    <row ht="10.7">
      <c r="FL2409" s="1"/>
      <c s="125">
        <f t="shared" si="303"/>
        <v>46237</v>
      </c>
    </row>
    <row ht="10.7">
      <c r="FL2410" s="1"/>
      <c s="125">
        <f t="shared" si="303"/>
        <v>46238</v>
      </c>
    </row>
    <row ht="10.7">
      <c r="FL2411" s="1"/>
      <c s="125">
        <f t="shared" si="303"/>
        <v>46239</v>
      </c>
    </row>
    <row ht="10.7">
      <c r="FL2412" s="1"/>
      <c s="125">
        <f t="shared" si="303"/>
        <v>46240</v>
      </c>
    </row>
    <row ht="10.7">
      <c r="FL2413" s="1"/>
      <c s="125">
        <f t="shared" si="303"/>
        <v>46241</v>
      </c>
    </row>
    <row ht="10.7">
      <c r="FL2414" s="1"/>
      <c s="125">
        <f t="shared" si="303"/>
        <v>46242</v>
      </c>
    </row>
    <row ht="10.7">
      <c r="FL2415" s="1"/>
      <c s="125">
        <f t="shared" si="303"/>
        <v>46243</v>
      </c>
    </row>
    <row ht="10.7">
      <c r="FL2416" s="1"/>
      <c s="125">
        <f t="shared" si="303"/>
        <v>46244</v>
      </c>
    </row>
    <row ht="10.7">
      <c r="FL2417" s="1"/>
      <c s="125">
        <f t="shared" si="303"/>
        <v>46245</v>
      </c>
    </row>
    <row ht="10.7">
      <c r="FL2418" s="1"/>
      <c s="125">
        <f t="shared" si="303"/>
        <v>46246</v>
      </c>
    </row>
    <row ht="10.7">
      <c r="FL2419" s="1"/>
      <c s="125">
        <f t="shared" si="303"/>
        <v>46247</v>
      </c>
    </row>
    <row ht="10.7">
      <c r="FL2420" s="1"/>
      <c s="125">
        <f t="shared" si="303"/>
        <v>46248</v>
      </c>
    </row>
    <row ht="10.7">
      <c r="FL2421" s="1"/>
      <c s="125">
        <f t="shared" si="303"/>
        <v>46249</v>
      </c>
    </row>
    <row ht="10.7">
      <c r="FL2422" s="1"/>
      <c s="125">
        <f t="shared" si="303"/>
        <v>46250</v>
      </c>
    </row>
    <row ht="10.7">
      <c r="FL2423" s="1"/>
      <c s="125">
        <f t="shared" si="303"/>
        <v>46251</v>
      </c>
    </row>
    <row ht="10.7">
      <c r="FL2424" s="1"/>
      <c s="125">
        <f t="shared" si="303"/>
        <v>46252</v>
      </c>
    </row>
    <row ht="10.7">
      <c r="FL2425" s="1"/>
      <c s="125">
        <f t="shared" si="303"/>
        <v>46253</v>
      </c>
    </row>
    <row ht="10.7">
      <c r="FL2426" s="1"/>
      <c s="125">
        <f t="shared" si="303"/>
        <v>46254</v>
      </c>
    </row>
    <row ht="10.7">
      <c r="FL2427" s="1"/>
      <c s="125">
        <f t="shared" si="303"/>
        <v>46255</v>
      </c>
    </row>
    <row ht="10.7">
      <c r="FL2428" s="1"/>
      <c s="125">
        <f t="shared" si="303"/>
        <v>46256</v>
      </c>
    </row>
    <row ht="10.7">
      <c r="FL2429" s="1"/>
      <c s="125">
        <f t="shared" si="303"/>
        <v>46257</v>
      </c>
    </row>
    <row ht="10.7">
      <c r="FL2430" s="1"/>
      <c s="125">
        <f t="shared" si="303"/>
        <v>46258</v>
      </c>
    </row>
    <row ht="10.7">
      <c r="FL2431" s="1"/>
      <c s="125">
        <f t="shared" si="303"/>
        <v>46259</v>
      </c>
    </row>
    <row ht="10.7">
      <c r="FL2432" s="1"/>
      <c s="125">
        <f t="shared" si="303"/>
        <v>46260</v>
      </c>
    </row>
    <row ht="10.7">
      <c r="FL2433" s="1"/>
      <c s="125">
        <f t="shared" si="303"/>
        <v>46261</v>
      </c>
    </row>
    <row ht="10.7">
      <c r="FL2434" s="1"/>
      <c s="125">
        <f t="shared" si="303"/>
        <v>46262</v>
      </c>
    </row>
    <row ht="10.7">
      <c r="FL2435" s="1"/>
      <c s="125">
        <f t="shared" si="303"/>
        <v>46263</v>
      </c>
    </row>
    <row ht="10.7">
      <c r="FL2436" s="1"/>
      <c s="125">
        <f t="shared" si="303"/>
        <v>46264</v>
      </c>
    </row>
    <row ht="10.7">
      <c r="FL2437" s="1"/>
      <c s="125">
        <f t="shared" si="303"/>
        <v>46265</v>
      </c>
    </row>
    <row ht="10.7">
      <c r="FL2438" s="1"/>
      <c s="125">
        <f t="shared" si="303"/>
        <v>46266</v>
      </c>
    </row>
    <row ht="10.7">
      <c r="FL2439" s="1"/>
      <c s="125">
        <f t="shared" si="303"/>
        <v>46267</v>
      </c>
    </row>
    <row ht="10.7">
      <c r="FL2440" s="1"/>
      <c s="125">
        <f t="shared" si="303"/>
        <v>46268</v>
      </c>
    </row>
    <row ht="10.7">
      <c r="FL2441" s="1"/>
      <c s="125">
        <f t="shared" si="303"/>
        <v>46269</v>
      </c>
    </row>
    <row ht="10.7">
      <c r="FL2442" s="1"/>
      <c s="125">
        <f t="shared" si="303"/>
        <v>46270</v>
      </c>
    </row>
    <row ht="10.7">
      <c r="FL2443" s="1"/>
      <c s="125">
        <f t="shared" si="303"/>
        <v>46271</v>
      </c>
    </row>
    <row ht="10.7">
      <c r="FL2444" s="1"/>
      <c s="125">
        <f t="shared" si="303"/>
        <v>46272</v>
      </c>
    </row>
    <row ht="10.7">
      <c r="FL2445" s="1"/>
      <c s="125">
        <f t="shared" si="303"/>
        <v>46273</v>
      </c>
    </row>
    <row ht="10.7">
      <c r="FL2446" s="1"/>
      <c s="125">
        <f t="shared" si="303"/>
        <v>46274</v>
      </c>
    </row>
    <row ht="10.7">
      <c r="FL2447" s="1"/>
      <c s="125">
        <f t="shared" si="303"/>
        <v>46275</v>
      </c>
    </row>
    <row ht="10.7">
      <c r="FL2448" s="1"/>
      <c s="125">
        <f t="shared" si="303"/>
        <v>46276</v>
      </c>
    </row>
    <row ht="10.7">
      <c r="FL2449" s="1"/>
      <c s="125">
        <f t="shared" si="303"/>
        <v>46277</v>
      </c>
    </row>
    <row ht="10.7">
      <c r="FL2450" s="1"/>
      <c s="125">
        <f t="shared" si="303"/>
        <v>46278</v>
      </c>
    </row>
    <row ht="10.7">
      <c r="FL2451" s="1"/>
      <c s="125">
        <f t="shared" si="303"/>
        <v>46279</v>
      </c>
    </row>
    <row ht="10.7">
      <c r="FL2452" s="1"/>
      <c s="125">
        <f t="shared" si="303"/>
        <v>46280</v>
      </c>
    </row>
    <row ht="10.7">
      <c r="FL2453" s="1"/>
      <c s="125">
        <f t="shared" si="303"/>
        <v>46281</v>
      </c>
    </row>
    <row ht="10.7">
      <c r="FL2454" s="1"/>
      <c s="125">
        <f t="shared" si="303"/>
        <v>46282</v>
      </c>
    </row>
    <row ht="10.7">
      <c r="FL2455" s="1"/>
      <c s="125">
        <f t="shared" si="303"/>
        <v>46283</v>
      </c>
    </row>
    <row ht="10.7">
      <c r="FL2456" s="1"/>
      <c s="125">
        <f t="shared" si="303"/>
        <v>46284</v>
      </c>
    </row>
    <row ht="10.7">
      <c r="FL2457" s="1"/>
      <c s="125">
        <f t="shared" si="303"/>
        <v>46285</v>
      </c>
    </row>
    <row ht="10.7">
      <c r="FL2458" s="1"/>
      <c s="125">
        <f t="shared" si="303"/>
        <v>46286</v>
      </c>
    </row>
    <row ht="10.7">
      <c r="FL2459" s="1"/>
      <c s="125">
        <f t="shared" si="303"/>
        <v>46287</v>
      </c>
    </row>
    <row ht="10.7">
      <c r="FL2460" s="1"/>
      <c s="125">
        <f t="shared" si="303"/>
        <v>46288</v>
      </c>
    </row>
    <row ht="10.7">
      <c r="FL2461" s="1"/>
      <c s="125">
        <f t="shared" si="303"/>
        <v>46289</v>
      </c>
    </row>
    <row ht="10.7">
      <c r="FL2462" s="1"/>
      <c s="125">
        <f t="shared" si="303"/>
        <v>46290</v>
      </c>
    </row>
    <row ht="10.7">
      <c r="FL2463" s="1"/>
      <c s="125">
        <f t="shared" si="303"/>
        <v>46291</v>
      </c>
    </row>
    <row ht="10.7">
      <c r="FL2464" s="1"/>
      <c s="125">
        <f t="shared" si="303"/>
        <v>46292</v>
      </c>
    </row>
    <row ht="10.7">
      <c r="FL2465" s="1"/>
      <c s="125">
        <f t="shared" si="303"/>
        <v>46293</v>
      </c>
    </row>
    <row ht="10.7">
      <c r="FL2466" s="1"/>
      <c s="125">
        <f t="shared" si="303"/>
        <v>46294</v>
      </c>
    </row>
    <row ht="10.7">
      <c r="FL2467" s="1"/>
      <c s="125">
        <f t="shared" si="303"/>
        <v>46295</v>
      </c>
    </row>
    <row ht="10.7">
      <c r="FL2468" s="1"/>
      <c s="125">
        <f t="shared" si="303"/>
        <v>46296</v>
      </c>
    </row>
    <row ht="10.7">
      <c r="FL2469" s="1"/>
      <c s="125">
        <f t="shared" si="303"/>
        <v>46297</v>
      </c>
    </row>
    <row ht="10.7">
      <c r="FL2470" s="1"/>
      <c s="125">
        <f t="shared" si="303"/>
        <v>46298</v>
      </c>
    </row>
    <row ht="10.7">
      <c r="FL2471" s="1"/>
      <c s="125">
        <f t="shared" si="303"/>
        <v>46299</v>
      </c>
    </row>
    <row ht="10.7">
      <c r="FL2472" s="1"/>
      <c s="125">
        <f t="shared" si="303"/>
        <v>46300</v>
      </c>
    </row>
    <row ht="10.7">
      <c r="FL2473" s="1"/>
      <c s="125">
        <f t="shared" si="303"/>
        <v>46301</v>
      </c>
    </row>
    <row ht="10.7">
      <c r="FL2474" s="1"/>
      <c s="125">
        <f t="shared" si="303"/>
        <v>46302</v>
      </c>
    </row>
    <row ht="10.7">
      <c r="FL2475" s="1"/>
      <c s="125">
        <f t="shared" si="303"/>
        <v>46303</v>
      </c>
    </row>
    <row ht="10.7">
      <c r="FL2476" s="1"/>
      <c s="125">
        <f t="shared" si="303"/>
        <v>46304</v>
      </c>
    </row>
    <row ht="10.7">
      <c r="FL2477" s="1"/>
      <c s="125">
        <f t="shared" si="303"/>
        <v>46305</v>
      </c>
    </row>
    <row ht="10.7">
      <c r="FL2478" s="1"/>
      <c s="125">
        <f t="shared" si="303"/>
        <v>46306</v>
      </c>
    </row>
    <row ht="10.7">
      <c r="FL2479" s="1"/>
      <c s="125">
        <f t="shared" si="303"/>
        <v>46307</v>
      </c>
    </row>
    <row ht="10.7">
      <c r="FL2480" s="1"/>
      <c s="125">
        <f t="shared" si="303"/>
        <v>46308</v>
      </c>
    </row>
    <row ht="10.7">
      <c r="FL2481" s="1"/>
      <c s="125">
        <f t="shared" si="303"/>
        <v>46309</v>
      </c>
    </row>
    <row ht="10.7">
      <c r="FL2482" s="1"/>
      <c s="125">
        <f t="shared" si="303"/>
        <v>46310</v>
      </c>
    </row>
    <row ht="10.7">
      <c r="FL2483" s="1"/>
      <c s="125">
        <f t="shared" si="303"/>
        <v>46311</v>
      </c>
    </row>
    <row ht="10.7">
      <c r="FL2484" s="1"/>
      <c s="125">
        <f t="shared" si="303"/>
        <v>46312</v>
      </c>
    </row>
    <row ht="10.7">
      <c r="FL2485" s="1"/>
      <c s="125">
        <f t="shared" si="303"/>
        <v>46313</v>
      </c>
    </row>
    <row ht="10.7">
      <c r="FL2486" s="1"/>
      <c s="125">
        <f t="shared" si="303"/>
        <v>46314</v>
      </c>
    </row>
    <row ht="10.7">
      <c r="FL2487" s="1"/>
      <c s="125">
        <f t="shared" si="303"/>
        <v>46315</v>
      </c>
    </row>
    <row ht="10.7">
      <c r="FL2488" s="1"/>
      <c s="125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