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1ebd40bee495a1/Desktop/"/>
    </mc:Choice>
  </mc:AlternateContent>
  <xr:revisionPtr revIDLastSave="328" documentId="10_ncr:40000_{E9CF8AAD-E6B1-4FF9-820F-8D9408286DAF}" xr6:coauthVersionLast="47" xr6:coauthVersionMax="47" xr10:uidLastSave="{E201204A-54AF-4D4B-A641-C7F56B94302F}"/>
  <bookViews>
    <workbookView minimized="1" xWindow="1630" yWindow="530" windowWidth="9560" windowHeight="9890" activeTab="2" xr2:uid="{00000000-000D-0000-FFFF-FFFF00000000}"/>
  </bookViews>
  <sheets>
    <sheet name="INV1" sheetId="1" r:id="rId1"/>
    <sheet name="BUF" sheetId="3" r:id="rId2"/>
    <sheet name="CLKINV" sheetId="4" r:id="rId3"/>
    <sheet name="CLKBUF" sheetId="5" r:id="rId4"/>
    <sheet name="NAND" sheetId="6" r:id="rId5"/>
    <sheet name="NOR" sheetId="7" r:id="rId6"/>
    <sheet name="XOR" sheetId="8" r:id="rId7"/>
    <sheet name="MUX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O2" i="3"/>
  <c r="N3" i="3"/>
  <c r="O3" i="3"/>
  <c r="N4" i="3"/>
  <c r="O4" i="3"/>
  <c r="N5" i="3"/>
  <c r="O5" i="3"/>
  <c r="K2" i="3"/>
  <c r="L2" i="3"/>
  <c r="M2" i="3"/>
  <c r="K3" i="3"/>
  <c r="L3" i="3"/>
  <c r="M3" i="3"/>
  <c r="K4" i="3"/>
  <c r="L4" i="3"/>
  <c r="M4" i="3"/>
  <c r="K5" i="3"/>
  <c r="L5" i="3"/>
  <c r="M5" i="3"/>
  <c r="J3" i="3"/>
  <c r="J4" i="3"/>
  <c r="J5" i="3"/>
  <c r="J2" i="3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C8" i="9"/>
  <c r="D8" i="9"/>
  <c r="E8" i="9"/>
  <c r="F8" i="9"/>
  <c r="G8" i="9"/>
  <c r="B8" i="9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C8" i="8"/>
  <c r="D8" i="8"/>
  <c r="E8" i="8"/>
  <c r="F8" i="8"/>
  <c r="G8" i="8"/>
  <c r="B8" i="8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C8" i="7"/>
  <c r="D8" i="7"/>
  <c r="E8" i="7"/>
  <c r="F8" i="7"/>
  <c r="G8" i="7"/>
  <c r="B8" i="7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C9" i="5"/>
  <c r="D9" i="5"/>
  <c r="E9" i="5"/>
  <c r="F9" i="5"/>
  <c r="G9" i="5"/>
  <c r="B9" i="5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C9" i="4"/>
  <c r="D9" i="4"/>
  <c r="E9" i="4"/>
  <c r="F9" i="4"/>
  <c r="G9" i="4"/>
  <c r="B9" i="4"/>
  <c r="O2" i="6"/>
  <c r="O3" i="6"/>
  <c r="O4" i="6"/>
  <c r="O5" i="6"/>
  <c r="K2" i="6"/>
  <c r="L2" i="6"/>
  <c r="M2" i="6"/>
  <c r="N2" i="6"/>
  <c r="K3" i="6"/>
  <c r="L3" i="6"/>
  <c r="M3" i="6"/>
  <c r="N3" i="6"/>
  <c r="K4" i="6"/>
  <c r="L4" i="6"/>
  <c r="M4" i="6"/>
  <c r="N4" i="6"/>
  <c r="K5" i="6"/>
  <c r="L5" i="6"/>
  <c r="M5" i="6"/>
  <c r="N5" i="6"/>
  <c r="J3" i="6"/>
  <c r="J4" i="6"/>
  <c r="J5" i="6"/>
  <c r="J2" i="6"/>
  <c r="I27" i="1"/>
  <c r="J27" i="1"/>
  <c r="H27" i="1"/>
  <c r="G27" i="1"/>
  <c r="F27" i="1"/>
  <c r="E27" i="1"/>
  <c r="F29" i="1"/>
  <c r="G29" i="1"/>
  <c r="H29" i="1"/>
  <c r="I29" i="1"/>
  <c r="J29" i="1"/>
  <c r="E29" i="1"/>
  <c r="J28" i="1"/>
  <c r="I28" i="1"/>
  <c r="G28" i="1"/>
  <c r="F28" i="1"/>
  <c r="E28" i="1"/>
  <c r="F26" i="1"/>
  <c r="G26" i="1"/>
  <c r="H26" i="1"/>
  <c r="I26" i="1"/>
  <c r="J26" i="1"/>
  <c r="E26" i="1"/>
  <c r="X5" i="1"/>
  <c r="Y5" i="1"/>
  <c r="Z5" i="1"/>
  <c r="AA5" i="1"/>
  <c r="AB5" i="1"/>
  <c r="AC5" i="1"/>
  <c r="AD5" i="1"/>
  <c r="W5" i="1"/>
  <c r="X11" i="1"/>
  <c r="Y11" i="1"/>
  <c r="Z11" i="1"/>
  <c r="AA11" i="1"/>
  <c r="AB11" i="1"/>
  <c r="W11" i="1"/>
  <c r="X14" i="1"/>
  <c r="Y14" i="1"/>
  <c r="Z14" i="1"/>
  <c r="AA14" i="1"/>
  <c r="AB14" i="1"/>
  <c r="W14" i="1"/>
  <c r="X19" i="1"/>
  <c r="Y19" i="1"/>
  <c r="Z19" i="1"/>
  <c r="AA19" i="1"/>
  <c r="W19" i="1"/>
  <c r="W10" i="1"/>
  <c r="X10" i="1"/>
  <c r="Y10" i="1"/>
  <c r="Z10" i="1"/>
  <c r="AA10" i="1"/>
  <c r="AB10" i="1"/>
  <c r="W13" i="1"/>
  <c r="X13" i="1"/>
  <c r="Y13" i="1"/>
  <c r="Z13" i="1"/>
  <c r="AA13" i="1"/>
  <c r="AB13" i="1"/>
  <c r="W17" i="1"/>
  <c r="X17" i="1"/>
  <c r="Y17" i="1"/>
  <c r="Z17" i="1"/>
  <c r="AA17" i="1"/>
  <c r="X1" i="1"/>
  <c r="Y1" i="1"/>
  <c r="Z1" i="1"/>
  <c r="AA1" i="1"/>
  <c r="AB1" i="1"/>
  <c r="AC1" i="1"/>
  <c r="AD1" i="1"/>
  <c r="W1" i="1"/>
</calcChain>
</file>

<file path=xl/sharedStrings.xml><?xml version="1.0" encoding="utf-8"?>
<sst xmlns="http://schemas.openxmlformats.org/spreadsheetml/2006/main" count="35" uniqueCount="11">
  <si>
    <t>RING 1</t>
  </si>
  <si>
    <t>TEMPERATURA</t>
  </si>
  <si>
    <t>CHIP</t>
  </si>
  <si>
    <t>chip2</t>
  </si>
  <si>
    <t>chip3</t>
  </si>
  <si>
    <t>chip4</t>
  </si>
  <si>
    <t>chip5</t>
  </si>
  <si>
    <t>CHIP2</t>
  </si>
  <si>
    <t>CHIP3</t>
  </si>
  <si>
    <t>CHIP4</t>
  </si>
  <si>
    <t>CHIP5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</si>
</sst>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CHIP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'INV1'!$E$1:$M$1</c:f>
              <c:numCache>
                <c:formatCode>General</c:formatCode>
                <c:ptCount val="9"/>
                <c:pt idx="0">
                  <c:v>85</c:v>
                </c:pt>
                <c:pt idx="1">
                  <c:v>96</c:v>
                </c:pt>
                <c:pt idx="2">
                  <c:v>115</c:v>
                </c:pt>
                <c:pt idx="3">
                  <c:v>140</c:v>
                </c:pt>
                <c:pt idx="4">
                  <c:v>165</c:v>
                </c:pt>
                <c:pt idx="5">
                  <c:v>185</c:v>
                </c:pt>
                <c:pt idx="6">
                  <c:v>220</c:v>
                </c:pt>
                <c:pt idx="7">
                  <c:v>299</c:v>
                </c:pt>
              </c:numCache>
            </c:numRef>
          </c:xVal>
          <c:yVal>
            <c:numRef>
              <c:f>'INV1'!$E$5:$M$5</c:f>
              <c:numCache>
                <c:formatCode>0.00E+00</c:formatCode>
                <c:ptCount val="9"/>
                <c:pt idx="0">
                  <c:v>9.8210000000000004E-8</c:v>
                </c:pt>
                <c:pt idx="1">
                  <c:v>9.8399999999999994E-8</c:v>
                </c:pt>
                <c:pt idx="2">
                  <c:v>9.8700000000000004E-8</c:v>
                </c:pt>
                <c:pt idx="3">
                  <c:v>9.9299999999999996E-8</c:v>
                </c:pt>
                <c:pt idx="4">
                  <c:v>1.0011E-7</c:v>
                </c:pt>
                <c:pt idx="5">
                  <c:v>1.01E-7</c:v>
                </c:pt>
                <c:pt idx="6">
                  <c:v>1.03E-7</c:v>
                </c:pt>
                <c:pt idx="7">
                  <c:v>1.0700000000000001E-7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9-4E9D-9CF3-D07D49D87B73}"/>
            </c:ext>
          </c:extLst>
        </c:ser>
        <c:ser>
          <c:idx val="1"/>
          <c:order val="1"/>
          <c:tx>
            <c:v>CHIP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'INV1'!$E$10:$J$10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299</c:v>
                </c:pt>
              </c:numCache>
            </c:numRef>
          </c:xVal>
          <c:yVal>
            <c:numRef>
              <c:f>'INV1'!$E$11:$J$11</c:f>
              <c:numCache>
                <c:formatCode>0.00E+00</c:formatCode>
                <c:ptCount val="6"/>
                <c:pt idx="0">
                  <c:v>1.03E-7</c:v>
                </c:pt>
                <c:pt idx="1">
                  <c:v>1.0068E-7</c:v>
                </c:pt>
                <c:pt idx="2">
                  <c:v>1.0132E-7</c:v>
                </c:pt>
                <c:pt idx="3">
                  <c:v>1.03E-7</c:v>
                </c:pt>
                <c:pt idx="4">
                  <c:v>1.05E-7</c:v>
                </c:pt>
                <c:pt idx="5">
                  <c:v>1.1000000000000001E-7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909-4E9D-9CF3-D07D49D87B73}"/>
            </c:ext>
          </c:extLst>
        </c:ser>
        <c:ser>
          <c:idx val="2"/>
          <c:order val="2"/>
          <c:tx>
            <c:v>CHIP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'INV1'!$E$13:$J$13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290</c:v>
                </c:pt>
              </c:numCache>
            </c:numRef>
          </c:xVal>
          <c:yVal>
            <c:numRef>
              <c:f>'INV1'!$E$14:$J$14</c:f>
              <c:numCache>
                <c:formatCode>0.00E+00</c:formatCode>
                <c:ptCount val="6"/>
                <c:pt idx="0">
                  <c:v>1.01E-7</c:v>
                </c:pt>
                <c:pt idx="1">
                  <c:v>1.0165E-7</c:v>
                </c:pt>
                <c:pt idx="2">
                  <c:v>1.002E-7</c:v>
                </c:pt>
                <c:pt idx="3">
                  <c:v>1.04E-7</c:v>
                </c:pt>
                <c:pt idx="4">
                  <c:v>1.034E-7</c:v>
                </c:pt>
                <c:pt idx="5">
                  <c:v>1.0898E-7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09-4E9D-9CF3-D07D49D87B73}"/>
            </c:ext>
          </c:extLst>
        </c:ser>
        <c:ser>
          <c:idx val="3"/>
          <c:order val="3"/>
          <c:tx>
            <c:v>chip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'INV1'!$E$17:$I$17</c:f>
              <c:numCache>
                <c:formatCode>General</c:formatCode>
                <c:ptCount val="5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220</c:v>
                </c:pt>
                <c:pt idx="4">
                  <c:v>295</c:v>
                </c:pt>
              </c:numCache>
            </c:numRef>
          </c:xVal>
          <c:yVal>
            <c:numRef>
              <c:f>'INV1'!$E$19:$I$19</c:f>
              <c:numCache>
                <c:formatCode>0.00E+00</c:formatCode>
                <c:ptCount val="5"/>
                <c:pt idx="0">
                  <c:v>1.0194E-7</c:v>
                </c:pt>
                <c:pt idx="1">
                  <c:v>1.03E-7</c:v>
                </c:pt>
                <c:pt idx="2">
                  <c:v>1.01E-7</c:v>
                </c:pt>
                <c:pt idx="3">
                  <c:v>1.0700000000000001E-7</c:v>
                </c:pt>
                <c:pt idx="4">
                  <c:v>1.09E-7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F-43A4-9D13-3EDD82238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748528"/>
        <c:axId val="1758677680"/>
      </c:scatterChart>
      <c:valAx>
        <c:axId val="17527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77680"/>
        <c:crosses val="autoZero"/>
        <c:crossBetween val="midCat"/>
      </c:valAx>
      <c:valAx>
        <c:axId val="17586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'INV1'!$W$1:$AD$1</c:f>
              <c:numCache>
                <c:formatCode>General</c:formatCode>
                <c:ptCount val="8"/>
                <c:pt idx="0">
                  <c:v>85</c:v>
                </c:pt>
                <c:pt idx="1">
                  <c:v>96</c:v>
                </c:pt>
                <c:pt idx="2">
                  <c:v>115</c:v>
                </c:pt>
                <c:pt idx="3">
                  <c:v>140</c:v>
                </c:pt>
                <c:pt idx="4">
                  <c:v>165</c:v>
                </c:pt>
                <c:pt idx="5">
                  <c:v>185</c:v>
                </c:pt>
                <c:pt idx="6">
                  <c:v>220</c:v>
                </c:pt>
                <c:pt idx="7">
                  <c:v>299</c:v>
                </c:pt>
              </c:numCache>
            </c:numRef>
          </c:xVal>
          <c:yVal>
            <c:numRef>
              <c:f>'INV1'!$W$5:$AD$5</c:f>
              <c:numCache>
                <c:formatCode>0.00E+00</c:formatCode>
                <c:ptCount val="8"/>
                <c:pt idx="0">
                  <c:v>10182262.498727217</c:v>
                </c:pt>
                <c:pt idx="1">
                  <c:v>10162601.626016261</c:v>
                </c:pt>
                <c:pt idx="2">
                  <c:v>10131712.259371834</c:v>
                </c:pt>
                <c:pt idx="3">
                  <c:v>10070493.454179255</c:v>
                </c:pt>
                <c:pt idx="4">
                  <c:v>9989012.0867046248</c:v>
                </c:pt>
                <c:pt idx="5">
                  <c:v>9900990.0990099013</c:v>
                </c:pt>
                <c:pt idx="6">
                  <c:v>9708737.8640776705</c:v>
                </c:pt>
                <c:pt idx="7">
                  <c:v>9345794.3925233632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97-4B00-BE8D-BA32ED38B468}"/>
            </c:ext>
          </c:extLst>
        </c:ser>
        <c:ser>
          <c:idx val="4"/>
          <c:order val="4"/>
          <c:tx>
            <c:v>chip2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'INV1'!$W$10:$AB$10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299</c:v>
                </c:pt>
              </c:numCache>
            </c:numRef>
          </c:xVal>
          <c:yVal>
            <c:numRef>
              <c:f>'INV1'!$W$11:$AB$11</c:f>
              <c:numCache>
                <c:formatCode>0.00E+00</c:formatCode>
                <c:ptCount val="6"/>
                <c:pt idx="0">
                  <c:v>9708737.8640776705</c:v>
                </c:pt>
                <c:pt idx="1">
                  <c:v>9932459.276916964</c:v>
                </c:pt>
                <c:pt idx="2">
                  <c:v>9869719.6999605224</c:v>
                </c:pt>
                <c:pt idx="3">
                  <c:v>9708737.8640776705</c:v>
                </c:pt>
                <c:pt idx="4">
                  <c:v>9523809.5238095243</c:v>
                </c:pt>
                <c:pt idx="5">
                  <c:v>9090909.0909090899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97-4B00-BE8D-BA32ED38B468}"/>
            </c:ext>
          </c:extLst>
        </c:ser>
        <c:ser>
          <c:idx val="5"/>
          <c:order val="5"/>
          <c:tx>
            <c:v>chip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'INV1'!$W$13:$AB$13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290</c:v>
                </c:pt>
              </c:numCache>
            </c:numRef>
          </c:xVal>
          <c:yVal>
            <c:numRef>
              <c:f>'INV1'!$W$14:$AB$14</c:f>
              <c:numCache>
                <c:formatCode>0.00E+00</c:formatCode>
                <c:ptCount val="6"/>
                <c:pt idx="0">
                  <c:v>9900990.0990099013</c:v>
                </c:pt>
                <c:pt idx="1">
                  <c:v>9837678.3079193309</c:v>
                </c:pt>
                <c:pt idx="2">
                  <c:v>9980039.9201596808</c:v>
                </c:pt>
                <c:pt idx="3">
                  <c:v>9615384.6153846141</c:v>
                </c:pt>
                <c:pt idx="4">
                  <c:v>9671179.8839458413</c:v>
                </c:pt>
                <c:pt idx="5">
                  <c:v>9175995.595522115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97-4B00-BE8D-BA32ED38B468}"/>
            </c:ext>
          </c:extLst>
        </c:ser>
        <c:ser>
          <c:idx val="6"/>
          <c:order val="6"/>
          <c:tx>
            <c:v>chip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'INV1'!$W$17:$AA$17</c:f>
              <c:numCache>
                <c:formatCode>General</c:formatCode>
                <c:ptCount val="5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220</c:v>
                </c:pt>
                <c:pt idx="4">
                  <c:v>295</c:v>
                </c:pt>
              </c:numCache>
            </c:numRef>
          </c:xVal>
          <c:yVal>
            <c:numRef>
              <c:f>'INV1'!$W$19:$AA$19</c:f>
              <c:numCache>
                <c:formatCode>0.00E+00</c:formatCode>
                <c:ptCount val="5"/>
                <c:pt idx="0">
                  <c:v>9809691.9756719638</c:v>
                </c:pt>
                <c:pt idx="1">
                  <c:v>9708737.8640776705</c:v>
                </c:pt>
                <c:pt idx="2">
                  <c:v>9900990.0990099013</c:v>
                </c:pt>
                <c:pt idx="3">
                  <c:v>9345794.3925233632</c:v>
                </c:pt>
                <c:pt idx="4">
                  <c:v>9174311.926605504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97-4B00-BE8D-BA32ED38B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60079"/>
        <c:axId val="540465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'INV1'!$W$1:$AD$1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96</c:v>
                      </c:pt>
                      <c:pt idx="2">
                        <c:v>115</c:v>
                      </c:pt>
                      <c:pt idx="3">
                        <c:v>140</c:v>
                      </c:pt>
                      <c:pt idx="4">
                        <c:v>165</c:v>
                      </c:pt>
                      <c:pt idx="5">
                        <c:v>185</c:v>
                      </c:pt>
                      <c:pt idx="6">
                        <c:v>220</c:v>
                      </c:pt>
                      <c:pt idx="7">
                        <c:v>299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'INV1'!$W$2:$AD$2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C97-4B00-BE8D-BA32ED38B468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'INV1'!$W$1:$AD$1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96</c:v>
                      </c:pt>
                      <c:pt idx="2">
                        <c:v>115</c:v>
                      </c:pt>
                      <c:pt idx="3">
                        <c:v>140</c:v>
                      </c:pt>
                      <c:pt idx="4">
                        <c:v>165</c:v>
                      </c:pt>
                      <c:pt idx="5">
                        <c:v>185</c:v>
                      </c:pt>
                      <c:pt idx="6">
                        <c:v>220</c:v>
                      </c:pt>
                      <c:pt idx="7">
                        <c:v>299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'INV1'!$W$3:$AD$3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97-4B00-BE8D-BA32ED38B468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'INV1'!$W$1:$AD$1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96</c:v>
                      </c:pt>
                      <c:pt idx="2">
                        <c:v>115</c:v>
                      </c:pt>
                      <c:pt idx="3">
                        <c:v>140</c:v>
                      </c:pt>
                      <c:pt idx="4">
                        <c:v>165</c:v>
                      </c:pt>
                      <c:pt idx="5">
                        <c:v>185</c:v>
                      </c:pt>
                      <c:pt idx="6">
                        <c:v>220</c:v>
                      </c:pt>
                      <c:pt idx="7">
                        <c:v>299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'INV1'!$W$4:$AD$4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97-4B00-BE8D-BA32ED38B468}"/>
                  </c:ext>
                </c:extLst>
              </c15:ser>
            </c15:filteredScatterSeries>
          </c:ext>
        </c:extLst>
      </c:scatterChart>
      <c:valAx>
        <c:axId val="5430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65807"/>
        <c:crosses val="autoZero"/>
        <c:crossBetween val="midCat"/>
      </c:valAx>
      <c:valAx>
        <c:axId val="5404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BUF!$B$1:$G$1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BUF!$B$2:$G$2</c:f>
              <c:numCache>
                <c:formatCode>0.00E+00</c:formatCode>
                <c:ptCount val="6"/>
                <c:pt idx="0">
                  <c:v>6.1200000000000005E-8</c:v>
                </c:pt>
                <c:pt idx="1">
                  <c:v>6.0360000000000006E-8</c:v>
                </c:pt>
                <c:pt idx="2">
                  <c:v>6.0800000000000002E-8</c:v>
                </c:pt>
                <c:pt idx="3">
                  <c:v>6.1999999999999999E-8</c:v>
                </c:pt>
                <c:pt idx="4">
                  <c:v>6.4200000000000006E-8</c:v>
                </c:pt>
                <c:pt idx="5">
                  <c:v>6.6699999999999995E-8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D-43B4-9EDE-3369D8E0EA9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BUF!$B$1:$G$1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BUF!$B$3:$G$3</c:f>
              <c:numCache>
                <c:formatCode>0.00E+00</c:formatCode>
                <c:ptCount val="6"/>
                <c:pt idx="0">
                  <c:v>5.84E-8</c:v>
                </c:pt>
                <c:pt idx="1">
                  <c:v>5.8799999999999997E-8</c:v>
                </c:pt>
                <c:pt idx="2">
                  <c:v>5.9300000000000002E-8</c:v>
                </c:pt>
                <c:pt idx="3">
                  <c:v>6.0399999999999998E-8</c:v>
                </c:pt>
                <c:pt idx="4">
                  <c:v>6.1500000000000001E-8</c:v>
                </c:pt>
                <c:pt idx="5">
                  <c:v>6.4200000000000006E-8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D-43B4-9EDE-3369D8E0EA9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BUF!$B$1:$G$1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BUF!$B$4:$G$4</c:f>
              <c:numCache>
                <c:formatCode>0.00E+00</c:formatCode>
                <c:ptCount val="6"/>
                <c:pt idx="0">
                  <c:v>6.1099999999999998E-8</c:v>
                </c:pt>
                <c:pt idx="1">
                  <c:v>6.1500000000000001E-8</c:v>
                </c:pt>
                <c:pt idx="2">
                  <c:v>6.0800000000000002E-8</c:v>
                </c:pt>
                <c:pt idx="3">
                  <c:v>6.3199999999999997E-8</c:v>
                </c:pt>
                <c:pt idx="4">
                  <c:v>6.43E-8</c:v>
                </c:pt>
                <c:pt idx="5">
                  <c:v>6.5799999999999994E-8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2D-43B4-9EDE-3369D8E0EA9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BUF!$B$1:$G$1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BUF!$B$5:$G$5</c:f>
              <c:numCache>
                <c:formatCode>0.00E+00</c:formatCode>
                <c:ptCount val="6"/>
                <c:pt idx="0">
                  <c:v>5.99E-8</c:v>
                </c:pt>
                <c:pt idx="1">
                  <c:v>6.0500000000000006E-8</c:v>
                </c:pt>
                <c:pt idx="2">
                  <c:v>6.0899999999999996E-8</c:v>
                </c:pt>
                <c:pt idx="4">
                  <c:v>6.2099999999999994E-8</c:v>
                </c:pt>
                <c:pt idx="5">
                  <c:v>6.5600000000000005E-8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D-43B4-9EDE-3369D8E0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01743"/>
        <c:axId val="452151311"/>
      </c:scatterChart>
      <c:valAx>
        <c:axId val="40880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1311"/>
        <c:crosses val="autoZero"/>
        <c:crossBetween val="midCat"/>
      </c:valAx>
      <c:valAx>
        <c:axId val="4521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0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CLKINV!$B$1:$G$1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CLKINV!$B$2:$G$2</c:f>
              <c:numCache>
                <c:formatCode>0.00E+00</c:formatCode>
                <c:ptCount val="6"/>
                <c:pt idx="1">
                  <c:v>9.1139999999999994E-8</c:v>
                </c:pt>
                <c:pt idx="2">
                  <c:v>8.9789999999999999E-8</c:v>
                </c:pt>
                <c:pt idx="3">
                  <c:v>9.1619999999999996E-8</c:v>
                </c:pt>
                <c:pt idx="4">
                  <c:v>9.5200000000000005E-8</c:v>
                </c:pt>
                <c:pt idx="5">
                  <c:v>9.9029999999999994E-8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9-4E77-A1A9-84352EB46E6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CLKINV!$B$1:$G$1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CLKINV!$B$3:$G$3</c:f>
              <c:numCache>
                <c:formatCode>General</c:formatCode>
                <c:ptCount val="6"/>
                <c:pt idx="0" formatCode="0.00E+00">
                  <c:v>8.6550000000000004E-8</c:v>
                </c:pt>
                <c:pt idx="2" formatCode="0.00E+00">
                  <c:v>8.7629999999999998E-8</c:v>
                </c:pt>
                <c:pt idx="3" formatCode="0.00E+00">
                  <c:v>8.9350000000000003E-8</c:v>
                </c:pt>
                <c:pt idx="5" formatCode="0.00E+00">
                  <c:v>9.537E-8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9-4E77-A1A9-84352EB46E6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CLKINV!$B$1:$G$1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CLKINV!$B$4:$G$4</c:f>
              <c:numCache>
                <c:formatCode>0.00E+00</c:formatCode>
                <c:ptCount val="6"/>
                <c:pt idx="0">
                  <c:v>9.0380000000000006E-8</c:v>
                </c:pt>
                <c:pt idx="1">
                  <c:v>9.0870000000000006E-8</c:v>
                </c:pt>
                <c:pt idx="2">
                  <c:v>8.9570000000000001E-8</c:v>
                </c:pt>
                <c:pt idx="3">
                  <c:v>9.3410000000000001E-8</c:v>
                </c:pt>
                <c:pt idx="4">
                  <c:v>9.5119999999999994E-8</c:v>
                </c:pt>
                <c:pt idx="5">
                  <c:v>9.7360999999999994E-8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9-4E77-A1A9-84352EB46E6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CLKINV!$B$1:$G$1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CLKINV!$B$5:$G$5</c:f>
              <c:numCache>
                <c:formatCode>0.00E+00</c:formatCode>
                <c:ptCount val="6"/>
                <c:pt idx="0">
                  <c:v>8.8909999999999993E-8</c:v>
                </c:pt>
                <c:pt idx="1">
                  <c:v>8.9490000000000003E-8</c:v>
                </c:pt>
                <c:pt idx="2">
                  <c:v>9.0149999999999997E-8</c:v>
                </c:pt>
                <c:pt idx="3">
                  <c:v>9.1479999999999996E-8</c:v>
                </c:pt>
                <c:pt idx="4">
                  <c:v>9.1699999999999994E-8</c:v>
                </c:pt>
                <c:pt idx="5">
                  <c:v>9.7390000000000001E-8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9-4E77-A1A9-84352EB4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93903"/>
        <c:axId val="526285967"/>
      </c:scatterChart>
      <c:valAx>
        <c:axId val="44629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85967"/>
        <c:crosses val="autoZero"/>
        <c:crossBetween val="midCat"/>
      </c:valAx>
      <c:valAx>
        <c:axId val="5262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9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CLKBUF!$B$1:$G$1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CLKBUF!$B$2:$G$2</c:f>
              <c:numCache>
                <c:formatCode>0.00E+00</c:formatCode>
                <c:ptCount val="6"/>
                <c:pt idx="0">
                  <c:v>1.5391999999999999E-7</c:v>
                </c:pt>
                <c:pt idx="1">
                  <c:v>1.5134E-7</c:v>
                </c:pt>
                <c:pt idx="2">
                  <c:v>1.5228000000000001E-7</c:v>
                </c:pt>
                <c:pt idx="3">
                  <c:v>1.5505E-7</c:v>
                </c:pt>
                <c:pt idx="4">
                  <c:v>1.6084E-7</c:v>
                </c:pt>
                <c:pt idx="5">
                  <c:v>1.6703000000000001E-7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D-44A4-A0EA-BD74F365E6E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CLKBUF!$B$1:$G$1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CLKBUF!$B$3:$G$3</c:f>
              <c:numCache>
                <c:formatCode>0.00E+00</c:formatCode>
                <c:ptCount val="6"/>
                <c:pt idx="0">
                  <c:v>1.4636E-7</c:v>
                </c:pt>
                <c:pt idx="1">
                  <c:v>1.4700999999999999E-7</c:v>
                </c:pt>
                <c:pt idx="2">
                  <c:v>1.5129E-7</c:v>
                </c:pt>
                <c:pt idx="3">
                  <c:v>1.5057999999999999E-7</c:v>
                </c:pt>
                <c:pt idx="4">
                  <c:v>1.5321999999999999E-7</c:v>
                </c:pt>
                <c:pt idx="5">
                  <c:v>1.6025E-7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D-44A4-A0EA-BD74F365E6E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CLKBUF!$B$1:$G$1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CLKBUF!$B$4:$G$4</c:f>
              <c:numCache>
                <c:formatCode>0.00E+00</c:formatCode>
                <c:ptCount val="6"/>
                <c:pt idx="0">
                  <c:v>1.5424999999999999E-7</c:v>
                </c:pt>
                <c:pt idx="1">
                  <c:v>1.5494999999999999E-7</c:v>
                </c:pt>
                <c:pt idx="2">
                  <c:v>1.5274999999999999E-7</c:v>
                </c:pt>
                <c:pt idx="3">
                  <c:v>1.5872999999999999E-7</c:v>
                </c:pt>
                <c:pt idx="4">
                  <c:v>1.6135E-7</c:v>
                </c:pt>
                <c:pt idx="5">
                  <c:v>1.6488E-7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D-44A4-A0EA-BD74F365E6E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CLKBUF!$B$1:$G$1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CLKBUF!$B$5:$G$5</c:f>
              <c:numCache>
                <c:formatCode>0.00E+00</c:formatCode>
                <c:ptCount val="6"/>
                <c:pt idx="0">
                  <c:v>1.5141E-7</c:v>
                </c:pt>
                <c:pt idx="1">
                  <c:v>1.5230000000000001E-7</c:v>
                </c:pt>
                <c:pt idx="2">
                  <c:v>1.5297E-7</c:v>
                </c:pt>
                <c:pt idx="4">
                  <c:v>1.5538000000000001E-7</c:v>
                </c:pt>
                <c:pt idx="5">
                  <c:v>1.6124999999999999E-7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D-44A4-A0EA-BD74F365E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94863"/>
        <c:axId val="526284479"/>
      </c:scatterChart>
      <c:valAx>
        <c:axId val="44629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84479"/>
        <c:crosses val="autoZero"/>
        <c:crossBetween val="midCat"/>
      </c:valAx>
      <c:valAx>
        <c:axId val="5262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9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NAND!$B$1:$G$1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NAND!$B$2:$G$2</c:f>
              <c:numCache>
                <c:formatCode>0.00E+00</c:formatCode>
                <c:ptCount val="6"/>
                <c:pt idx="0">
                  <c:v>1.3427E-7</c:v>
                </c:pt>
                <c:pt idx="1">
                  <c:v>1.3589000000000001E-7</c:v>
                </c:pt>
                <c:pt idx="2">
                  <c:v>1.3479E-7</c:v>
                </c:pt>
                <c:pt idx="3">
                  <c:v>1.3892999999999999E-7</c:v>
                </c:pt>
                <c:pt idx="5">
                  <c:v>1.5372E-7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8-4D20-9FFB-5B3DE89CEAD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NAND!$B$1:$G$1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NAND!$B$3:$G$3</c:f>
              <c:numCache>
                <c:formatCode>0.00E+00</c:formatCode>
                <c:ptCount val="6"/>
                <c:pt idx="0">
                  <c:v>1.2736E-7</c:v>
                </c:pt>
                <c:pt idx="1">
                  <c:v>1.2907999999999999E-7</c:v>
                </c:pt>
                <c:pt idx="2">
                  <c:v>1.3080000000000001E-7</c:v>
                </c:pt>
                <c:pt idx="3">
                  <c:v>1.3483E-7</c:v>
                </c:pt>
                <c:pt idx="4">
                  <c:v>1.3846000000000001E-7</c:v>
                </c:pt>
                <c:pt idx="5">
                  <c:v>1.4721000000000001E-7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8-4D20-9FFB-5B3DE89CEAD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NAND!$B$1:$G$1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NAND!$B$4:$G$4</c:f>
              <c:numCache>
                <c:formatCode>0.00E+00</c:formatCode>
                <c:ptCount val="6"/>
                <c:pt idx="0">
                  <c:v>1.3468000000000001E-7</c:v>
                </c:pt>
                <c:pt idx="1">
                  <c:v>1.3651E-7</c:v>
                </c:pt>
                <c:pt idx="2">
                  <c:v>1.3533000000000001E-7</c:v>
                </c:pt>
                <c:pt idx="3">
                  <c:v>1.4273999999999999E-7</c:v>
                </c:pt>
                <c:pt idx="4">
                  <c:v>1.4644999999999999E-7</c:v>
                </c:pt>
                <c:pt idx="5">
                  <c:v>1.518E-7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8-4D20-9FFB-5B3DE89CEAD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NAND!$B$1:$G$1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NAND!$B$5:$G$5</c:f>
              <c:numCache>
                <c:formatCode>0.00E+00</c:formatCode>
                <c:ptCount val="6"/>
                <c:pt idx="0">
                  <c:v>1.3290999999999999E-7</c:v>
                </c:pt>
                <c:pt idx="1">
                  <c:v>1.3232000000000001E-7</c:v>
                </c:pt>
                <c:pt idx="2">
                  <c:v>1.3658E-7</c:v>
                </c:pt>
                <c:pt idx="3">
                  <c:v>1.4040000000000001E-7</c:v>
                </c:pt>
                <c:pt idx="4">
                  <c:v>1.4137E-7</c:v>
                </c:pt>
                <c:pt idx="5">
                  <c:v>1.4887999999999999E-7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08-4D20-9FFB-5B3DE89C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99183"/>
        <c:axId val="597041391"/>
      </c:scatterChart>
      <c:valAx>
        <c:axId val="44629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41391"/>
        <c:crosses val="autoZero"/>
        <c:crossBetween val="midCat"/>
      </c:valAx>
      <c:valAx>
        <c:axId val="5970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9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NOR!$B$2:$G$2</c:f>
              <c:numCache>
                <c:formatCode>0.00E+00</c:formatCode>
                <c:ptCount val="6"/>
                <c:pt idx="0">
                  <c:v>1.8336E-7</c:v>
                </c:pt>
                <c:pt idx="1">
                  <c:v>1.8484999999999999E-7</c:v>
                </c:pt>
                <c:pt idx="2">
                  <c:v>1.8234E-7</c:v>
                </c:pt>
                <c:pt idx="3">
                  <c:v>1.8596999999999999E-7</c:v>
                </c:pt>
                <c:pt idx="4">
                  <c:v>1.9329999999999999E-7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A-404E-A807-901F219F3C2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NOR!$B$3:$G$3</c:f>
              <c:numCache>
                <c:formatCode>0.00E+00</c:formatCode>
                <c:ptCount val="6"/>
                <c:pt idx="0">
                  <c:v>1.7433E-7</c:v>
                </c:pt>
                <c:pt idx="1">
                  <c:v>1.7603E-7</c:v>
                </c:pt>
                <c:pt idx="2">
                  <c:v>1.7753E-7</c:v>
                </c:pt>
                <c:pt idx="3">
                  <c:v>1.8127999999999999E-7</c:v>
                </c:pt>
                <c:pt idx="4">
                  <c:v>1.8489999999999999E-7</c:v>
                </c:pt>
                <c:pt idx="5">
                  <c:v>1.9416000000000001E-7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A-404E-A807-901F219F3C2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NOR!$B$4:$G$4</c:f>
              <c:numCache>
                <c:formatCode>0.00E+00</c:formatCode>
                <c:ptCount val="6"/>
                <c:pt idx="0">
                  <c:v>1.8435000000000001E-7</c:v>
                </c:pt>
                <c:pt idx="1">
                  <c:v>1.8617000000000001E-7</c:v>
                </c:pt>
                <c:pt idx="2">
                  <c:v>1.8356000000000001E-7</c:v>
                </c:pt>
                <c:pt idx="3">
                  <c:v>1.9140000000000001E-7</c:v>
                </c:pt>
                <c:pt idx="4">
                  <c:v>1.9493000000000001E-7</c:v>
                </c:pt>
                <c:pt idx="5">
                  <c:v>1.9980999999999999E-7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A-404E-A807-901F219F3C2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NOR!$B$5:$G$5</c:f>
              <c:numCache>
                <c:formatCode>0.00E+00</c:formatCode>
                <c:ptCount val="6"/>
                <c:pt idx="0">
                  <c:v>1.808E-7</c:v>
                </c:pt>
                <c:pt idx="1">
                  <c:v>1.8295000000000001E-7</c:v>
                </c:pt>
                <c:pt idx="2">
                  <c:v>1.808E-7</c:v>
                </c:pt>
                <c:pt idx="3">
                  <c:v>1.8427E-7</c:v>
                </c:pt>
                <c:pt idx="4">
                  <c:v>1.8816000000000001E-7</c:v>
                </c:pt>
                <c:pt idx="5">
                  <c:v>1.9592E-7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A-404E-A807-901F219F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4943"/>
        <c:axId val="596516079"/>
      </c:scatterChart>
      <c:valAx>
        <c:axId val="44630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6079"/>
        <c:crosses val="autoZero"/>
        <c:crossBetween val="midCat"/>
      </c:valAx>
      <c:valAx>
        <c:axId val="5965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XOR!$B$1:$G$1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XOR!$B$2:$G$2</c:f>
              <c:numCache>
                <c:formatCode>0.00E+00</c:formatCode>
                <c:ptCount val="6"/>
                <c:pt idx="0">
                  <c:v>2.5305000000000001E-7</c:v>
                </c:pt>
                <c:pt idx="1">
                  <c:v>2.5534000000000001E-7</c:v>
                </c:pt>
                <c:pt idx="2">
                  <c:v>2.5190000000000003E-7</c:v>
                </c:pt>
                <c:pt idx="3">
                  <c:v>2.5730000000000001E-7</c:v>
                </c:pt>
                <c:pt idx="4">
                  <c:v>2.6819999999999998E-7</c:v>
                </c:pt>
                <c:pt idx="5">
                  <c:v>2.7998E-7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2-4E4D-AC98-E2EB3296CBB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XOR!$B$1:$G$1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XOR!$B$3:$G$3</c:f>
              <c:numCache>
                <c:formatCode>General</c:formatCode>
                <c:ptCount val="6"/>
                <c:pt idx="0" formatCode="0.00E+00">
                  <c:v>2.4009999999999999E-7</c:v>
                </c:pt>
                <c:pt idx="2" formatCode="0.00E+00">
                  <c:v>2.4480000000000002E-7</c:v>
                </c:pt>
                <c:pt idx="3" formatCode="0.00E+00">
                  <c:v>2.5044000000000001E-7</c:v>
                </c:pt>
                <c:pt idx="4" formatCode="0.00E+00">
                  <c:v>2.5589E-7</c:v>
                </c:pt>
                <c:pt idx="5" formatCode="0.00E+00">
                  <c:v>2.6978999999999998E-7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2-4E4D-AC98-E2EB3296CBB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XOR!$B$1:$G$1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XOR!$B$4:$G$4</c:f>
              <c:numCache>
                <c:formatCode>0.00E+00</c:formatCode>
                <c:ptCount val="6"/>
                <c:pt idx="0">
                  <c:v>2.544E-7</c:v>
                </c:pt>
                <c:pt idx="1">
                  <c:v>2.5706E-7</c:v>
                </c:pt>
                <c:pt idx="2">
                  <c:v>2.5338000000000001E-7</c:v>
                </c:pt>
                <c:pt idx="3">
                  <c:v>2.6501999999999997E-7</c:v>
                </c:pt>
                <c:pt idx="4">
                  <c:v>2.7028000000000001E-7</c:v>
                </c:pt>
                <c:pt idx="5">
                  <c:v>2.7739999999999998E-7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2-4E4D-AC98-E2EB3296CBB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XOR!$B$1:$G$1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XOR!$B$5:$G$5</c:f>
              <c:numCache>
                <c:formatCode>0.00E+00</c:formatCode>
                <c:ptCount val="6"/>
                <c:pt idx="0">
                  <c:v>2.4943999999999999E-7</c:v>
                </c:pt>
                <c:pt idx="1">
                  <c:v>2.5260000000000003E-7</c:v>
                </c:pt>
                <c:pt idx="2">
                  <c:v>2.4933000000000002E-7</c:v>
                </c:pt>
                <c:pt idx="3">
                  <c:v>2.5474999999999997E-7</c:v>
                </c:pt>
                <c:pt idx="4">
                  <c:v>2.6036999999999999E-7</c:v>
                </c:pt>
                <c:pt idx="5">
                  <c:v>2.7214E-7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2-4E4D-AC98-E2EB3296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5423"/>
        <c:axId val="529568575"/>
      </c:scatterChart>
      <c:valAx>
        <c:axId val="44630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68575"/>
        <c:crosses val="autoZero"/>
        <c:crossBetween val="midCat"/>
      </c:valAx>
      <c:valAx>
        <c:axId val="5295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MUX!$B$1:$G$1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MUX!$B$2:$G$2</c:f>
              <c:numCache>
                <c:formatCode>0.00E+00</c:formatCode>
                <c:ptCount val="6"/>
                <c:pt idx="0">
                  <c:v>2.8738999999999998E-7</c:v>
                </c:pt>
                <c:pt idx="1">
                  <c:v>2.9065000000000003E-7</c:v>
                </c:pt>
                <c:pt idx="3">
                  <c:v>2.9526000000000001E-7</c:v>
                </c:pt>
                <c:pt idx="4">
                  <c:v>3.0839999999999998E-7</c:v>
                </c:pt>
                <c:pt idx="5">
                  <c:v>3.2404999999999999E-7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0-49CC-B30E-FC7BE8C6BB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MUX!$B$1:$G$1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MUX!$B$3:$G$3</c:f>
              <c:numCache>
                <c:formatCode>0.00E+00</c:formatCode>
                <c:ptCount val="6"/>
                <c:pt idx="0">
                  <c:v>2.741E-7</c:v>
                </c:pt>
                <c:pt idx="1">
                  <c:v>2.7780000000000001E-7</c:v>
                </c:pt>
                <c:pt idx="2">
                  <c:v>2.8061999999999998E-7</c:v>
                </c:pt>
                <c:pt idx="3">
                  <c:v>2.8836000000000002E-7</c:v>
                </c:pt>
                <c:pt idx="4">
                  <c:v>2.9535000000000001E-7</c:v>
                </c:pt>
                <c:pt idx="5">
                  <c:v>3.1296000000000002E-7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0-49CC-B30E-FC7BE8C6BB6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MUX!$B$1:$G$1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MUX!$B$4:$G$4</c:f>
              <c:numCache>
                <c:formatCode>0.00E+00</c:formatCode>
                <c:ptCount val="6"/>
                <c:pt idx="0">
                  <c:v>2.8872000000000001E-7</c:v>
                </c:pt>
                <c:pt idx="1">
                  <c:v>2.9247000000000002E-7</c:v>
                </c:pt>
                <c:pt idx="2">
                  <c:v>2.8929999999999998E-7</c:v>
                </c:pt>
                <c:pt idx="3">
                  <c:v>3.0372000000000002E-7</c:v>
                </c:pt>
                <c:pt idx="4">
                  <c:v>3.1094E-7</c:v>
                </c:pt>
                <c:pt idx="5">
                  <c:v>3.2194999999999999E-7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0-49CC-B30E-FC7BE8C6BB6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MUX!$B$1:$G$1</c:f>
              <c:numCache>
                <c:formatCode>General</c:formatCode>
                <c:ptCount val="6"/>
                <c:pt idx="0">
                  <c:v>85</c:v>
                </c:pt>
                <c:pt idx="1">
                  <c:v>115</c:v>
                </c:pt>
                <c:pt idx="2">
                  <c:v>140</c:v>
                </c:pt>
                <c:pt idx="3">
                  <c:v>185</c:v>
                </c:pt>
                <c:pt idx="4">
                  <c:v>220</c:v>
                </c:pt>
                <c:pt idx="5">
                  <c:v>295</c:v>
                </c:pt>
              </c:numCache>
            </c:numRef>
          </c:xVal>
          <c:yVal>
            <c:numRef>
              <c:f>MUX!$B$5:$G$5</c:f>
              <c:numCache>
                <c:formatCode>0.00E+00</c:formatCode>
                <c:ptCount val="6"/>
                <c:pt idx="0">
                  <c:v>2.8374999999999998E-7</c:v>
                </c:pt>
                <c:pt idx="1">
                  <c:v>2.882E-7</c:v>
                </c:pt>
                <c:pt idx="2">
                  <c:v>2.8543999999999999E-7</c:v>
                </c:pt>
                <c:pt idx="3">
                  <c:v>2.9317999999999998E-7</c:v>
                </c:pt>
                <c:pt idx="4">
                  <c:v>3.0065999999999999E-7</c:v>
                </c:pt>
                <c:pt idx="5">
                  <c:v>3.1626E-7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0-49CC-B30E-FC7BE8C6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95823"/>
        <c:axId val="489066079"/>
      </c:scatterChart>
      <c:valAx>
        <c:axId val="44629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6079"/>
        <c:crosses val="autoZero"/>
        <c:crossBetween val="midCat"/>
      </c:valAx>
      <c:valAx>
        <c:axId val="4890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9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488950</xdr:colOff>
      <xdr:row>0</xdr:row>
      <xdr:rowOff>76200</xdr:rowOff>
    </xdr:from>
    <xdr:to>
      <xdr:col>20</xdr:col>
      <xdr:colOff>184150</xdr:colOff>
      <xdr:row>22</xdr:row>
      <xdr:rowOff>82550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2306E9C-EC5C-E90F-8DAC-E15DFF70A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500945</xdr:colOff>
      <xdr:row>7</xdr:row>
      <xdr:rowOff>99988</xdr:rowOff>
    </xdr:from>
    <xdr:to>
      <xdr:col>36</xdr:col>
      <xdr:colOff>234849</xdr:colOff>
      <xdr:row>22</xdr:row>
      <xdr:rowOff>121759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672611-C2C3-508B-1A55-A396F5CAA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339725</xdr:colOff>
      <xdr:row>5</xdr:row>
      <xdr:rowOff>146050</xdr:rowOff>
    </xdr:from>
    <xdr:to>
      <xdr:col>8</xdr:col>
      <xdr:colOff>34925</xdr:colOff>
      <xdr:row>20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59519E2-3030-C9BA-199F-6E282D334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454025</xdr:colOff>
      <xdr:row>0</xdr:row>
      <xdr:rowOff>0</xdr:rowOff>
    </xdr:from>
    <xdr:to>
      <xdr:col>18</xdr:col>
      <xdr:colOff>149225</xdr:colOff>
      <xdr:row>14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1BFDDE-F9BB-F075-C693-E8EB1B089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403225</xdr:colOff>
      <xdr:row>1</xdr:row>
      <xdr:rowOff>31750</xdr:rowOff>
    </xdr:from>
    <xdr:to>
      <xdr:col>17</xdr:col>
      <xdr:colOff>98425</xdr:colOff>
      <xdr:row>16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F9B82FF-0A5F-27F7-D676-D56D715D8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</xdr:row>
      <xdr:rowOff>19050</xdr:rowOff>
    </xdr:from>
    <xdr:to>
      <xdr:col>8</xdr:col>
      <xdr:colOff>200025</xdr:colOff>
      <xdr:row>21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6DF614-1465-1FCD-CF33-3A55C4EFE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193675</xdr:colOff>
      <xdr:row>0</xdr:row>
      <xdr:rowOff>120650</xdr:rowOff>
    </xdr:from>
    <xdr:to>
      <xdr:col>15</xdr:col>
      <xdr:colOff>498475</xdr:colOff>
      <xdr:row>15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69443A-890E-6BAC-F213-2E5242927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396875</xdr:colOff>
      <xdr:row>0</xdr:row>
      <xdr:rowOff>0</xdr:rowOff>
    </xdr:from>
    <xdr:to>
      <xdr:col>16</xdr:col>
      <xdr:colOff>92075</xdr:colOff>
      <xdr:row>14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902F2E9-321B-00C2-A630-E8F0813E8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6350</xdr:rowOff>
    </xdr:from>
    <xdr:to>
      <xdr:col>15</xdr:col>
      <xdr:colOff>523875</xdr:colOff>
      <xdr:row>15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0602F5-1527-9318-AB9C-F5ECE9B6B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opLeftCell="A10" zoomScale="79" workbookViewId="0">
      <selection activeCell="L28" sqref="L28"/>
    </sheetView>
  </sheetViews>
  <sheetFormatPr defaultRowHeight="14.5" x14ac:dyDescent="0.35"/>
  <sheetData>
    <row r="1" spans="1:30" x14ac:dyDescent="0.35">
      <c r="A1" t="s">
        <v>0</v>
      </c>
      <c r="C1" t="s">
        <v>1</v>
      </c>
      <c r="E1">
        <v>85</v>
      </c>
      <c r="F1">
        <v>96</v>
      </c>
      <c r="G1">
        <v>115</v>
      </c>
      <c r="H1">
        <v>140</v>
      </c>
      <c r="I1">
        <v>165</v>
      </c>
      <c r="J1">
        <v>185</v>
      </c>
      <c r="K1">
        <v>220</v>
      </c>
      <c r="L1">
        <v>299</v>
      </c>
      <c r="W1">
        <f>E1</f>
        <v>85</v>
      </c>
      <c r="X1">
        <f t="shared" ref="X1:AD1" si="0">F1</f>
        <v>96</v>
      </c>
      <c r="Y1">
        <f t="shared" si="0"/>
        <v>115</v>
      </c>
      <c r="Z1">
        <f t="shared" si="0"/>
        <v>140</v>
      </c>
      <c r="AA1">
        <f t="shared" si="0"/>
        <v>165</v>
      </c>
      <c r="AB1">
        <f t="shared" si="0"/>
        <v>185</v>
      </c>
      <c r="AC1">
        <f t="shared" si="0"/>
        <v>220</v>
      </c>
      <c r="AD1">
        <f t="shared" si="0"/>
        <v>299</v>
      </c>
    </row>
    <row r="3" spans="1:30" x14ac:dyDescent="0.35">
      <c r="C3" t="s">
        <v>2</v>
      </c>
    </row>
    <row r="5" spans="1:30" x14ac:dyDescent="0.35">
      <c r="C5">
        <v>3</v>
      </c>
      <c r="E5" s="1">
        <v>9.8210000000000004E-8</v>
      </c>
      <c r="F5" s="1">
        <v>9.8399999999999994E-8</v>
      </c>
      <c r="G5" s="1">
        <v>9.8700000000000004E-8</v>
      </c>
      <c r="H5" s="1">
        <v>9.9299999999999996E-8</v>
      </c>
      <c r="I5" s="1">
        <v>1.0011E-7</v>
      </c>
      <c r="J5" s="1">
        <v>1.01E-7</v>
      </c>
      <c r="K5" s="1">
        <v>1.03E-7</v>
      </c>
      <c r="L5" s="1">
        <v>1.0700000000000001E-7</v>
      </c>
      <c r="W5" s="1">
        <f>1/E5</f>
        <v>10182262.498727217</v>
      </c>
      <c r="X5" s="1">
        <f t="shared" ref="X5:AD5" si="1">1/F5</f>
        <v>10162601.626016261</v>
      </c>
      <c r="Y5" s="1">
        <f t="shared" si="1"/>
        <v>10131712.259371834</v>
      </c>
      <c r="Z5" s="1">
        <f t="shared" si="1"/>
        <v>10070493.454179255</v>
      </c>
      <c r="AA5" s="1">
        <f t="shared" si="1"/>
        <v>9989012.0867046248</v>
      </c>
      <c r="AB5" s="1">
        <f t="shared" si="1"/>
        <v>9900990.0990099013</v>
      </c>
      <c r="AC5" s="1">
        <f t="shared" si="1"/>
        <v>9708737.8640776705</v>
      </c>
      <c r="AD5" s="1">
        <f t="shared" si="1"/>
        <v>9345794.3925233632</v>
      </c>
    </row>
    <row r="10" spans="1:30" x14ac:dyDescent="0.35">
      <c r="E10">
        <v>85</v>
      </c>
      <c r="F10">
        <v>115</v>
      </c>
      <c r="G10">
        <v>140</v>
      </c>
      <c r="H10">
        <v>185</v>
      </c>
      <c r="I10">
        <v>220</v>
      </c>
      <c r="J10">
        <v>299</v>
      </c>
      <c r="W10">
        <f t="shared" ref="W10:W17" si="2">E10</f>
        <v>85</v>
      </c>
      <c r="X10">
        <f t="shared" ref="X10:X17" si="3">F10</f>
        <v>115</v>
      </c>
      <c r="Y10">
        <f t="shared" ref="Y10:Y17" si="4">G10</f>
        <v>140</v>
      </c>
      <c r="Z10">
        <f t="shared" ref="Z10:Z17" si="5">H10</f>
        <v>185</v>
      </c>
      <c r="AA10">
        <f t="shared" ref="AA10:AA17" si="6">I10</f>
        <v>220</v>
      </c>
      <c r="AB10">
        <f t="shared" ref="AB10:AB13" si="7">J10</f>
        <v>299</v>
      </c>
    </row>
    <row r="11" spans="1:30" x14ac:dyDescent="0.35">
      <c r="C11">
        <v>2</v>
      </c>
      <c r="E11" s="1">
        <v>1.03E-7</v>
      </c>
      <c r="F11" s="1">
        <v>1.0068E-7</v>
      </c>
      <c r="G11" s="1">
        <v>1.0132E-7</v>
      </c>
      <c r="H11" s="1">
        <v>1.03E-7</v>
      </c>
      <c r="I11" s="1">
        <v>1.05E-7</v>
      </c>
      <c r="J11" s="1">
        <v>1.1000000000000001E-7</v>
      </c>
      <c r="W11" s="1">
        <f>1/E11</f>
        <v>9708737.8640776705</v>
      </c>
      <c r="X11" s="1">
        <f t="shared" ref="X11:AB11" si="8">1/F11</f>
        <v>9932459.276916964</v>
      </c>
      <c r="Y11" s="1">
        <f t="shared" si="8"/>
        <v>9869719.6999605224</v>
      </c>
      <c r="Z11" s="1">
        <f t="shared" si="8"/>
        <v>9708737.8640776705</v>
      </c>
      <c r="AA11" s="1">
        <f t="shared" si="8"/>
        <v>9523809.5238095243</v>
      </c>
      <c r="AB11" s="1">
        <f t="shared" si="8"/>
        <v>9090909.0909090899</v>
      </c>
    </row>
    <row r="13" spans="1:30" x14ac:dyDescent="0.35">
      <c r="E13">
        <v>85</v>
      </c>
      <c r="F13">
        <v>115</v>
      </c>
      <c r="G13">
        <v>140</v>
      </c>
      <c r="H13">
        <v>185</v>
      </c>
      <c r="I13">
        <v>220</v>
      </c>
      <c r="J13">
        <v>290</v>
      </c>
      <c r="W13">
        <f t="shared" si="2"/>
        <v>85</v>
      </c>
      <c r="X13">
        <f t="shared" si="3"/>
        <v>115</v>
      </c>
      <c r="Y13">
        <f t="shared" si="4"/>
        <v>140</v>
      </c>
      <c r="Z13">
        <f t="shared" si="5"/>
        <v>185</v>
      </c>
      <c r="AA13">
        <f t="shared" si="6"/>
        <v>220</v>
      </c>
      <c r="AB13">
        <f t="shared" si="7"/>
        <v>290</v>
      </c>
    </row>
    <row r="14" spans="1:30" x14ac:dyDescent="0.35">
      <c r="C14">
        <v>5</v>
      </c>
      <c r="E14" s="1">
        <v>1.01E-7</v>
      </c>
      <c r="F14" s="1">
        <v>1.0165E-7</v>
      </c>
      <c r="G14" s="1">
        <v>1.002E-7</v>
      </c>
      <c r="H14" s="1">
        <v>1.04E-7</v>
      </c>
      <c r="I14" s="1">
        <v>1.034E-7</v>
      </c>
      <c r="J14" s="1">
        <v>1.0898E-7</v>
      </c>
      <c r="W14" s="1">
        <f>1/E14</f>
        <v>9900990.0990099013</v>
      </c>
      <c r="X14" s="1">
        <f t="shared" ref="X14:AB14" si="9">1/F14</f>
        <v>9837678.3079193309</v>
      </c>
      <c r="Y14" s="1">
        <f t="shared" si="9"/>
        <v>9980039.9201596808</v>
      </c>
      <c r="Z14" s="1">
        <f t="shared" si="9"/>
        <v>9615384.6153846141</v>
      </c>
      <c r="AA14" s="1">
        <f t="shared" si="9"/>
        <v>9671179.8839458413</v>
      </c>
      <c r="AB14" s="1">
        <f t="shared" si="9"/>
        <v>9175995.595522115</v>
      </c>
    </row>
    <row r="17" spans="3:27" x14ac:dyDescent="0.35">
      <c r="C17">
        <v>4</v>
      </c>
      <c r="E17">
        <v>85</v>
      </c>
      <c r="F17">
        <v>115</v>
      </c>
      <c r="G17">
        <v>140</v>
      </c>
      <c r="H17">
        <v>220</v>
      </c>
      <c r="I17">
        <v>295</v>
      </c>
      <c r="W17">
        <f t="shared" si="2"/>
        <v>85</v>
      </c>
      <c r="X17">
        <f t="shared" si="3"/>
        <v>115</v>
      </c>
      <c r="Y17">
        <f t="shared" si="4"/>
        <v>140</v>
      </c>
      <c r="Z17">
        <f t="shared" si="5"/>
        <v>220</v>
      </c>
      <c r="AA17">
        <f t="shared" si="6"/>
        <v>295</v>
      </c>
    </row>
    <row r="19" spans="3:27" x14ac:dyDescent="0.35">
      <c r="E19" s="1">
        <v>1.0194E-7</v>
      </c>
      <c r="F19" s="1">
        <v>1.03E-7</v>
      </c>
      <c r="G19" s="1">
        <v>1.01E-7</v>
      </c>
      <c r="H19" s="1">
        <v>1.0700000000000001E-7</v>
      </c>
      <c r="I19" s="1">
        <v>1.09E-7</v>
      </c>
      <c r="W19" s="1">
        <f>1/E19</f>
        <v>9809691.9756719638</v>
      </c>
      <c r="X19" s="1">
        <f t="shared" ref="X19:AA19" si="10">1/F19</f>
        <v>9708737.8640776705</v>
      </c>
      <c r="Y19" s="1">
        <f t="shared" si="10"/>
        <v>9900990.0990099013</v>
      </c>
      <c r="Z19" s="1">
        <f t="shared" si="10"/>
        <v>9345794.3925233632</v>
      </c>
      <c r="AA19" s="1">
        <f t="shared" si="10"/>
        <v>9174311.926605504</v>
      </c>
    </row>
    <row r="25" spans="3:27" x14ac:dyDescent="0.35">
      <c r="E25">
        <v>85</v>
      </c>
      <c r="F25">
        <v>115</v>
      </c>
      <c r="G25">
        <v>140</v>
      </c>
      <c r="H25">
        <v>185</v>
      </c>
      <c r="I25">
        <v>220</v>
      </c>
      <c r="J25">
        <v>295</v>
      </c>
    </row>
    <row r="26" spans="3:27" x14ac:dyDescent="0.35">
      <c r="D26" t="s">
        <v>7</v>
      </c>
      <c r="E26" s="1">
        <f>E11/(2*1029)</f>
        <v>5.0048590864917392E-11</v>
      </c>
      <c r="F26" s="1">
        <f t="shared" ref="F26:J26" si="11">F11/(2*1029)</f>
        <v>4.8921282798833819E-11</v>
      </c>
      <c r="G26" s="1">
        <f t="shared" si="11"/>
        <v>4.923226433430515E-11</v>
      </c>
      <c r="H26" s="1">
        <f t="shared" si="11"/>
        <v>5.0048590864917392E-11</v>
      </c>
      <c r="I26" s="1">
        <f t="shared" si="11"/>
        <v>5.1020408163265308E-11</v>
      </c>
      <c r="J26" s="1">
        <f t="shared" si="11"/>
        <v>5.3449951409135083E-11</v>
      </c>
    </row>
    <row r="27" spans="3:27" x14ac:dyDescent="0.35">
      <c r="D27" t="s">
        <v>8</v>
      </c>
      <c r="E27" s="1">
        <f>E5/(2*1029)</f>
        <v>4.7721088435374152E-11</v>
      </c>
      <c r="F27" s="1">
        <f>G5/(2*1029)</f>
        <v>4.7959183673469389E-11</v>
      </c>
      <c r="G27" s="1">
        <f>H5/(2*1029)</f>
        <v>4.825072886297376E-11</v>
      </c>
      <c r="H27" s="1">
        <f>J5/(2*1029)</f>
        <v>4.9076773566569488E-11</v>
      </c>
      <c r="I27" s="1">
        <f t="shared" ref="I27:J27" si="12">K5/(2*1029)</f>
        <v>5.0048590864917392E-11</v>
      </c>
      <c r="J27" s="1">
        <f t="shared" si="12"/>
        <v>5.1992225461613218E-11</v>
      </c>
    </row>
    <row r="28" spans="3:27" x14ac:dyDescent="0.35">
      <c r="D28" t="s">
        <v>9</v>
      </c>
      <c r="E28" s="1">
        <f>E19/(1029*2)</f>
        <v>4.9533527696793001E-11</v>
      </c>
      <c r="F28" s="1">
        <f>F19/(1029*2)</f>
        <v>5.0048590864917392E-11</v>
      </c>
      <c r="G28" s="1">
        <f>G19/(1029*2)</f>
        <v>4.9076773566569488E-11</v>
      </c>
      <c r="I28" s="1">
        <f>H19/(2*1029)</f>
        <v>5.1992225461613218E-11</v>
      </c>
      <c r="J28" s="1">
        <f>I19/(2*1029)</f>
        <v>5.2964042759961128E-11</v>
      </c>
    </row>
    <row r="29" spans="3:27" x14ac:dyDescent="0.35">
      <c r="D29" t="s">
        <v>10</v>
      </c>
      <c r="E29" s="1">
        <f>E14/(2*1029)</f>
        <v>4.9076773566569488E-11</v>
      </c>
      <c r="F29" s="1">
        <f t="shared" ref="F29:J29" si="13">F14/(2*1029)</f>
        <v>4.9392614188532556E-11</v>
      </c>
      <c r="G29" s="1">
        <f t="shared" si="13"/>
        <v>4.8688046647230319E-11</v>
      </c>
      <c r="H29" s="1">
        <f t="shared" si="13"/>
        <v>5.0534499514091353E-11</v>
      </c>
      <c r="I29" s="1">
        <f t="shared" si="13"/>
        <v>5.0242954324586976E-11</v>
      </c>
      <c r="J29" s="1">
        <f t="shared" si="13"/>
        <v>5.2954324586977648E-11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E71E-445F-8458-4521397351A7}">
  <dimension ref="A1:P5"/>
  <sheetViews>
    <sheetView topLeftCell="H1" workbookViewId="0">
      <selection activeCell="J2" sqref="J2:O5"/>
    </sheetView>
  </sheetViews>
  <sheetFormatPr defaultRowHeight="14.5" x14ac:dyDescent="0.35"/>
  <sheetData>
    <row r="1" spans="1:16" x14ac:dyDescent="0.35">
      <c r="B1">
        <v>85</v>
      </c>
      <c r="C1">
        <v>115</v>
      </c>
      <c r="D1">
        <v>140</v>
      </c>
      <c r="E1">
        <v>185</v>
      </c>
      <c r="F1">
        <v>220</v>
      </c>
      <c r="G1">
        <v>295</v>
      </c>
    </row>
    <row r="2" spans="1:16" x14ac:dyDescent="0.35">
      <c r="A2" t="s">
        <v>3</v>
      </c>
      <c r="B2" s="1">
        <v>6.1200000000000005E-8</v>
      </c>
      <c r="C2" s="1">
        <v>6.0360000000000006E-8</v>
      </c>
      <c r="D2" s="1">
        <v>6.0800000000000002E-8</v>
      </c>
      <c r="E2" s="1">
        <v>6.1999999999999999E-8</v>
      </c>
      <c r="F2" s="1">
        <v>6.4200000000000006E-8</v>
      </c>
      <c r="G2" s="1">
        <v>6.6699999999999995E-8</v>
      </c>
      <c r="J2" s="1">
        <f>B2/(2*1029)</f>
        <v>2.9737609329446064E-11</v>
      </c>
      <c r="K2" s="1">
        <f t="shared" ref="K2:M5" si="0">C2/(2*1029)</f>
        <v>2.9329446064139947E-11</v>
      </c>
      <c r="L2" s="1">
        <f t="shared" si="0"/>
        <v>2.954324586977648E-11</v>
      </c>
      <c r="M2" s="1">
        <f t="shared" si="0"/>
        <v>3.0126336248785227E-11</v>
      </c>
      <c r="N2" s="1">
        <f>F2/(2*1029)</f>
        <v>3.119533527696793E-11</v>
      </c>
      <c r="O2" s="1">
        <f t="shared" ref="O2:O5" si="1">G2/(2*1029)</f>
        <v>3.2410106899902814E-11</v>
      </c>
      <c r="P2" s="1"/>
    </row>
    <row r="3" spans="1:16" x14ac:dyDescent="0.35">
      <c r="A3" t="s">
        <v>4</v>
      </c>
      <c r="B3" s="1">
        <v>5.84E-8</v>
      </c>
      <c r="C3" s="1">
        <v>5.8799999999999997E-8</v>
      </c>
      <c r="D3" s="1">
        <v>5.9300000000000002E-8</v>
      </c>
      <c r="E3" s="1">
        <v>6.0399999999999998E-8</v>
      </c>
      <c r="F3" s="1">
        <v>6.1500000000000001E-8</v>
      </c>
      <c r="G3" s="1">
        <v>6.4200000000000006E-8</v>
      </c>
      <c r="J3" s="1">
        <f t="shared" ref="J3:J5" si="2">B3/(2*1029)</f>
        <v>2.8377065111758988E-11</v>
      </c>
      <c r="K3" s="1">
        <f t="shared" si="0"/>
        <v>2.857142857142857E-11</v>
      </c>
      <c r="L3" s="1">
        <f t="shared" si="0"/>
        <v>2.881438289601555E-11</v>
      </c>
      <c r="M3" s="1">
        <f t="shared" si="0"/>
        <v>2.9348882410106902E-11</v>
      </c>
      <c r="N3" s="1">
        <f t="shared" ref="N3:N5" si="3">F3/(2*1029)</f>
        <v>2.9883381924198253E-11</v>
      </c>
      <c r="O3" s="1">
        <f t="shared" si="1"/>
        <v>3.119533527696793E-11</v>
      </c>
      <c r="P3" s="1"/>
    </row>
    <row r="4" spans="1:16" x14ac:dyDescent="0.35">
      <c r="A4" t="s">
        <v>5</v>
      </c>
      <c r="B4" s="1">
        <v>6.1099999999999998E-8</v>
      </c>
      <c r="C4" s="1">
        <v>6.1500000000000001E-8</v>
      </c>
      <c r="D4" s="1">
        <v>6.0800000000000002E-8</v>
      </c>
      <c r="E4" s="1">
        <v>6.3199999999999997E-8</v>
      </c>
      <c r="F4" s="1">
        <v>6.43E-8</v>
      </c>
      <c r="G4" s="1">
        <v>6.5799999999999994E-8</v>
      </c>
      <c r="J4" s="1">
        <f t="shared" si="2"/>
        <v>2.9689018464528668E-11</v>
      </c>
      <c r="K4" s="1">
        <f t="shared" si="0"/>
        <v>2.9883381924198253E-11</v>
      </c>
      <c r="L4" s="1">
        <f t="shared" si="0"/>
        <v>2.954324586977648E-11</v>
      </c>
      <c r="M4" s="1">
        <f t="shared" si="0"/>
        <v>3.0709426627793975E-11</v>
      </c>
      <c r="N4" s="1">
        <f t="shared" si="3"/>
        <v>3.1243926141885326E-11</v>
      </c>
      <c r="O4" s="1">
        <f t="shared" si="1"/>
        <v>3.1972789115646255E-11</v>
      </c>
      <c r="P4" s="1"/>
    </row>
    <row r="5" spans="1:16" x14ac:dyDescent="0.35">
      <c r="A5" t="s">
        <v>6</v>
      </c>
      <c r="B5" s="1">
        <v>5.99E-8</v>
      </c>
      <c r="C5" s="1">
        <v>6.0500000000000006E-8</v>
      </c>
      <c r="D5" s="1">
        <v>6.0899999999999996E-8</v>
      </c>
      <c r="F5" s="1">
        <v>6.2099999999999994E-8</v>
      </c>
      <c r="G5" s="1">
        <v>6.5600000000000005E-8</v>
      </c>
      <c r="J5" s="1">
        <f t="shared" si="2"/>
        <v>2.9105928085519921E-11</v>
      </c>
      <c r="K5" s="1">
        <f t="shared" si="0"/>
        <v>2.9397473275024298E-11</v>
      </c>
      <c r="L5" s="1">
        <f t="shared" si="0"/>
        <v>2.9591836734693876E-11</v>
      </c>
      <c r="M5" s="1">
        <f t="shared" si="0"/>
        <v>0</v>
      </c>
      <c r="N5" s="1">
        <f t="shared" si="3"/>
        <v>3.0174927113702623E-11</v>
      </c>
      <c r="O5" s="1">
        <f t="shared" si="1"/>
        <v>3.1875607385811469E-11</v>
      </c>
      <c r="P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EC14-E544-4E3D-B957-9A148D95F259}">
  <dimension ref="A1:G13"/>
  <sheetViews>
    <sheetView tabSelected="1" workbookViewId="0">
      <selection activeCell="I10" sqref="I10"/>
    </sheetView>
  </sheetViews>
  <sheetFormatPr defaultRowHeight="14.5" x14ac:dyDescent="0.35"/>
  <sheetData>
    <row r="1" spans="1:7" x14ac:dyDescent="0.35">
      <c r="B1">
        <v>85</v>
      </c>
      <c r="C1">
        <v>115</v>
      </c>
      <c r="D1">
        <v>140</v>
      </c>
      <c r="E1">
        <v>185</v>
      </c>
      <c r="F1">
        <v>220</v>
      </c>
      <c r="G1">
        <v>295</v>
      </c>
    </row>
    <row r="2" spans="1:7" x14ac:dyDescent="0.35">
      <c r="A2" t="s">
        <v>3</v>
      </c>
      <c r="B2" s="1"/>
      <c r="C2" s="1">
        <v>9.1139999999999994E-8</v>
      </c>
      <c r="D2" s="1">
        <v>8.9789999999999999E-8</v>
      </c>
      <c r="E2" s="1">
        <v>9.1619999999999996E-8</v>
      </c>
      <c r="F2" s="1">
        <v>9.5200000000000005E-8</v>
      </c>
      <c r="G2" s="1">
        <v>9.9029999999999994E-8</v>
      </c>
    </row>
    <row r="3" spans="1:7" x14ac:dyDescent="0.35">
      <c r="A3" t="s">
        <v>4</v>
      </c>
      <c r="B3" s="1">
        <v>8.6550000000000004E-8</v>
      </c>
      <c r="D3" s="1">
        <v>8.7629999999999998E-8</v>
      </c>
      <c r="E3" s="1">
        <v>8.9350000000000003E-8</v>
      </c>
      <c r="G3" s="1">
        <v>9.537E-8</v>
      </c>
    </row>
    <row r="4" spans="1:7" x14ac:dyDescent="0.35">
      <c r="A4" t="s">
        <v>5</v>
      </c>
      <c r="B4" s="1">
        <v>9.0380000000000006E-8</v>
      </c>
      <c r="C4" s="1">
        <v>9.0870000000000006E-8</v>
      </c>
      <c r="D4" s="1">
        <v>8.9570000000000001E-8</v>
      </c>
      <c r="E4" s="1">
        <v>9.3410000000000001E-8</v>
      </c>
      <c r="F4" s="1">
        <v>9.5119999999999994E-8</v>
      </c>
      <c r="G4" s="1">
        <v>9.7360999999999994E-8</v>
      </c>
    </row>
    <row r="5" spans="1:7" x14ac:dyDescent="0.35">
      <c r="A5" t="s">
        <v>6</v>
      </c>
      <c r="B5" s="1">
        <v>8.8909999999999993E-8</v>
      </c>
      <c r="C5" s="1">
        <v>8.9490000000000003E-8</v>
      </c>
      <c r="D5" s="1">
        <v>9.0149999999999997E-8</v>
      </c>
      <c r="E5" s="1">
        <v>9.1479999999999996E-8</v>
      </c>
      <c r="F5" s="1">
        <v>9.1699999999999994E-8</v>
      </c>
      <c r="G5" s="1">
        <v>9.7390000000000001E-8</v>
      </c>
    </row>
    <row r="9" spans="1:7" x14ac:dyDescent="0.35">
      <c r="B9" s="1">
        <f>B2/(2*1029)</f>
        <v>0</v>
      </c>
      <c r="C9" s="1">
        <f t="shared" ref="C9:G9" si="0">C2/(2*1029)</f>
        <v>4.4285714285714281E-11</v>
      </c>
      <c r="D9" s="1">
        <f t="shared" si="0"/>
        <v>4.3629737609329446E-11</v>
      </c>
      <c r="E9" s="1">
        <f t="shared" si="0"/>
        <v>4.4518950437317782E-11</v>
      </c>
      <c r="F9" s="1">
        <f t="shared" si="0"/>
        <v>4.625850340136055E-11</v>
      </c>
      <c r="G9" s="1">
        <f t="shared" si="0"/>
        <v>4.8119533527696789E-11</v>
      </c>
    </row>
    <row r="10" spans="1:7" x14ac:dyDescent="0.35">
      <c r="B10" s="1">
        <f t="shared" ref="B10:G10" si="1">B3/(2*1029)</f>
        <v>4.2055393586005834E-11</v>
      </c>
      <c r="C10" s="1">
        <f t="shared" si="1"/>
        <v>0</v>
      </c>
      <c r="D10" s="1">
        <f t="shared" si="1"/>
        <v>4.2580174927113698E-11</v>
      </c>
      <c r="E10" s="1">
        <f t="shared" si="1"/>
        <v>4.3415937803692907E-11</v>
      </c>
      <c r="F10" s="1">
        <f t="shared" si="1"/>
        <v>0</v>
      </c>
      <c r="G10" s="1">
        <f t="shared" si="1"/>
        <v>4.6341107871720118E-11</v>
      </c>
    </row>
    <row r="11" spans="1:7" x14ac:dyDescent="0.35">
      <c r="B11" s="1">
        <f t="shared" ref="B11:G11" si="2">B4/(2*1029)</f>
        <v>4.391642371234208E-11</v>
      </c>
      <c r="C11" s="1">
        <f t="shared" si="2"/>
        <v>4.4154518950437323E-11</v>
      </c>
      <c r="D11" s="1">
        <f t="shared" si="2"/>
        <v>4.3522837706511173E-11</v>
      </c>
      <c r="E11" s="1">
        <f t="shared" si="2"/>
        <v>4.5388726919339162E-11</v>
      </c>
      <c r="F11" s="1">
        <f t="shared" si="2"/>
        <v>4.6219630709426628E-11</v>
      </c>
      <c r="G11" s="1">
        <f t="shared" si="2"/>
        <v>4.7308551992225459E-11</v>
      </c>
    </row>
    <row r="12" spans="1:7" x14ac:dyDescent="0.35">
      <c r="B12" s="1">
        <f t="shared" ref="B12:G12" si="3">B5/(2*1029)</f>
        <v>4.3202137998056361E-11</v>
      </c>
      <c r="C12" s="1">
        <f t="shared" si="3"/>
        <v>4.3483965014577258E-11</v>
      </c>
      <c r="D12" s="1">
        <f t="shared" si="3"/>
        <v>4.380466472303207E-11</v>
      </c>
      <c r="E12" s="1">
        <f t="shared" si="3"/>
        <v>4.4450923226433431E-11</v>
      </c>
      <c r="F12" s="1">
        <f t="shared" si="3"/>
        <v>4.4557823129251697E-11</v>
      </c>
      <c r="G12" s="1">
        <f t="shared" si="3"/>
        <v>4.7322643343051509E-11</v>
      </c>
    </row>
    <row r="13" spans="1:7" x14ac:dyDescent="0.35">
      <c r="B13" s="1"/>
      <c r="C13" s="1"/>
      <c r="D13" s="1"/>
      <c r="E13" s="1"/>
      <c r="F13" s="1"/>
      <c r="G1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A5DB-1267-4894-85FE-E1FCCF1F8ADB}">
  <dimension ref="A1:G12"/>
  <sheetViews>
    <sheetView workbookViewId="0">
      <selection activeCell="B9" sqref="B9:G12"/>
    </sheetView>
  </sheetViews>
  <sheetFormatPr defaultRowHeight="14.5" x14ac:dyDescent="0.35"/>
  <sheetData>
    <row r="1" spans="1:7" x14ac:dyDescent="0.35">
      <c r="B1">
        <v>85</v>
      </c>
      <c r="C1">
        <v>115</v>
      </c>
      <c r="D1">
        <v>140</v>
      </c>
      <c r="E1">
        <v>185</v>
      </c>
      <c r="F1">
        <v>220</v>
      </c>
      <c r="G1">
        <v>295</v>
      </c>
    </row>
    <row r="2" spans="1:7" x14ac:dyDescent="0.35">
      <c r="A2" t="s">
        <v>3</v>
      </c>
      <c r="B2" s="1">
        <v>1.5391999999999999E-7</v>
      </c>
      <c r="C2" s="1">
        <v>1.5134E-7</v>
      </c>
      <c r="D2" s="1">
        <v>1.5228000000000001E-7</v>
      </c>
      <c r="E2" s="1">
        <v>1.5505E-7</v>
      </c>
      <c r="F2" s="1">
        <v>1.6084E-7</v>
      </c>
      <c r="G2" s="1">
        <v>1.6703000000000001E-7</v>
      </c>
    </row>
    <row r="3" spans="1:7" x14ac:dyDescent="0.35">
      <c r="A3" t="s">
        <v>4</v>
      </c>
      <c r="B3" s="1">
        <v>1.4636E-7</v>
      </c>
      <c r="C3" s="1">
        <v>1.4700999999999999E-7</v>
      </c>
      <c r="D3" s="1">
        <v>1.5129E-7</v>
      </c>
      <c r="E3" s="1">
        <v>1.5057999999999999E-7</v>
      </c>
      <c r="F3" s="1">
        <v>1.5321999999999999E-7</v>
      </c>
      <c r="G3" s="1">
        <v>1.6025E-7</v>
      </c>
    </row>
    <row r="4" spans="1:7" x14ac:dyDescent="0.35">
      <c r="A4" t="s">
        <v>5</v>
      </c>
      <c r="B4" s="1">
        <v>1.5424999999999999E-7</v>
      </c>
      <c r="C4" s="1">
        <v>1.5494999999999999E-7</v>
      </c>
      <c r="D4" s="1">
        <v>1.5274999999999999E-7</v>
      </c>
      <c r="E4" s="1">
        <v>1.5872999999999999E-7</v>
      </c>
      <c r="F4" s="1">
        <v>1.6135E-7</v>
      </c>
      <c r="G4" s="1">
        <v>1.6488E-7</v>
      </c>
    </row>
    <row r="5" spans="1:7" x14ac:dyDescent="0.35">
      <c r="A5" t="s">
        <v>6</v>
      </c>
      <c r="B5" s="1">
        <v>1.5141E-7</v>
      </c>
      <c r="C5" s="1">
        <v>1.5230000000000001E-7</v>
      </c>
      <c r="D5" s="1">
        <v>1.5297E-7</v>
      </c>
      <c r="F5" s="1">
        <v>1.5538000000000001E-7</v>
      </c>
      <c r="G5" s="1">
        <v>1.6124999999999999E-7</v>
      </c>
    </row>
    <row r="9" spans="1:7" x14ac:dyDescent="0.35">
      <c r="B9" s="1">
        <f>B2/(2*1029)</f>
        <v>7.4791059280855197E-11</v>
      </c>
      <c r="C9" s="1">
        <f t="shared" ref="C9:G9" si="0">C2/(2*1029)</f>
        <v>7.3537414965986397E-11</v>
      </c>
      <c r="D9" s="1">
        <f t="shared" si="0"/>
        <v>7.3994169096209924E-11</v>
      </c>
      <c r="E9" s="1">
        <f t="shared" si="0"/>
        <v>7.5340136054421773E-11</v>
      </c>
      <c r="F9" s="1">
        <f t="shared" si="0"/>
        <v>7.8153547133138967E-11</v>
      </c>
      <c r="G9" s="1">
        <f t="shared" si="0"/>
        <v>8.1161321671525759E-11</v>
      </c>
    </row>
    <row r="10" spans="1:7" x14ac:dyDescent="0.35">
      <c r="B10" s="1">
        <f t="shared" ref="B10:G10" si="1">B3/(2*1029)</f>
        <v>7.111758989310009E-11</v>
      </c>
      <c r="C10" s="1">
        <f t="shared" si="1"/>
        <v>7.1433430515063158E-11</v>
      </c>
      <c r="D10" s="1">
        <f t="shared" si="1"/>
        <v>7.3513119533527693E-11</v>
      </c>
      <c r="E10" s="1">
        <f t="shared" si="1"/>
        <v>7.3168124392614189E-11</v>
      </c>
      <c r="F10" s="1">
        <f t="shared" si="1"/>
        <v>7.4450923226433424E-11</v>
      </c>
      <c r="G10" s="1">
        <f t="shared" si="1"/>
        <v>7.7866861030126334E-11</v>
      </c>
    </row>
    <row r="11" spans="1:7" x14ac:dyDescent="0.35">
      <c r="B11" s="1">
        <f t="shared" ref="B11:G11" si="2">B4/(2*1029)</f>
        <v>7.4951409135082603E-11</v>
      </c>
      <c r="C11" s="1">
        <f t="shared" si="2"/>
        <v>7.5291545189504376E-11</v>
      </c>
      <c r="D11" s="1">
        <f t="shared" si="2"/>
        <v>7.4222546161321661E-11</v>
      </c>
      <c r="E11" s="1">
        <f t="shared" si="2"/>
        <v>7.7128279883381917E-11</v>
      </c>
      <c r="F11" s="1">
        <f t="shared" si="2"/>
        <v>7.8401360544217691E-11</v>
      </c>
      <c r="G11" s="1">
        <f t="shared" si="2"/>
        <v>8.0116618075801749E-11</v>
      </c>
    </row>
    <row r="12" spans="1:7" x14ac:dyDescent="0.35">
      <c r="B12" s="1">
        <f t="shared" ref="B12:G12" si="3">B5/(2*1029)</f>
        <v>7.3571428571428576E-11</v>
      </c>
      <c r="C12" s="1">
        <f t="shared" si="3"/>
        <v>7.4003887269193398E-11</v>
      </c>
      <c r="D12" s="1">
        <f t="shared" si="3"/>
        <v>7.432944606413994E-11</v>
      </c>
      <c r="E12" s="1">
        <f t="shared" si="3"/>
        <v>0</v>
      </c>
      <c r="F12" s="1">
        <f t="shared" si="3"/>
        <v>7.5500485908649179E-11</v>
      </c>
      <c r="G12" s="1">
        <f t="shared" si="3"/>
        <v>7.8352769679300282E-11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3284-F570-4329-ACCF-EBB121B2C20A}">
  <dimension ref="A1:O5"/>
  <sheetViews>
    <sheetView topLeftCell="H1" workbookViewId="0">
      <selection activeCell="J2" sqref="J2:O5"/>
    </sheetView>
  </sheetViews>
  <sheetFormatPr defaultRowHeight="14.5" x14ac:dyDescent="0.35"/>
  <sheetData>
    <row r="1" spans="1:15" x14ac:dyDescent="0.35">
      <c r="B1">
        <v>85</v>
      </c>
      <c r="C1">
        <v>115</v>
      </c>
      <c r="D1">
        <v>140</v>
      </c>
      <c r="E1">
        <v>185</v>
      </c>
      <c r="F1">
        <v>220</v>
      </c>
      <c r="G1">
        <v>295</v>
      </c>
    </row>
    <row r="2" spans="1:15" x14ac:dyDescent="0.35">
      <c r="A2" t="s">
        <v>3</v>
      </c>
      <c r="B2" s="1">
        <v>1.3427E-7</v>
      </c>
      <c r="C2" s="1">
        <v>1.3589000000000001E-7</v>
      </c>
      <c r="D2" s="1">
        <v>1.3479E-7</v>
      </c>
      <c r="E2" s="1">
        <v>1.3892999999999999E-7</v>
      </c>
      <c r="G2" s="1">
        <v>1.5372E-7</v>
      </c>
      <c r="J2" s="1">
        <f>B2/(1029*2)</f>
        <v>6.5242954324586976E-11</v>
      </c>
      <c r="K2" s="1">
        <f t="shared" ref="K2:O5" si="0">C2/(1029*2)</f>
        <v>6.6030126336248789E-11</v>
      </c>
      <c r="L2" s="1">
        <f t="shared" si="0"/>
        <v>6.5495626822157431E-11</v>
      </c>
      <c r="M2" s="1">
        <f t="shared" si="0"/>
        <v>6.7507288629737608E-11</v>
      </c>
      <c r="N2" s="1">
        <f t="shared" si="0"/>
        <v>0</v>
      </c>
      <c r="O2" s="1">
        <f>G2/(1029*2)</f>
        <v>7.4693877551020405E-11</v>
      </c>
    </row>
    <row r="3" spans="1:15" x14ac:dyDescent="0.35">
      <c r="A3" t="s">
        <v>4</v>
      </c>
      <c r="B3" s="1">
        <v>1.2736E-7</v>
      </c>
      <c r="C3" s="1">
        <v>1.2907999999999999E-7</v>
      </c>
      <c r="D3" s="1">
        <v>1.3080000000000001E-7</v>
      </c>
      <c r="E3" s="1">
        <v>1.3483E-7</v>
      </c>
      <c r="F3" s="1">
        <v>1.3846000000000001E-7</v>
      </c>
      <c r="G3" s="1">
        <v>1.4721000000000001E-7</v>
      </c>
      <c r="J3" s="1">
        <f t="shared" ref="J3:J5" si="1">B3/(1029*2)</f>
        <v>6.188532555879495E-11</v>
      </c>
      <c r="K3" s="1">
        <f t="shared" si="0"/>
        <v>6.2721088435374145E-11</v>
      </c>
      <c r="L3" s="1">
        <f t="shared" si="0"/>
        <v>6.3556851311953354E-11</v>
      </c>
      <c r="M3" s="1">
        <f t="shared" si="0"/>
        <v>6.5515063168124392E-11</v>
      </c>
      <c r="N3" s="1">
        <f t="shared" si="0"/>
        <v>6.7278911564625858E-11</v>
      </c>
      <c r="O3" s="1">
        <f t="shared" si="0"/>
        <v>7.1530612244897963E-11</v>
      </c>
    </row>
    <row r="4" spans="1:15" x14ac:dyDescent="0.35">
      <c r="A4" t="s">
        <v>5</v>
      </c>
      <c r="B4" s="1">
        <v>1.3468000000000001E-7</v>
      </c>
      <c r="C4" s="1">
        <v>1.3651E-7</v>
      </c>
      <c r="D4" s="1">
        <v>1.3533000000000001E-7</v>
      </c>
      <c r="E4" s="1">
        <v>1.4273999999999999E-7</v>
      </c>
      <c r="F4" s="1">
        <v>1.4644999999999999E-7</v>
      </c>
      <c r="G4" s="1">
        <v>1.518E-7</v>
      </c>
      <c r="J4" s="1">
        <f t="shared" si="1"/>
        <v>6.5442176870748304E-11</v>
      </c>
      <c r="K4" s="1">
        <f t="shared" si="0"/>
        <v>6.633138969873664E-11</v>
      </c>
      <c r="L4" s="1">
        <f t="shared" si="0"/>
        <v>6.5758017492711373E-11</v>
      </c>
      <c r="M4" s="1">
        <f t="shared" si="0"/>
        <v>6.935860058309038E-11</v>
      </c>
      <c r="N4" s="1">
        <f t="shared" si="0"/>
        <v>7.1161321671525755E-11</v>
      </c>
      <c r="O4" s="1">
        <f t="shared" si="0"/>
        <v>7.3760932944606417E-11</v>
      </c>
    </row>
    <row r="5" spans="1:15" x14ac:dyDescent="0.35">
      <c r="A5" t="s">
        <v>6</v>
      </c>
      <c r="B5" s="1">
        <v>1.3290999999999999E-7</v>
      </c>
      <c r="C5" s="1">
        <v>1.3232000000000001E-7</v>
      </c>
      <c r="D5" s="1">
        <v>1.3658E-7</v>
      </c>
      <c r="E5" s="1">
        <v>1.4040000000000001E-7</v>
      </c>
      <c r="F5" s="1">
        <v>1.4137E-7</v>
      </c>
      <c r="G5" s="1">
        <v>1.4887999999999999E-7</v>
      </c>
      <c r="J5" s="1">
        <f t="shared" si="1"/>
        <v>6.4582118561710391E-11</v>
      </c>
      <c r="K5" s="1">
        <f t="shared" si="0"/>
        <v>6.429543245869777E-11</v>
      </c>
      <c r="L5" s="1">
        <f t="shared" si="0"/>
        <v>6.6365403304178818E-11</v>
      </c>
      <c r="M5" s="1">
        <f t="shared" si="0"/>
        <v>6.8221574344023333E-11</v>
      </c>
      <c r="N5" s="1">
        <f t="shared" si="0"/>
        <v>6.8692905733722064E-11</v>
      </c>
      <c r="O5" s="1">
        <f t="shared" si="0"/>
        <v>7.2342079689018467E-11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39A3-7769-4608-B570-EB918FD68052}">
  <dimension ref="A1:G11"/>
  <sheetViews>
    <sheetView workbookViewId="0">
      <selection activeCell="B8" sqref="B8:G11"/>
    </sheetView>
  </sheetViews>
  <sheetFormatPr defaultRowHeight="14.5" x14ac:dyDescent="0.35"/>
  <sheetData>
    <row r="1" spans="1:7" x14ac:dyDescent="0.35">
      <c r="B1">
        <v>85</v>
      </c>
      <c r="C1">
        <v>115</v>
      </c>
      <c r="D1">
        <v>140</v>
      </c>
      <c r="E1">
        <v>185</v>
      </c>
      <c r="F1">
        <v>220</v>
      </c>
      <c r="G1">
        <v>295</v>
      </c>
    </row>
    <row r="2" spans="1:7" x14ac:dyDescent="0.35">
      <c r="A2" t="s">
        <v>3</v>
      </c>
      <c r="B2" s="1">
        <v>1.8336E-7</v>
      </c>
      <c r="C2" s="1">
        <v>1.8484999999999999E-7</v>
      </c>
      <c r="D2" s="1">
        <v>1.8234E-7</v>
      </c>
      <c r="E2" s="1">
        <v>1.8596999999999999E-7</v>
      </c>
      <c r="F2" s="1">
        <v>1.9329999999999999E-7</v>
      </c>
    </row>
    <row r="3" spans="1:7" x14ac:dyDescent="0.35">
      <c r="A3" t="s">
        <v>4</v>
      </c>
      <c r="B3" s="1">
        <v>1.7433E-7</v>
      </c>
      <c r="C3" s="1">
        <v>1.7603E-7</v>
      </c>
      <c r="D3" s="1">
        <v>1.7753E-7</v>
      </c>
      <c r="E3" s="1">
        <v>1.8127999999999999E-7</v>
      </c>
      <c r="F3" s="1">
        <v>1.8489999999999999E-7</v>
      </c>
      <c r="G3" s="1">
        <v>1.9416000000000001E-7</v>
      </c>
    </row>
    <row r="4" spans="1:7" x14ac:dyDescent="0.35">
      <c r="A4" t="s">
        <v>5</v>
      </c>
      <c r="B4" s="1">
        <v>1.8435000000000001E-7</v>
      </c>
      <c r="C4" s="1">
        <v>1.8617000000000001E-7</v>
      </c>
      <c r="D4" s="1">
        <v>1.8356000000000001E-7</v>
      </c>
      <c r="E4" s="1">
        <v>1.9140000000000001E-7</v>
      </c>
      <c r="F4" s="1">
        <v>1.9493000000000001E-7</v>
      </c>
      <c r="G4" s="1">
        <v>1.9980999999999999E-7</v>
      </c>
    </row>
    <row r="5" spans="1:7" x14ac:dyDescent="0.35">
      <c r="A5" t="s">
        <v>6</v>
      </c>
      <c r="B5" s="1">
        <v>1.808E-7</v>
      </c>
      <c r="C5" s="1">
        <v>1.8295000000000001E-7</v>
      </c>
      <c r="D5" s="1">
        <v>1.808E-7</v>
      </c>
      <c r="E5" s="1">
        <v>1.8427E-7</v>
      </c>
      <c r="F5" s="1">
        <v>1.8816000000000001E-7</v>
      </c>
      <c r="G5" s="1">
        <v>1.9592E-7</v>
      </c>
    </row>
    <row r="8" spans="1:7" x14ac:dyDescent="0.35">
      <c r="B8" s="1">
        <f>B2/(2*1029)</f>
        <v>8.9096209912536446E-11</v>
      </c>
      <c r="C8" s="1">
        <f t="shared" ref="C8:G8" si="0">C2/(2*1029)</f>
        <v>8.9820213799805632E-11</v>
      </c>
      <c r="D8" s="1">
        <f t="shared" si="0"/>
        <v>8.8600583090379011E-11</v>
      </c>
      <c r="E8" s="1">
        <f t="shared" si="0"/>
        <v>9.0364431486880464E-11</v>
      </c>
      <c r="F8" s="1">
        <f t="shared" si="0"/>
        <v>9.3926141885325549E-11</v>
      </c>
      <c r="G8" s="1">
        <f t="shared" si="0"/>
        <v>0</v>
      </c>
    </row>
    <row r="9" spans="1:7" x14ac:dyDescent="0.35">
      <c r="B9" s="1">
        <f t="shared" ref="B9:G9" si="1">B3/(2*1029)</f>
        <v>8.4708454810495627E-11</v>
      </c>
      <c r="C9" s="1">
        <f t="shared" si="1"/>
        <v>8.5534499514091349E-11</v>
      </c>
      <c r="D9" s="1">
        <f t="shared" si="1"/>
        <v>8.6263362487852291E-11</v>
      </c>
      <c r="E9" s="1">
        <f t="shared" si="1"/>
        <v>8.8085519922254614E-11</v>
      </c>
      <c r="F9" s="1">
        <f t="shared" si="1"/>
        <v>8.9844509232264337E-11</v>
      </c>
      <c r="G9" s="1">
        <f t="shared" si="1"/>
        <v>9.4344023323615166E-11</v>
      </c>
    </row>
    <row r="10" spans="1:7" x14ac:dyDescent="0.35">
      <c r="B10" s="1">
        <f t="shared" ref="B10:G10" si="2">B4/(2*1029)</f>
        <v>8.9577259475218665E-11</v>
      </c>
      <c r="C10" s="1">
        <f t="shared" si="2"/>
        <v>9.0461613216715256E-11</v>
      </c>
      <c r="D10" s="1">
        <f t="shared" si="2"/>
        <v>8.9193391642371239E-11</v>
      </c>
      <c r="E10" s="1">
        <f t="shared" si="2"/>
        <v>9.3002915451895048E-11</v>
      </c>
      <c r="F10" s="1">
        <f t="shared" si="2"/>
        <v>9.4718172983479118E-11</v>
      </c>
      <c r="G10" s="1">
        <f t="shared" si="2"/>
        <v>9.7089407191448004E-11</v>
      </c>
    </row>
    <row r="11" spans="1:7" x14ac:dyDescent="0.35">
      <c r="B11" s="1">
        <f t="shared" ref="B11:G11" si="3">B5/(2*1029)</f>
        <v>8.785228377065112E-11</v>
      </c>
      <c r="C11" s="1">
        <f t="shared" si="3"/>
        <v>8.8896987366375131E-11</v>
      </c>
      <c r="D11" s="1">
        <f t="shared" si="3"/>
        <v>8.785228377065112E-11</v>
      </c>
      <c r="E11" s="1">
        <f t="shared" si="3"/>
        <v>8.9538386783284742E-11</v>
      </c>
      <c r="F11" s="1">
        <f t="shared" si="3"/>
        <v>9.1428571428571436E-11</v>
      </c>
      <c r="G11" s="1">
        <f t="shared" si="3"/>
        <v>9.5199222546161323E-11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6395-1FB7-43D0-A4A5-D41877FAB5D2}">
  <dimension ref="A1:G11"/>
  <sheetViews>
    <sheetView workbookViewId="0">
      <selection activeCell="B8" sqref="B8:G11"/>
    </sheetView>
  </sheetViews>
  <sheetFormatPr defaultRowHeight="14.5" x14ac:dyDescent="0.35"/>
  <sheetData>
    <row r="1" spans="1:7" x14ac:dyDescent="0.35">
      <c r="B1">
        <v>85</v>
      </c>
      <c r="C1">
        <v>115</v>
      </c>
      <c r="D1">
        <v>140</v>
      </c>
      <c r="E1">
        <v>185</v>
      </c>
      <c r="F1">
        <v>220</v>
      </c>
      <c r="G1">
        <v>295</v>
      </c>
    </row>
    <row r="2" spans="1:7" x14ac:dyDescent="0.35">
      <c r="A2" t="s">
        <v>3</v>
      </c>
      <c r="B2" s="1">
        <v>2.5305000000000001E-7</v>
      </c>
      <c r="C2" s="1">
        <v>2.5534000000000001E-7</v>
      </c>
      <c r="D2" s="1">
        <v>2.5190000000000003E-7</v>
      </c>
      <c r="E2" s="1">
        <v>2.5730000000000001E-7</v>
      </c>
      <c r="F2" s="1">
        <v>2.6819999999999998E-7</v>
      </c>
      <c r="G2" s="1">
        <v>2.7998E-7</v>
      </c>
    </row>
    <row r="3" spans="1:7" x14ac:dyDescent="0.35">
      <c r="A3" t="s">
        <v>4</v>
      </c>
      <c r="B3" s="1">
        <v>2.4009999999999999E-7</v>
      </c>
      <c r="D3" s="1">
        <v>2.4480000000000002E-7</v>
      </c>
      <c r="E3" s="1">
        <v>2.5044000000000001E-7</v>
      </c>
      <c r="F3" s="1">
        <v>2.5589E-7</v>
      </c>
      <c r="G3" s="1">
        <v>2.6978999999999998E-7</v>
      </c>
    </row>
    <row r="4" spans="1:7" x14ac:dyDescent="0.35">
      <c r="A4" t="s">
        <v>5</v>
      </c>
      <c r="B4" s="1">
        <v>2.544E-7</v>
      </c>
      <c r="C4" s="1">
        <v>2.5706E-7</v>
      </c>
      <c r="D4" s="1">
        <v>2.5338000000000001E-7</v>
      </c>
      <c r="E4" s="1">
        <v>2.6501999999999997E-7</v>
      </c>
      <c r="F4" s="1">
        <v>2.7028000000000001E-7</v>
      </c>
      <c r="G4" s="1">
        <v>2.7739999999999998E-7</v>
      </c>
    </row>
    <row r="5" spans="1:7" x14ac:dyDescent="0.35">
      <c r="A5" t="s">
        <v>6</v>
      </c>
      <c r="B5" s="1">
        <v>2.4943999999999999E-7</v>
      </c>
      <c r="C5" s="1">
        <v>2.5260000000000003E-7</v>
      </c>
      <c r="D5" s="1">
        <v>2.4933000000000002E-7</v>
      </c>
      <c r="E5" s="1">
        <v>2.5474999999999997E-7</v>
      </c>
      <c r="F5" s="1">
        <v>2.6036999999999999E-7</v>
      </c>
      <c r="G5" s="1">
        <v>2.7214E-7</v>
      </c>
    </row>
    <row r="8" spans="1:7" x14ac:dyDescent="0.35">
      <c r="B8" s="1">
        <f>B2/(2*1029)</f>
        <v>1.229591836734694E-10</v>
      </c>
      <c r="C8" s="1">
        <f t="shared" ref="C8:G8" si="0">C2/(2*1029)</f>
        <v>1.2407191448007774E-10</v>
      </c>
      <c r="D8" s="1">
        <f t="shared" si="0"/>
        <v>1.2240038872691935E-10</v>
      </c>
      <c r="E8" s="1">
        <f t="shared" si="0"/>
        <v>1.2502429543245871E-10</v>
      </c>
      <c r="F8" s="1">
        <f t="shared" si="0"/>
        <v>1.303206997084548E-10</v>
      </c>
      <c r="G8" s="1">
        <f t="shared" si="0"/>
        <v>1.3604470359572401E-10</v>
      </c>
    </row>
    <row r="9" spans="1:7" x14ac:dyDescent="0.35">
      <c r="B9" s="1">
        <f t="shared" ref="B9:G9" si="1">B3/(2*1029)</f>
        <v>1.1666666666666665E-10</v>
      </c>
      <c r="C9" s="1">
        <f t="shared" si="1"/>
        <v>0</v>
      </c>
      <c r="D9" s="1">
        <f t="shared" si="1"/>
        <v>1.1895043731778426E-10</v>
      </c>
      <c r="E9" s="1">
        <f t="shared" si="1"/>
        <v>1.2169096209912536E-10</v>
      </c>
      <c r="F9" s="1">
        <f t="shared" si="1"/>
        <v>1.2433916423712341E-10</v>
      </c>
      <c r="G9" s="1">
        <f t="shared" si="1"/>
        <v>1.3109329446064138E-10</v>
      </c>
    </row>
    <row r="10" spans="1:7" x14ac:dyDescent="0.35">
      <c r="B10" s="1">
        <f t="shared" ref="B10:G10" si="2">B4/(2*1029)</f>
        <v>1.2361516034985424E-10</v>
      </c>
      <c r="C10" s="1">
        <f t="shared" si="2"/>
        <v>1.2490767735665695E-10</v>
      </c>
      <c r="D10" s="1">
        <f t="shared" si="2"/>
        <v>1.2311953352769679E-10</v>
      </c>
      <c r="E10" s="1">
        <f t="shared" si="2"/>
        <v>1.2877551020408161E-10</v>
      </c>
      <c r="F10" s="1">
        <f t="shared" si="2"/>
        <v>1.3133138969873665E-10</v>
      </c>
      <c r="G10" s="1">
        <f t="shared" si="2"/>
        <v>1.347910592808552E-10</v>
      </c>
    </row>
    <row r="11" spans="1:7" x14ac:dyDescent="0.35">
      <c r="B11" s="1">
        <f t="shared" ref="B11:G11" si="3">B5/(2*1029)</f>
        <v>1.212050534499514E-10</v>
      </c>
      <c r="C11" s="1">
        <f t="shared" si="3"/>
        <v>1.2274052478134113E-10</v>
      </c>
      <c r="D11" s="1">
        <f t="shared" si="3"/>
        <v>1.2115160349854229E-10</v>
      </c>
      <c r="E11" s="1">
        <f t="shared" si="3"/>
        <v>1.2378522837706509E-10</v>
      </c>
      <c r="F11" s="1">
        <f t="shared" si="3"/>
        <v>1.2651603498542274E-10</v>
      </c>
      <c r="G11" s="1">
        <f t="shared" si="3"/>
        <v>1.3223517978620019E-10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2596-F1CF-4EC1-8305-F1524C390501}">
  <dimension ref="A1:G11"/>
  <sheetViews>
    <sheetView workbookViewId="0">
      <selection activeCell="B8" sqref="B8:G11"/>
    </sheetView>
  </sheetViews>
  <sheetFormatPr defaultRowHeight="14.5" x14ac:dyDescent="0.35"/>
  <sheetData>
    <row r="1" spans="1:7" x14ac:dyDescent="0.35">
      <c r="B1">
        <v>85</v>
      </c>
      <c r="C1">
        <v>115</v>
      </c>
      <c r="D1">
        <v>140</v>
      </c>
      <c r="E1">
        <v>185</v>
      </c>
      <c r="F1">
        <v>220</v>
      </c>
      <c r="G1">
        <v>295</v>
      </c>
    </row>
    <row r="2" spans="1:7" x14ac:dyDescent="0.35">
      <c r="A2" t="s">
        <v>3</v>
      </c>
      <c r="B2" s="1">
        <v>2.8738999999999998E-7</v>
      </c>
      <c r="C2" s="1">
        <v>2.9065000000000003E-7</v>
      </c>
      <c r="D2" s="1"/>
      <c r="E2" s="1">
        <v>2.9526000000000001E-7</v>
      </c>
      <c r="F2" s="1">
        <v>3.0839999999999998E-7</v>
      </c>
      <c r="G2" s="1">
        <v>3.2404999999999999E-7</v>
      </c>
    </row>
    <row r="3" spans="1:7" x14ac:dyDescent="0.35">
      <c r="A3" t="s">
        <v>4</v>
      </c>
      <c r="B3" s="1">
        <v>2.741E-7</v>
      </c>
      <c r="C3" s="1">
        <v>2.7780000000000001E-7</v>
      </c>
      <c r="D3" s="1">
        <v>2.8061999999999998E-7</v>
      </c>
      <c r="E3" s="1">
        <v>2.8836000000000002E-7</v>
      </c>
      <c r="F3" s="1">
        <v>2.9535000000000001E-7</v>
      </c>
      <c r="G3" s="1">
        <v>3.1296000000000002E-7</v>
      </c>
    </row>
    <row r="4" spans="1:7" x14ac:dyDescent="0.35">
      <c r="A4" t="s">
        <v>5</v>
      </c>
      <c r="B4" s="1">
        <v>2.8872000000000001E-7</v>
      </c>
      <c r="C4" s="1">
        <v>2.9247000000000002E-7</v>
      </c>
      <c r="D4" s="1">
        <v>2.8929999999999998E-7</v>
      </c>
      <c r="E4" s="1">
        <v>3.0372000000000002E-7</v>
      </c>
      <c r="F4" s="1">
        <v>3.1094E-7</v>
      </c>
      <c r="G4" s="1">
        <v>3.2194999999999999E-7</v>
      </c>
    </row>
    <row r="5" spans="1:7" x14ac:dyDescent="0.35">
      <c r="A5" t="s">
        <v>6</v>
      </c>
      <c r="B5" s="1">
        <v>2.8374999999999998E-7</v>
      </c>
      <c r="C5" s="1">
        <v>2.882E-7</v>
      </c>
      <c r="D5" s="1">
        <v>2.8543999999999999E-7</v>
      </c>
      <c r="E5" s="1">
        <v>2.9317999999999998E-7</v>
      </c>
      <c r="F5" s="1">
        <v>3.0065999999999999E-7</v>
      </c>
      <c r="G5" s="1">
        <v>3.1626E-7</v>
      </c>
    </row>
    <row r="8" spans="1:7" x14ac:dyDescent="0.35">
      <c r="B8" s="1">
        <f>B2/(2*1029)</f>
        <v>1.39645286686103E-10</v>
      </c>
      <c r="C8" s="1">
        <f t="shared" ref="C8:G8" si="0">C2/(2*1029)</f>
        <v>1.4122934888241012E-10</v>
      </c>
      <c r="D8" s="1">
        <f t="shared" si="0"/>
        <v>0</v>
      </c>
      <c r="E8" s="1">
        <f t="shared" si="0"/>
        <v>1.4346938775510204E-10</v>
      </c>
      <c r="F8" s="1">
        <f t="shared" si="0"/>
        <v>1.498542274052478E-10</v>
      </c>
      <c r="G8" s="1">
        <f t="shared" si="0"/>
        <v>1.574586977648202E-10</v>
      </c>
    </row>
    <row r="9" spans="1:7" x14ac:dyDescent="0.35">
      <c r="B9" s="1">
        <f t="shared" ref="B9:G9" si="1">B3/(2*1029)</f>
        <v>1.3318756073858114E-10</v>
      </c>
      <c r="C9" s="1">
        <f t="shared" si="1"/>
        <v>1.3498542274052478E-10</v>
      </c>
      <c r="D9" s="1">
        <f t="shared" si="1"/>
        <v>1.3635568513119533E-10</v>
      </c>
      <c r="E9" s="1">
        <f t="shared" si="1"/>
        <v>1.4011661807580175E-10</v>
      </c>
      <c r="F9" s="1">
        <f t="shared" si="1"/>
        <v>1.435131195335277E-10</v>
      </c>
      <c r="G9" s="1">
        <f t="shared" si="1"/>
        <v>1.5206997084548105E-10</v>
      </c>
    </row>
    <row r="10" spans="1:7" x14ac:dyDescent="0.35">
      <c r="B10" s="1">
        <f t="shared" ref="B10:G10" si="2">B4/(2*1029)</f>
        <v>1.4029154518950438E-10</v>
      </c>
      <c r="C10" s="1">
        <f t="shared" si="2"/>
        <v>1.4211370262390671E-10</v>
      </c>
      <c r="D10" s="1">
        <f t="shared" si="2"/>
        <v>1.4057337220602525E-10</v>
      </c>
      <c r="E10" s="1">
        <f t="shared" si="2"/>
        <v>1.475801749271137E-10</v>
      </c>
      <c r="F10" s="1">
        <f t="shared" si="2"/>
        <v>1.5108843537414966E-10</v>
      </c>
      <c r="G10" s="1">
        <f t="shared" si="2"/>
        <v>1.5643828960155489E-10</v>
      </c>
    </row>
    <row r="11" spans="1:7" x14ac:dyDescent="0.35">
      <c r="B11" s="1">
        <f t="shared" ref="B11:G11" si="3">B5/(2*1029)</f>
        <v>1.3787657920310979E-10</v>
      </c>
      <c r="C11" s="1">
        <f t="shared" si="3"/>
        <v>1.400388726919339E-10</v>
      </c>
      <c r="D11" s="1">
        <f t="shared" si="3"/>
        <v>1.3869776482021379E-10</v>
      </c>
      <c r="E11" s="1">
        <f t="shared" si="3"/>
        <v>1.424586977648202E-10</v>
      </c>
      <c r="F11" s="1">
        <f t="shared" si="3"/>
        <v>1.4609329446064138E-10</v>
      </c>
      <c r="G11" s="1">
        <f t="shared" si="3"/>
        <v>1.5367346938775511E-10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INV1</vt:lpstr>
      <vt:lpstr>BUF</vt:lpstr>
      <vt:lpstr>CLKINV</vt:lpstr>
      <vt:lpstr>CLKBUF</vt:lpstr>
      <vt:lpstr>NAND</vt:lpstr>
      <vt:lpstr>NOR</vt:lpstr>
      <vt:lpstr>XOR</vt:lpstr>
      <vt:lpstr>MUX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hasou</dc:creator>
  <cp:lastModifiedBy>daniele hasou</cp:lastModifiedBy>
  <dcterms:created xsi:type="dcterms:W3CDTF">2023-10-31T10:17:48Z</dcterms:created>
  <dcterms:modified xsi:type="dcterms:W3CDTF">2023-12-15T11:08:59Z</dcterms:modified>
</cp:coreProperties>
</file>