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g\Documents\B27-Group-Project\thrust.exe\"/>
    </mc:Choice>
  </mc:AlternateContent>
  <xr:revisionPtr revIDLastSave="0" documentId="13_ncr:1_{F160AA3C-1D91-471B-A9AF-D11A76B6FFF8}" xr6:coauthVersionLast="45" xr6:coauthVersionMax="45" xr10:uidLastSave="{00000000-0000-0000-0000-000000000000}"/>
  <bookViews>
    <workbookView xWindow="1980" yWindow="3420" windowWidth="14010" windowHeight="8430" xr2:uid="{C529E349-0519-4555-97DF-B0E7131CF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18" i="1"/>
  <c r="E22" i="1"/>
  <c r="E23" i="1"/>
  <c r="E24" i="1"/>
  <c r="E21" i="1"/>
  <c r="E20" i="1"/>
  <c r="E19" i="1"/>
  <c r="E18" i="1"/>
  <c r="C14" i="1"/>
  <c r="D23" i="1"/>
  <c r="D22" i="1"/>
  <c r="D21" i="1"/>
  <c r="D20" i="1"/>
  <c r="D19" i="1"/>
  <c r="C24" i="1"/>
  <c r="C23" i="1"/>
  <c r="C22" i="1"/>
  <c r="C21" i="1"/>
  <c r="C20" i="1"/>
  <c r="C19" i="1"/>
  <c r="C18" i="1"/>
  <c r="B24" i="1"/>
  <c r="D24" i="1" s="1"/>
  <c r="B23" i="1"/>
  <c r="B22" i="1"/>
  <c r="B21" i="1"/>
  <c r="B20" i="1"/>
  <c r="B19" i="1"/>
  <c r="B18" i="1"/>
  <c r="D18" i="1" s="1"/>
</calcChain>
</file>

<file path=xl/sharedStrings.xml><?xml version="1.0" encoding="utf-8"?>
<sst xmlns="http://schemas.openxmlformats.org/spreadsheetml/2006/main" count="37" uniqueCount="31">
  <si>
    <t>5.5</t>
  </si>
  <si>
    <t>6.3</t>
  </si>
  <si>
    <t>7.4</t>
  </si>
  <si>
    <t>8.6</t>
  </si>
  <si>
    <t>4.6</t>
  </si>
  <si>
    <t>4.1</t>
  </si>
  <si>
    <t>Measurement nr.</t>
  </si>
  <si>
    <t>hp</t>
  </si>
  <si>
    <t>IAS</t>
  </si>
  <si>
    <t>a</t>
  </si>
  <si>
    <t>de</t>
  </si>
  <si>
    <t>detr</t>
  </si>
  <si>
    <t>Fe</t>
  </si>
  <si>
    <t>FFl</t>
  </si>
  <si>
    <t>FFr</t>
  </si>
  <si>
    <t>F. used</t>
  </si>
  <si>
    <t>TAT</t>
  </si>
  <si>
    <t>[m]</t>
  </si>
  <si>
    <t>Mach</t>
  </si>
  <si>
    <t>by pass ratio</t>
  </si>
  <si>
    <t>temp diff</t>
  </si>
  <si>
    <t>fuel flow left</t>
  </si>
  <si>
    <t>fuel flow right</t>
  </si>
  <si>
    <t>[lbs/hr]</t>
  </si>
  <si>
    <t>lbs/hr to kg/s</t>
  </si>
  <si>
    <t>[kg/s]</t>
  </si>
  <si>
    <t>1.7</t>
  </si>
  <si>
    <t>2.5</t>
  </si>
  <si>
    <t>3.7</t>
  </si>
  <si>
    <t>7.7</t>
  </si>
  <si>
    <t>10.6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</si>
</sst>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2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16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AC6A-C78B-44B6-8A27-79BC8237C9AB}">
  <dimension ref="A3:M24"/>
  <sheetViews>
    <sheetView tabSelected="1" topLeftCell="B1" zoomScale="98" zoomScaleNormal="98" workbookViewId="0">
      <selection activeCell="C18" sqref="C18"/>
    </sheetView>
  </sheetViews>
  <sheetFormatPr defaultRowHeight="15" x14ac:dyDescent="0.25"/>
  <cols>
    <col min="1" max="1" width="16.42578125" customWidth="1"/>
    <col min="5" max="5" width="13" customWidth="1"/>
    <col min="6" max="6" width="14.85546875" customWidth="1"/>
  </cols>
  <sheetData>
    <row r="3" spans="1:13" x14ac:dyDescent="0.25">
      <c r="A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</row>
    <row r="4" spans="1:13" x14ac:dyDescent="0.25">
      <c r="J4" t="s">
        <v>23</v>
      </c>
      <c r="K4" t="s">
        <v>23</v>
      </c>
    </row>
    <row r="5" spans="1:13" x14ac:dyDescent="0.25">
      <c r="A5">
        <v>1</v>
      </c>
      <c r="B5" s="1"/>
      <c r="C5" s="2"/>
      <c r="D5" s="2">
        <v>7000</v>
      </c>
      <c r="E5" s="2">
        <v>248</v>
      </c>
      <c r="F5" s="2" t="s">
        <v>0</v>
      </c>
      <c r="G5" s="2">
        <v>-0.2</v>
      </c>
      <c r="H5" s="2">
        <v>2.6</v>
      </c>
      <c r="I5" s="2">
        <v>0</v>
      </c>
      <c r="J5" s="2">
        <v>745</v>
      </c>
      <c r="K5" s="2">
        <v>803</v>
      </c>
      <c r="L5" s="2">
        <v>580</v>
      </c>
      <c r="M5" s="2" t="s">
        <v>26</v>
      </c>
    </row>
    <row r="6" spans="1:13" x14ac:dyDescent="0.25">
      <c r="A6">
        <v>2</v>
      </c>
      <c r="B6" s="3"/>
      <c r="C6" s="2"/>
      <c r="D6" s="2">
        <v>7000</v>
      </c>
      <c r="E6" s="2">
        <v>221</v>
      </c>
      <c r="F6" s="2" t="s">
        <v>1</v>
      </c>
      <c r="G6" s="2">
        <v>-0.7</v>
      </c>
      <c r="H6" s="2">
        <v>2.6</v>
      </c>
      <c r="I6" s="2">
        <v>-11</v>
      </c>
      <c r="J6" s="2">
        <v>641</v>
      </c>
      <c r="K6" s="2">
        <v>687</v>
      </c>
      <c r="L6" s="2">
        <v>602</v>
      </c>
      <c r="M6" s="2" t="s">
        <v>27</v>
      </c>
    </row>
    <row r="7" spans="1:13" x14ac:dyDescent="0.25">
      <c r="A7">
        <v>3</v>
      </c>
      <c r="B7" s="4"/>
      <c r="C7" s="2"/>
      <c r="D7" s="2">
        <v>6980</v>
      </c>
      <c r="E7" s="2">
        <v>188</v>
      </c>
      <c r="F7" s="2" t="s">
        <v>2</v>
      </c>
      <c r="G7" s="2">
        <v>-1.2</v>
      </c>
      <c r="H7" s="2">
        <v>2.6</v>
      </c>
      <c r="I7" s="2">
        <v>-29</v>
      </c>
      <c r="J7" s="2">
        <v>548</v>
      </c>
      <c r="K7" s="2">
        <v>593</v>
      </c>
      <c r="L7" s="2">
        <v>626</v>
      </c>
      <c r="M7" s="2" t="s">
        <v>28</v>
      </c>
    </row>
    <row r="8" spans="1:13" x14ac:dyDescent="0.25">
      <c r="A8">
        <v>4</v>
      </c>
      <c r="B8" s="4"/>
      <c r="C8" s="2"/>
      <c r="D8" s="2">
        <v>7000</v>
      </c>
      <c r="E8" s="2">
        <v>162</v>
      </c>
      <c r="F8" s="2" t="s">
        <v>3</v>
      </c>
      <c r="G8" s="2">
        <v>-1.7</v>
      </c>
      <c r="H8" s="2">
        <v>2.6</v>
      </c>
      <c r="I8" s="2">
        <v>-37</v>
      </c>
      <c r="J8" s="2">
        <v>456</v>
      </c>
      <c r="K8" s="2">
        <v>502</v>
      </c>
      <c r="L8" s="2">
        <v>644</v>
      </c>
      <c r="M8" s="2" t="s">
        <v>0</v>
      </c>
    </row>
    <row r="9" spans="1:13" x14ac:dyDescent="0.25">
      <c r="A9">
        <v>5</v>
      </c>
      <c r="B9" s="4"/>
      <c r="C9" s="2"/>
      <c r="D9" s="2">
        <v>7000</v>
      </c>
      <c r="E9" s="2">
        <v>140</v>
      </c>
      <c r="F9" s="2" t="s">
        <v>4</v>
      </c>
      <c r="G9" s="2">
        <v>0.1</v>
      </c>
      <c r="H9" s="2">
        <v>2.6</v>
      </c>
      <c r="I9" s="2">
        <v>17</v>
      </c>
      <c r="J9" s="2">
        <v>438</v>
      </c>
      <c r="K9" s="2">
        <v>472</v>
      </c>
      <c r="L9" s="2">
        <v>671</v>
      </c>
      <c r="M9" s="2" t="s">
        <v>29</v>
      </c>
    </row>
    <row r="10" spans="1:13" x14ac:dyDescent="0.25">
      <c r="A10">
        <v>6</v>
      </c>
      <c r="B10" s="4"/>
      <c r="C10" s="2"/>
      <c r="D10" s="2">
        <v>6980</v>
      </c>
      <c r="E10" s="2">
        <v>120</v>
      </c>
      <c r="F10" s="2" t="s">
        <v>5</v>
      </c>
      <c r="G10" s="2">
        <v>0.5</v>
      </c>
      <c r="H10" s="2">
        <v>2.6</v>
      </c>
      <c r="I10" s="2">
        <v>36</v>
      </c>
      <c r="J10" s="2">
        <v>456</v>
      </c>
      <c r="K10" s="2">
        <v>507</v>
      </c>
      <c r="L10" s="2">
        <v>681</v>
      </c>
      <c r="M10" s="2" t="s">
        <v>30</v>
      </c>
    </row>
    <row r="11" spans="1:13" x14ac:dyDescent="0.25">
      <c r="A11">
        <v>7</v>
      </c>
      <c r="B11" s="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3" spans="1:13" x14ac:dyDescent="0.25">
      <c r="A13" t="s">
        <v>19</v>
      </c>
      <c r="B13" s="4"/>
      <c r="C13" t="s">
        <v>24</v>
      </c>
    </row>
    <row r="14" spans="1:13" x14ac:dyDescent="0.25">
      <c r="A14">
        <v>-6.4999999999999997E-3</v>
      </c>
      <c r="C14">
        <f xml:space="preserve"> 0.453592/60</f>
        <v>7.5598666666666665E-3</v>
      </c>
    </row>
    <row r="16" spans="1:13" x14ac:dyDescent="0.25">
      <c r="A16" t="s">
        <v>6</v>
      </c>
      <c r="B16" t="s">
        <v>7</v>
      </c>
      <c r="C16" t="s">
        <v>8</v>
      </c>
      <c r="D16" t="s">
        <v>20</v>
      </c>
      <c r="E16" t="s">
        <v>21</v>
      </c>
      <c r="F16" t="s">
        <v>22</v>
      </c>
    </row>
    <row r="17" spans="1:6" x14ac:dyDescent="0.25">
      <c r="B17" t="s">
        <v>17</v>
      </c>
      <c r="C17" t="s">
        <v>18</v>
      </c>
      <c r="E17" t="s">
        <v>25</v>
      </c>
      <c r="F17" t="s">
        <v>25</v>
      </c>
    </row>
    <row r="18" spans="1:6" x14ac:dyDescent="0.25">
      <c r="A18">
        <v>1</v>
      </c>
      <c r="B18">
        <f>CONVERT(D5,"ft","m")</f>
        <v>2133.6</v>
      </c>
      <c r="C18">
        <f t="shared" ref="C18:C24" si="0">E5*0.00149984</f>
        <v>0.37196031999999996</v>
      </c>
      <c r="D18">
        <f>A14*B18</f>
        <v>-13.868399999999999</v>
      </c>
      <c r="E18" s="2">
        <f>J5*C14</f>
        <v>5.6321006666666662</v>
      </c>
      <c r="F18" s="2">
        <f>K5*0.00756</f>
        <v>6.0706800000000003</v>
      </c>
    </row>
    <row r="19" spans="1:6" x14ac:dyDescent="0.25">
      <c r="A19">
        <v>2</v>
      </c>
      <c r="B19">
        <f>CONVERT(D6,"ft","m")</f>
        <v>2133.6</v>
      </c>
      <c r="C19">
        <f t="shared" si="0"/>
        <v>0.33146463999999998</v>
      </c>
      <c r="D19">
        <f>A14*B19</f>
        <v>-13.868399999999999</v>
      </c>
      <c r="E19" s="2">
        <f>J6*C14</f>
        <v>4.8458745333333333</v>
      </c>
      <c r="F19" s="2">
        <f t="shared" ref="F19:F24" si="1">K6*0.00756</f>
        <v>5.1937199999999999</v>
      </c>
    </row>
    <row r="20" spans="1:6" x14ac:dyDescent="0.25">
      <c r="A20">
        <v>3</v>
      </c>
      <c r="B20">
        <f xml:space="preserve"> CONVERT(D7,"ft","m")</f>
        <v>2127.5039999999999</v>
      </c>
      <c r="C20">
        <f t="shared" si="0"/>
        <v>0.28196991999999999</v>
      </c>
      <c r="D20">
        <f>A14*B20</f>
        <v>-13.828776</v>
      </c>
      <c r="E20" s="2">
        <f>J7*C14</f>
        <v>4.1428069333333335</v>
      </c>
      <c r="F20" s="2">
        <f t="shared" si="1"/>
        <v>4.4830800000000002</v>
      </c>
    </row>
    <row r="21" spans="1:6" x14ac:dyDescent="0.25">
      <c r="A21">
        <v>4</v>
      </c>
      <c r="B21">
        <f xml:space="preserve"> CONVERT(D8,"ft","m")</f>
        <v>2133.6</v>
      </c>
      <c r="C21">
        <f t="shared" si="0"/>
        <v>0.24297407999999998</v>
      </c>
      <c r="D21">
        <f>A14*B21</f>
        <v>-13.868399999999999</v>
      </c>
      <c r="E21" s="2">
        <f>J8*0.00756</f>
        <v>3.4473599999999998</v>
      </c>
      <c r="F21" s="2">
        <f t="shared" si="1"/>
        <v>3.7951199999999998</v>
      </c>
    </row>
    <row r="22" spans="1:6" x14ac:dyDescent="0.25">
      <c r="A22">
        <v>5</v>
      </c>
      <c r="B22">
        <f>CONVERT(D9,"ft","m")</f>
        <v>2133.6</v>
      </c>
      <c r="C22">
        <f t="shared" si="0"/>
        <v>0.20997759999999999</v>
      </c>
      <c r="D22">
        <f>A14*B22</f>
        <v>-13.868399999999999</v>
      </c>
      <c r="E22" s="2">
        <f t="shared" ref="E22:E24" si="2">J9*0.00756</f>
        <v>3.31128</v>
      </c>
      <c r="F22" s="2">
        <f t="shared" si="1"/>
        <v>3.5683199999999999</v>
      </c>
    </row>
    <row r="23" spans="1:6" x14ac:dyDescent="0.25">
      <c r="A23">
        <v>6</v>
      </c>
      <c r="B23">
        <f>CONVERT(D10,"ft","m")</f>
        <v>2127.5039999999999</v>
      </c>
      <c r="C23">
        <f t="shared" si="0"/>
        <v>0.1799808</v>
      </c>
      <c r="D23">
        <f>A14*B23</f>
        <v>-13.828776</v>
      </c>
      <c r="E23" s="2">
        <f t="shared" si="2"/>
        <v>3.4473599999999998</v>
      </c>
      <c r="F23" s="2">
        <f t="shared" si="1"/>
        <v>3.8329200000000001</v>
      </c>
    </row>
    <row r="24" spans="1:6" x14ac:dyDescent="0.25">
      <c r="A24">
        <v>7</v>
      </c>
      <c r="B24">
        <f>CONVERT(D11,"ft","m")</f>
        <v>0</v>
      </c>
      <c r="C24">
        <f t="shared" si="0"/>
        <v>0</v>
      </c>
      <c r="D24">
        <f>A14*B24</f>
        <v>0</v>
      </c>
      <c r="E24" s="2">
        <f t="shared" si="2"/>
        <v>0</v>
      </c>
      <c r="F24" s="2">
        <f t="shared" si="1"/>
        <v>0</v>
      </c>
    </row>
  </sheetData>
  <conditionalFormatting sqref="D11:M11 F5:I10 L5:L10">
    <cfRule type="containsBlanks" dxfId="15" priority="16">
      <formula>LEN(TRIM(D5))=0</formula>
    </cfRule>
  </conditionalFormatting>
  <conditionalFormatting sqref="B7:B11 B13">
    <cfRule type="containsBlanks" dxfId="14" priority="15">
      <formula>LEN(TRIM(B7))=0</formula>
    </cfRule>
  </conditionalFormatting>
  <conditionalFormatting sqref="C5">
    <cfRule type="containsBlanks" dxfId="13" priority="14">
      <formula>LEN(TRIM(C5))=0</formula>
    </cfRule>
  </conditionalFormatting>
  <conditionalFormatting sqref="C6">
    <cfRule type="containsBlanks" dxfId="12" priority="13">
      <formula>LEN(TRIM(C6))=0</formula>
    </cfRule>
  </conditionalFormatting>
  <conditionalFormatting sqref="C7">
    <cfRule type="containsBlanks" dxfId="11" priority="12">
      <formula>LEN(TRIM(C7))=0</formula>
    </cfRule>
  </conditionalFormatting>
  <conditionalFormatting sqref="C8">
    <cfRule type="containsBlanks" dxfId="10" priority="11">
      <formula>LEN(TRIM(C8))=0</formula>
    </cfRule>
  </conditionalFormatting>
  <conditionalFormatting sqref="C9">
    <cfRule type="containsBlanks" dxfId="9" priority="10">
      <formula>LEN(TRIM(C9))=0</formula>
    </cfRule>
  </conditionalFormatting>
  <conditionalFormatting sqref="C10">
    <cfRule type="containsBlanks" dxfId="8" priority="9">
      <formula>LEN(TRIM(C10))=0</formula>
    </cfRule>
  </conditionalFormatting>
  <conditionalFormatting sqref="C11">
    <cfRule type="containsBlanks" dxfId="7" priority="8">
      <formula>LEN(TRIM(C11))=0</formula>
    </cfRule>
  </conditionalFormatting>
  <conditionalFormatting sqref="B5:B6">
    <cfRule type="containsBlanks" dxfId="6" priority="7">
      <formula>LEN(TRIM(B5))=0</formula>
    </cfRule>
  </conditionalFormatting>
  <conditionalFormatting sqref="E18:E24">
    <cfRule type="containsBlanks" dxfId="5" priority="6">
      <formula>LEN(TRIM(E18))=0</formula>
    </cfRule>
  </conditionalFormatting>
  <conditionalFormatting sqref="F18:F24">
    <cfRule type="containsBlanks" dxfId="4" priority="5">
      <formula>LEN(TRIM(F18))=0</formula>
    </cfRule>
  </conditionalFormatting>
  <conditionalFormatting sqref="D5:D10">
    <cfRule type="containsBlanks" dxfId="3" priority="4">
      <formula>LEN(TRIM(D5))=0</formula>
    </cfRule>
  </conditionalFormatting>
  <conditionalFormatting sqref="E5:E10">
    <cfRule type="containsBlanks" dxfId="2" priority="3">
      <formula>LEN(TRIM(E5))=0</formula>
    </cfRule>
  </conditionalFormatting>
  <conditionalFormatting sqref="J5:K10">
    <cfRule type="containsBlanks" dxfId="1" priority="2">
      <formula>LEN(TRIM(J5))=0</formula>
    </cfRule>
  </conditionalFormatting>
  <conditionalFormatting sqref="M5:M10">
    <cfRule type="containsBlanks" dxfId="0" priority="1">
      <formula>LEN(TRIM(M5))=0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Changkyu Park</dc:creator>
  <cp:lastModifiedBy>Changkyu Park</cp:lastModifiedBy>
  <dcterms:created xsi:type="dcterms:W3CDTF">2020-03-20T14:36:41Z</dcterms:created>
  <dcterms:modified xsi:type="dcterms:W3CDTF">2020-03-20T18:46:17Z</dcterms:modified>
</cp:coreProperties>
</file>